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roiz\OneDrive\Desktop\projects_challenges\KickStater_Data_Analysis_Excel\"/>
    </mc:Choice>
  </mc:AlternateContent>
  <xr:revisionPtr revIDLastSave="0" documentId="13_ncr:1_{7B8A2BFA-469C-4E46-84D5-0222EF929028}" xr6:coauthVersionLast="47" xr6:coauthVersionMax="47" xr10:uidLastSave="{00000000-0000-0000-0000-000000000000}"/>
  <bookViews>
    <workbookView xWindow="1725" yWindow="1230" windowWidth="18180" windowHeight="9435" firstSheet="2" activeTab="4" xr2:uid="{00000000-000D-0000-FFFF-FFFF00000000}"/>
  </bookViews>
  <sheets>
    <sheet name="Main Sheet" sheetId="1" r:id="rId1"/>
    <sheet name="Category" sheetId="8" r:id="rId2"/>
    <sheet name="Sub-Category" sheetId="9" r:id="rId3"/>
    <sheet name="Date Converted" sheetId="10" r:id="rId4"/>
    <sheet name="Goal Outcomes" sheetId="11" r:id="rId5"/>
    <sheet name="Extra PivotTable" sheetId="12" r:id="rId6"/>
  </sheets>
  <definedNames>
    <definedName name="_xlnm._FilterDatabase" localSheetId="0" hidden="1">'Main Sheet'!$A$1:$V$4115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1" l="1"/>
  <c r="D4" i="11" s="1"/>
  <c r="D5" i="11" s="1"/>
  <c r="D2" i="11"/>
  <c r="C13" i="11"/>
  <c r="C12" i="11"/>
  <c r="C11" i="11"/>
  <c r="C10" i="11"/>
  <c r="C9" i="11"/>
  <c r="C8" i="11"/>
  <c r="C7" i="11"/>
  <c r="B13" i="11"/>
  <c r="C6" i="11"/>
  <c r="C5" i="11"/>
  <c r="C4" i="11"/>
  <c r="C3" i="11"/>
  <c r="C2" i="11"/>
  <c r="B2" i="11"/>
  <c r="B3" i="11" s="1"/>
  <c r="B4" i="11" s="1"/>
  <c r="B5" i="11" s="1"/>
  <c r="B6" i="11" s="1"/>
  <c r="B7" i="11" s="1"/>
  <c r="B8" i="11" s="1"/>
  <c r="B9" i="11" s="1"/>
  <c r="B10" i="11" s="1"/>
  <c r="B11" i="11" s="1"/>
  <c r="B12" i="1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V2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" i="1"/>
  <c r="V3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6" i="11" l="1"/>
  <c r="D7" i="11" s="1"/>
  <c r="D8" i="11" s="1"/>
  <c r="D9" i="11" s="1"/>
  <c r="D10" i="11" l="1"/>
  <c r="D11" i="11" s="1"/>
  <c r="D12" i="11" s="1"/>
  <c r="D13" i="11" l="1"/>
</calcChain>
</file>

<file path=xl/sharedStrings.xml><?xml version="1.0" encoding="utf-8"?>
<sst xmlns="http://schemas.openxmlformats.org/spreadsheetml/2006/main" count="33063" uniqueCount="8419">
  <si>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</si>
  <si>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</si>
  <si>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</si>
  <si>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</si>
  <si>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</si>
  <si>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</si>
  <si>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</si>
  <si>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</si>
  <si>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</si>
  <si>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</si>
  <si>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</si>
  <si>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</si>
  <si>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</si>
  <si>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</si>
  <si>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</si>
  <si>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</si>
  <si>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</si>
  <si>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</si>
  <si>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</si>
  <si>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</si>
  <si>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</si>
  <si>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</si>
  <si>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</si>
  <si>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</si>
  <si>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</si>
  <si>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</si>
  <si>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</si>
  <si>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</si>
  <si>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</si>
  <si>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</si>
  <si>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</si>
  <si>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</si>
  <si>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</si>
  <si>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</si>
  <si>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</si>
  <si>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</si>
  <si>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</si>
  <si>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</si>
  <si>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</si>
  <si>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</si>
  <si>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</si>
  <si>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</si>
  <si>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</si>
  <si>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</si>
  <si>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</si>
  <si>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</si>
  <si>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</si>
  <si>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</si>
  <si>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</si>
  <si>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</si>
  <si>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</si>
  <si>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</si>
  <si>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</si>
  <si>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</si>
  <si>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</si>
  <si>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</si>
  <si>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</si>
  <si>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</si>
  <si>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</si>
  <si>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</si>
  <si>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</si>
  <si>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</si>
  <si>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</si>
  <si>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</si>
  <si>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</si>
  <si>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</si>
  <si>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</si>
  <si>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</si>
  <si>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</si>
  <si>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</si>
  <si>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</si>
  <si>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</si>
  <si>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</si>
  <si>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</si>
  <si>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</si>
  <si>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</si>
  <si>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</si>
  <si>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</si>
  <si>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</si>
  <si>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</si>
  <si>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</si>
  <si>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</si>
  <si>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</si>
  <si>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</si>
  <si>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</si>
  <si>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</si>
  <si>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</si>
  <si>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</si>
  <si>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</si>
  <si>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</si>
  <si>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</si>
  <si>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</si>
  <si>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</si>
  <si>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</si>
  <si>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</si>
  <si>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</si>
  <si>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</si>
  <si>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</si>
  <si>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</si>
  <si>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</si>
  <si>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</si>
  <si>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</si>
  <si>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</si>
  <si>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</si>
  <si>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</si>
  <si>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</si>
  <si>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</si>
  <si>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</si>
  <si>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</si>
  <si>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</si>
  <si>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</si>
  <si>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</si>
  <si>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</si>
  <si>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</si>
  <si>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</si>
  <si>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</si>
  <si>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</si>
  <si>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</si>
  <si>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</si>
  <si>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</si>
  <si>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</si>
  <si>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</si>
  <si>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</si>
  <si>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</si>
  <si>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</si>
  <si>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</si>
  <si>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</si>
  <si>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</si>
  <si>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</si>
  <si>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</si>
  <si>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</si>
  <si>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</si>
  <si>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</si>
  <si>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</si>
  <si>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</si>
  <si>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</si>
  <si>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</si>
  <si>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</si>
  <si>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</si>
  <si>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</si>
  <si>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</si>
  <si>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</si>
  <si>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</si>
  <si>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</si>
  <si>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</si>
  <si>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</si>
  <si>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</si>
  <si>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</si>
  <si>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</si>
  <si>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</si>
  <si>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</si>
  <si>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</si>
  <si>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</si>
  <si>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</si>
  <si>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</si>
  <si>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</si>
  <si>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</si>
  <si>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</si>
  <si>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</si>
  <si>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</si>
  <si>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</si>
  <si>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</si>
  <si>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</si>
  <si>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</si>
  <si>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</si>
  <si>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</si>
  <si>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</si>
  <si>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</si>
  <si>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</si>
  <si>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</si>
  <si>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</si>
  <si>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</si>
  <si>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</si>
  <si>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</si>
  <si>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</si>
  <si>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</si>
  <si>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</si>
  <si>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</si>
  <si>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</si>
  <si>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</si>
  <si>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</si>
  <si>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</si>
  <si>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</si>
  <si>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</si>
  <si>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</si>
  <si>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</si>
  <si>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</si>
  <si>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</si>
  <si>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</si>
  <si>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</si>
  <si>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</si>
  <si>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</si>
  <si>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</si>
  <si>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</si>
  <si>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</si>
  <si>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</si>
  <si>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</si>
  <si>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</si>
  <si>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</si>
  <si>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</si>
  <si>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</si>
  <si>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</si>
  <si>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</si>
  <si>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</si>
  <si>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</si>
  <si>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</si>
  <si>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</si>
  <si>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</si>
  <si>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</si>
  <si>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</si>
  <si>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</si>
  <si>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</si>
  <si>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</si>
  <si>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</si>
  <si>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</si>
  <si>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</si>
  <si>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</si>
  <si>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</si>
  <si>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</si>
  <si>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</si>
  <si>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</si>
  <si>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</si>
  <si>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</si>
  <si>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</si>
  <si>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</si>
  <si>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</si>
  <si>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</si>
  <si>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</si>
  <si>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</si>
  <si>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</si>
  <si>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</si>
  <si>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</si>
  <si>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</si>
  <si>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</si>
  <si>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</si>
  <si>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</si>
  <si>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</si>
  <si>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</si>
  <si>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</si>
  <si>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</si>
  <si>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</si>
  <si>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</si>
  <si>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</si>
  <si>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</si>
  <si>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</si>
  <si>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</si>
  <si>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</si>
  <si>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</si>
  <si>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</si>
  <si>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</si>
  <si>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</si>
  <si>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</si>
  <si>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</si>
  <si>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</si>
  <si>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</si>
  <si>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</si>
  <si>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</si>
  <si>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</si>
  <si>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</si>
  <si>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</si>
  <si>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</si>
  <si>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</si>
  <si>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</si>
  <si>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</si>
  <si>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</si>
  <si>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</si>
  <si>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</si>
  <si>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</si>
  <si>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</si>
  <si>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</si>
  <si>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</si>
  <si>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</si>
  <si>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</si>
  <si>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</si>
  <si>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</si>
  <si>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</si>
  <si>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</si>
  <si>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</si>
  <si>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</si>
  <si>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</si>
  <si>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</si>
  <si>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</si>
  <si>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</si>
  <si>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</si>
  <si>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</si>
  <si>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</si>
  <si>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</si>
  <si>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</si>
  <si>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</si>
  <si>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</si>
  <si>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</si>
  <si>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</si>
  <si>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</si>
  <si>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</si>
  <si>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</si>
  <si>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</si>
  <si>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</si>
  <si>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</si>
  <si>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</si>
  <si>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</si>
  <si>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</si>
  <si>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</si>
  <si>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</si>
  <si>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</si>
  <si>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</si>
  <si>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</si>
  <si>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</si>
  <si>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</si>
  <si>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</si>
  <si>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</si>
  <si>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</si>
  <si>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</si>
  <si>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</si>
  <si>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</si>
  <si>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</si>
  <si>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</si>
  <si>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</si>
  <si>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</si>
  <si>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</si>
  <si>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</si>
  <si>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</si>
  <si>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</si>
  <si>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</si>
  <si>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</si>
  <si>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</si>
  <si>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</si>
  <si>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</si>
  <si>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</si>
  <si>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</si>
  <si>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</si>
  <si>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</si>
  <si>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</si>
  <si>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</si>
  <si>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</si>
  <si>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</si>
  <si>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</si>
  <si>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</si>
  <si>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</si>
  <si>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</si>
  <si>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</si>
  <si>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</si>
  <si>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</si>
  <si>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</si>
  <si>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</si>
  <si>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</si>
  <si>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</si>
  <si>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</si>
  <si>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</si>
  <si>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</si>
  <si>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</si>
  <si>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</si>
  <si>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</si>
  <si>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</si>
  <si>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</si>
  <si>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</si>
  <si>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</si>
  <si>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</si>
  <si>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</si>
  <si>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</si>
  <si>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</si>
  <si>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</si>
  <si>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</si>
  <si>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</si>
  <si>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</si>
  <si>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</si>
  <si>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</si>
  <si>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</si>
  <si>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</si>
  <si>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</si>
  <si>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</si>
  <si>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</si>
  <si>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</si>
  <si>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</si>
  <si>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</si>
  <si>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</si>
  <si>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</si>
  <si>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</si>
  <si>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</si>
  <si>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</si>
  <si>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</si>
  <si>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</si>
  <si>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</si>
  <si>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</si>
  <si>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</si>
  <si>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</si>
  <si>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</si>
  <si>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</si>
  <si>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</si>
  <si>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</si>
  <si>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</si>
  <si>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</si>
  <si>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</si>
  <si>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</si>
  <si>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</si>
  <si>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</si>
  <si>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</si>
  <si>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</si>
  <si>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</si>
  <si>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</si>
  <si>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</si>
  <si>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</si>
  <si>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</si>
  <si>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</si>
  <si>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</si>
  <si>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</si>
  <si>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</si>
  <si>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</si>
  <si>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</si>
  <si>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</si>
  <si>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</si>
  <si>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</si>
  <si>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</si>
  <si>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</si>
  <si>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</si>
  <si>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</si>
  <si>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</si>
  <si>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</si>
  <si>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</si>
  <si>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</si>
  <si>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</si>
  <si>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</si>
  <si>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</si>
  <si>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</si>
  <si>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</si>
  <si>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</si>
  <si>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</si>
  <si>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</si>
  <si>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</si>
  <si>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</si>
  <si>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</si>
  <si>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</si>
  <si>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</si>
  <si>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</si>
  <si>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</si>
  <si>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</si>
  <si>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</si>
  <si>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</si>
  <si>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</si>
  <si>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</si>
  <si>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</si>
  <si>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</si>
  <si>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</si>
  <si>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</si>
  <si>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</si>
  <si>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</si>
  <si>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</si>
  <si>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</si>
  <si>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</si>
  <si>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</si>
  <si>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</si>
  <si>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</si>
  <si>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</si>
  <si>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</si>
  <si>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</si>
  <si>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</si>
  <si>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</si>
  <si>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</si>
  <si>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</si>
  <si>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</si>
  <si>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</si>
  <si>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</si>
  <si>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</si>
  <si>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</si>
  <si>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</si>
  <si>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</si>
  <si>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</si>
  <si>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</si>
  <si>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</si>
  <si>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</si>
  <si>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</si>
  <si>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</si>
  <si>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</si>
  <si>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</si>
  <si>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</si>
  <si>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</si>
  <si>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</si>
  <si>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</si>
  <si>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</si>
  <si>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</si>
  <si>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</si>
  <si>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</si>
  <si>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</si>
  <si>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</si>
  <si>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</si>
  <si>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</si>
  <si>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</si>
  <si>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</si>
  <si>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</si>
  <si>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</si>
  <si>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</si>
  <si>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</si>
  <si>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</si>
  <si>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</si>
  <si>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</si>
  <si>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</si>
  <si>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</si>
  <si>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</si>
  <si>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</si>
  <si>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</si>
  <si>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</si>
  <si>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</si>
  <si>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</si>
  <si>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</si>
  <si>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</si>
  <si>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</si>
  <si>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</si>
  <si>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</si>
  <si>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</si>
  <si>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</si>
  <si>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</si>
  <si>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</si>
  <si>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</si>
  <si>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</si>
  <si>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</si>
  <si>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</si>
  <si>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</si>
  <si>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</si>
  <si>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</si>
  <si>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</si>
  <si>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</si>
  <si>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</si>
  <si>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</si>
  <si>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</si>
  <si>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</si>
  <si>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</si>
  <si>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</si>
  <si>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</si>
  <si>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</si>
  <si>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</si>
  <si>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</si>
  <si>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</si>
  <si>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</si>
  <si>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</si>
  <si>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</si>
  <si>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</si>
  <si>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</si>
  <si>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</si>
  <si>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</si>
  <si>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</si>
  <si>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</si>
  <si>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</si>
  <si>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</si>
  <si>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</si>
  <si>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</si>
  <si>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</si>
  <si>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</si>
  <si>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</si>
  <si>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</si>
  <si>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</si>
  <si>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</si>
  <si>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</si>
  <si>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</si>
  <si>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</si>
  <si>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</si>
  <si>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</si>
  <si>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</si>
  <si>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</si>
  <si>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</si>
  <si>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</si>
  <si>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</si>
  <si>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</si>
  <si>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</si>
  <si>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</si>
  <si>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</si>
  <si>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</si>
  <si>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</si>
  <si>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</si>
  <si>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</si>
  <si>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</si>
  <si>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</si>
  <si>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</si>
  <si>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</si>
  <si>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</si>
  <si>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</si>
  <si>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</si>
  <si>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</si>
  <si>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</si>
  <si>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</si>
  <si>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</si>
  <si>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</si>
  <si>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</si>
  <si>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</si>
  <si>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</si>
  <si>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</si>
  <si>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</si>
  <si>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</si>
  <si>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</si>
  <si>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</si>
  <si>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</si>
  <si>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</si>
  <si>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</si>
  <si>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</si>
  <si>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</si>
  <si>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</si>
  <si>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</si>
  <si>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</si>
  <si>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</si>
  <si>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</si>
  <si>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</si>
  <si>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</si>
  <si>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</si>
  <si>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</si>
  <si>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</si>
  <si>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</si>
  <si>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</si>
  <si>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</si>
  <si>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</si>
  <si>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</si>
  <si>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</si>
  <si>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</si>
  <si>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</si>
  <si>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</si>
  <si>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</si>
  <si>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</si>
  <si>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</si>
  <si>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</si>
  <si>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</si>
  <si>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</si>
  <si>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</si>
  <si>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</si>
  <si>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</si>
  <si>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</si>
  <si>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</si>
  <si>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</si>
  <si>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</si>
  <si>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</si>
  <si>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</si>
  <si>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</si>
  <si>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</si>
  <si>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</si>
  <si>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</si>
  <si>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</si>
  <si>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</si>
  <si>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</si>
  <si>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</si>
  <si>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</si>
  <si>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</si>
  <si>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</si>
  <si>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</si>
  <si>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</si>
  <si>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</si>
  <si>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</si>
  <si>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</si>
  <si>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</si>
  <si>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</si>
  <si>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</si>
  <si>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</si>
  <si>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</si>
  <si>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</si>
  <si>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</si>
  <si>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</si>
  <si>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</si>
  <si>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</si>
  <si>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</si>
  <si>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</si>
  <si>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</si>
  <si>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</si>
  <si>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</si>
  <si>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</si>
  <si>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</si>
  <si>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</si>
  <si>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</si>
  <si>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</si>
  <si>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</si>
  <si>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</si>
  <si>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</si>
  <si>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</si>
  <si>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</si>
  <si>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</si>
  <si>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</si>
  <si>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</si>
  <si>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</si>
  <si>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</si>
  <si>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</si>
  <si>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</si>
  <si>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</si>
  <si>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</si>
  <si>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</si>
  <si>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</si>
  <si>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</si>
  <si>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</si>
  <si>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</si>
  <si>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</si>
  <si>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</si>
  <si>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</si>
  <si>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</si>
  <si>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</si>
  <si>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</si>
  <si>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</si>
  <si>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</si>
  <si>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</si>
  <si>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</si>
  <si>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</si>
  <si>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</si>
  <si>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</si>
  <si>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</si>
  <si>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</si>
  <si>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</si>
  <si>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</si>
  <si>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</si>
  <si>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</si>
  <si>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</si>
  <si>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</si>
  <si>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</si>
  <si>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</si>
  <si>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</si>
  <si>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</si>
  <si>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</si>
  <si>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</si>
  <si>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</si>
  <si>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</si>
  <si>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</si>
  <si>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</si>
  <si>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</si>
  <si>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</si>
  <si>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</si>
  <si>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</si>
  <si>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</si>
  <si>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</si>
  <si>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</si>
  <si>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</si>
  <si>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</si>
  <si>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</si>
  <si>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</si>
  <si>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</si>
  <si>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</si>
  <si>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</si>
  <si>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</si>
  <si>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</si>
  <si>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</si>
  <si>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</si>
  <si>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</si>
  <si>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</si>
  <si>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</si>
  <si>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</si>
  <si>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</si>
  <si>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</si>
  <si>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</si>
  <si>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</si>
  <si>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</si>
  <si>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</si>
  <si>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</si>
  <si>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</si>
  <si>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</si>
  <si>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</si>
  <si>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</si>
  <si>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</si>
  <si>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</si>
  <si>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</si>
  <si>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</si>
  <si>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</si>
  <si>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</si>
  <si>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</si>
  <si>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</si>
  <si>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</si>
  <si>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</si>
  <si>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</si>
  <si>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</si>
  <si>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</si>
  <si>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</si>
  <si>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</si>
  <si>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</si>
  <si>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</si>
  <si>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</si>
  <si>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</si>
  <si>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</si>
  <si>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</si>
  <si>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</si>
  <si>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</si>
  <si>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</si>
  <si>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</si>
  <si>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</si>
  <si>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</si>
  <si>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</si>
  <si>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</si>
  <si>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</si>
  <si>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</si>
  <si>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</si>
  <si>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</si>
  <si>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</si>
  <si>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</si>
  <si>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</si>
  <si>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</si>
  <si>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</si>
  <si>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</si>
  <si>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</si>
  <si>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</si>
  <si>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</si>
  <si>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</si>
  <si>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</si>
  <si>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</si>
  <si>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</si>
  <si>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</si>
  <si>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</si>
  <si>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</si>
  <si>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</si>
  <si>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</si>
  <si>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</si>
  <si>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</si>
  <si>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</si>
  <si>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</si>
  <si>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</si>
  <si>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</si>
  <si>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</si>
  <si>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</si>
  <si>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</si>
  <si>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</si>
  <si>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</si>
  <si>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</si>
  <si>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</si>
  <si>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</si>
  <si>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</si>
  <si>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</si>
  <si>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</si>
  <si>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</si>
  <si>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</si>
  <si>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</si>
  <si>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</si>
  <si>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</si>
  <si>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</si>
  <si>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</si>
  <si>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</si>
  <si>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</si>
  <si>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</si>
  <si>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</si>
  <si>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</si>
  <si>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</si>
  <si>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</si>
  <si>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</si>
  <si>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</si>
  <si>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</si>
  <si>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</si>
  <si>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</si>
  <si>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</si>
  <si>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</si>
  <si>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</si>
  <si>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</si>
  <si>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</si>
  <si>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</si>
  <si>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</si>
  <si>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</si>
  <si>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</si>
  <si>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</si>
  <si>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</si>
  <si>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</si>
  <si>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</si>
  <si>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</si>
  <si>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</si>
  <si>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</si>
  <si>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</si>
  <si>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</si>
  <si>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</si>
  <si>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</si>
  <si>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</si>
  <si>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</si>
  <si>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</si>
  <si>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</si>
  <si>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</si>
  <si>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</si>
  <si>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</si>
  <si>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</si>
  <si>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</si>
  <si>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</si>
  <si>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</si>
  <si>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</si>
  <si>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</si>
  <si>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</si>
  <si>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</si>
  <si>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</si>
  <si>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</si>
  <si>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</si>
  <si>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</si>
  <si>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</si>
  <si>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</si>
  <si>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</si>
  <si>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</si>
  <si>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</si>
  <si>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</si>
  <si>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</si>
  <si>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</si>
  <si>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</si>
  <si>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</si>
  <si>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</si>
  <si>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</si>
  <si>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</si>
  <si>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</si>
  <si>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</si>
  <si>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</si>
  <si>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</si>
  <si>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</si>
  <si>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</si>
  <si>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</si>
  <si>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</si>
  <si>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</si>
  <si>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</si>
  <si>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</si>
  <si>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</si>
  <si>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</si>
  <si>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</si>
  <si>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</si>
  <si>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</si>
  <si>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</si>
  <si>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</si>
  <si>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</si>
  <si>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</si>
  <si>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</si>
  <si>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</si>
  <si>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</si>
  <si>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</si>
  <si>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</si>
  <si>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</si>
  <si>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</si>
  <si>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</si>
  <si>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</si>
  <si>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</si>
  <si>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</si>
  <si>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</si>
  <si>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</si>
  <si>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</si>
  <si>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</si>
  <si>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</si>
  <si>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</si>
  <si>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</si>
  <si>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</si>
  <si>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</si>
  <si>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</si>
  <si>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</si>
  <si>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</si>
  <si>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</si>
  <si>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</si>
  <si>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</si>
  <si>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</si>
  <si>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</si>
  <si>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</si>
  <si>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</si>
  <si>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</si>
  <si>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</si>
  <si>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</si>
  <si>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</si>
  <si>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</si>
  <si>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</si>
  <si>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</si>
  <si>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</si>
  <si>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</si>
  <si>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</si>
  <si>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</si>
  <si>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</si>
  <si>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</si>
  <si>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</si>
  <si>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</si>
  <si>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</si>
  <si>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</si>
  <si>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</si>
  <si>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</si>
  <si>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</si>
  <si>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</si>
  <si>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</si>
  <si>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</si>
  <si>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</si>
  <si>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</si>
  <si>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</si>
  <si>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</si>
  <si>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</si>
  <si>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</si>
  <si>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</si>
  <si>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</si>
  <si>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</si>
  <si>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</si>
  <si>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</si>
  <si>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</si>
  <si>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</si>
  <si>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</si>
  <si>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</si>
  <si>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</si>
  <si>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</si>
  <si>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</si>
  <si>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</si>
  <si>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</si>
  <si>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</si>
  <si>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</si>
  <si>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</si>
  <si>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</si>
  <si>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</si>
  <si>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</si>
  <si>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</si>
  <si>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</si>
  <si>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</si>
  <si>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</si>
  <si>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</si>
  <si>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</si>
  <si>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</si>
  <si>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</si>
  <si>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</si>
  <si>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</si>
  <si>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</si>
  <si>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</si>
  <si>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</si>
  <si>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</si>
  <si>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</si>
  <si>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</si>
  <si>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</si>
  <si>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</si>
  <si>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</si>
  <si>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</si>
  <si>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</si>
  <si>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</si>
  <si>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</si>
  <si>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</si>
  <si>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</si>
  <si>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</si>
  <si>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</si>
  <si>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</si>
  <si>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</si>
  <si>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</si>
  <si>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</si>
  <si>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</si>
  <si>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</si>
  <si>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</si>
  <si>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</si>
  <si>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</si>
  <si>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</si>
  <si>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</si>
  <si>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</si>
  <si>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</si>
  <si>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</si>
  <si>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</si>
  <si>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</si>
  <si>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</si>
  <si>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</si>
  <si>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</si>
  <si>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</si>
  <si>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</si>
  <si>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</si>
  <si>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</si>
  <si>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</si>
  <si>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</si>
  <si>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</si>
  <si>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</si>
  <si>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</si>
  <si>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</si>
  <si>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</si>
  <si>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</si>
  <si>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</si>
  <si>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</si>
  <si>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</si>
  <si>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</si>
  <si>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</si>
  <si>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</si>
  <si>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</si>
  <si>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</si>
  <si>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</si>
  <si>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</si>
  <si>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</si>
  <si>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</si>
  <si>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</si>
  <si>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</si>
  <si>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</si>
  <si>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</si>
  <si>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</si>
  <si>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</si>
  <si>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</si>
  <si>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</si>
  <si>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</si>
  <si>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</si>
  <si>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</si>
  <si>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</si>
  <si>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</si>
  <si>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</si>
  <si>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</si>
  <si>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</si>
  <si>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</si>
  <si>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</si>
  <si>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</si>
  <si>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</si>
  <si>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</si>
  <si>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</si>
  <si>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</si>
  <si>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</si>
  <si>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</si>
  <si>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</si>
  <si>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</si>
  <si>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</si>
  <si>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</si>
  <si>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</si>
  <si>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</si>
  <si>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</si>
  <si>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</si>
  <si>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</si>
  <si>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</si>
  <si>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</si>
  <si>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</si>
  <si>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</si>
  <si>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</si>
  <si>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</si>
  <si>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</si>
  <si>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</si>
  <si>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</si>
  <si>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</si>
  <si>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</si>
  <si>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</si>
  <si>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</si>
  <si>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</si>
  <si>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</si>
  <si>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</si>
  <si>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</si>
  <si>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</si>
  <si>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</si>
  <si>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</si>
  <si>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</si>
  <si>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</si>
  <si>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</si>
  <si>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</si>
  <si>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</si>
  <si>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</si>
  <si>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</si>
  <si>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</si>
  <si>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</si>
  <si>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</si>
  <si>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</si>
  <si>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</si>
  <si>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</si>
  <si>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</si>
  <si>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</si>
  <si>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</si>
  <si>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</si>
  <si>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</si>
  <si>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</si>
  <si>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</si>
  <si>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</si>
  <si>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</si>
  <si>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</si>
  <si>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</si>
  <si>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</si>
  <si>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</si>
  <si>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</si>
  <si>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</si>
  <si>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</si>
  <si>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</si>
  <si>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</si>
  <si>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</si>
  <si>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</si>
  <si>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</si>
  <si>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</si>
  <si>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</si>
  <si>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</si>
  <si>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</si>
  <si>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</si>
  <si>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</si>
  <si>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</si>
  <si>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</si>
  <si>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</si>
  <si>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</si>
  <si>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</si>
  <si>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</si>
  <si>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</si>
  <si>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</si>
  <si>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</si>
  <si>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</si>
  <si>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</si>
  <si>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</si>
  <si>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</si>
  <si>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</si>
  <si>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</si>
  <si>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</si>
  <si>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</si>
  <si>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</si>
  <si>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</si>
  <si>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</si>
  <si>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</si>
  <si>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</si>
  <si>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</si>
  <si>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</si>
  <si>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</si>
  <si>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</si>
  <si>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</si>
  <si>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</si>
  <si>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</si>
  <si>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</si>
  <si>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</si>
  <si>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</si>
  <si>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</si>
  <si>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</si>
  <si>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</si>
  <si>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</si>
  <si>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</si>
  <si>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</si>
  <si>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</si>
  <si>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</si>
  <si>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</si>
  <si>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</si>
  <si>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</si>
  <si>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</si>
  <si>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</si>
  <si>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</si>
  <si>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</si>
  <si>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</si>
  <si>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</si>
  <si>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</si>
  <si>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</si>
  <si>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</si>
  <si>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</si>
  <si>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</si>
  <si>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</si>
  <si>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</si>
  <si>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</si>
  <si>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</si>
  <si>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</si>
  <si>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</si>
  <si>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</si>
  <si>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</si>
  <si>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</si>
  <si>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</si>
  <si>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</si>
  <si>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</si>
  <si>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</si>
  <si>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</si>
  <si>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</si>
  <si>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</si>
  <si>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</si>
  <si>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</si>
  <si>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</si>
  <si>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</si>
  <si>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</si>
  <si>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</si>
  <si>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</si>
  <si>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</si>
  <si>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</si>
  <si>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</si>
  <si>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</si>
  <si>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</si>
  <si>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</si>
  <si>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</si>
  <si>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</si>
  <si>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</si>
  <si>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</si>
  <si>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</si>
  <si>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</si>
  <si>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</si>
  <si>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</si>
  <si>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</si>
  <si>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</si>
  <si>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</si>
  <si>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</si>
  <si>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</si>
  <si>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</si>
  <si>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</si>
  <si>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</si>
  <si>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</si>
  <si>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</si>
  <si>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</si>
  <si>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</si>
  <si>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</si>
  <si>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</si>
  <si>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</si>
  <si>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</si>
  <si>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</si>
  <si>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</si>
  <si>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</si>
  <si>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</si>
  <si>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</si>
  <si>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</si>
  <si>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</si>
  <si>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</si>
  <si>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</si>
  <si>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</si>
  <si>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</si>
  <si>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</si>
  <si>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</si>
  <si>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</si>
  <si>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</si>
  <si>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</si>
  <si>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</si>
  <si>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</si>
  <si>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</si>
  <si>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</si>
  <si>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</si>
  <si>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</si>
  <si>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</si>
  <si>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</si>
  <si>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</si>
  <si>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</si>
  <si>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</si>
  <si>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</si>
  <si>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</si>
  <si>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</si>
  <si>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</si>
  <si>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</si>
  <si>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</si>
  <si>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</si>
  <si>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</si>
  <si>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</si>
  <si>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</si>
  <si>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</si>
  <si>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</si>
  <si>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</si>
  <si>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</si>
  <si>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</si>
  <si>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</si>
  <si>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</si>
  <si>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</si>
  <si>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</si>
  <si>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</si>
  <si>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</si>
  <si>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</si>
  <si>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</si>
  <si>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</si>
  <si>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</si>
  <si>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</si>
  <si>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</si>
  <si>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</si>
  <si>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</si>
  <si>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</si>
  <si>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</si>
  <si>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</si>
  <si>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</si>
  <si>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</si>
  <si>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</si>
  <si>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</si>
  <si>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</si>
  <si>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</si>
  <si>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</si>
  <si>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</si>
  <si>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</si>
  <si>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</si>
  <si>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</si>
  <si>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</si>
  <si>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</si>
  <si>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</si>
  <si>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</si>
  <si>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</si>
  <si>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</si>
  <si>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</si>
  <si>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</si>
  <si>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</si>
  <si>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</si>
  <si>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</si>
  <si>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</si>
  <si>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</si>
  <si>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</si>
  <si>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</si>
  <si>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</si>
  <si>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</si>
  <si>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</si>
  <si>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</si>
  <si>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</si>
  <si>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</si>
  <si>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</si>
  <si>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</si>
  <si>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</si>
  <si>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</si>
  <si>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</si>
  <si>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</si>
  <si>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</si>
  <si>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</si>
  <si>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</si>
  <si>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</si>
  <si>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</si>
  <si>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</si>
  <si>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</si>
  <si>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</si>
  <si>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</si>
  <si>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</si>
  <si>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</si>
  <si>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</si>
  <si>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</si>
  <si>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</si>
  <si>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</si>
  <si>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</si>
  <si>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</si>
  <si>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</si>
  <si>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</si>
  <si>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</si>
  <si>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</si>
  <si>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</si>
  <si>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</si>
  <si>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</si>
  <si>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</si>
  <si>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</si>
  <si>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</si>
  <si>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</si>
  <si>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</si>
  <si>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</si>
  <si>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</si>
  <si>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</si>
  <si>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</si>
  <si>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</si>
  <si>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</si>
  <si>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</si>
  <si>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</si>
  <si>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</si>
  <si>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</si>
  <si>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</si>
  <si>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</si>
  <si>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</si>
  <si>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</si>
  <si>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</si>
  <si>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</si>
  <si>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</si>
  <si>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</si>
  <si>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</si>
  <si>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</si>
  <si>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</si>
  <si>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</si>
  <si>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</si>
  <si>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</si>
  <si>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</si>
  <si>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</si>
  <si>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</si>
  <si>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</si>
  <si>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</si>
  <si>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</si>
  <si>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</si>
  <si>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</si>
  <si>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</si>
  <si>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</si>
  <si>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</si>
  <si>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</si>
  <si>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</si>
  <si>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</si>
  <si>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</si>
  <si>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</si>
  <si>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</si>
  <si>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</si>
  <si>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</si>
  <si>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</si>
  <si>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</si>
  <si>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</si>
  <si>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</si>
  <si>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</si>
  <si>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</si>
  <si>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</si>
  <si>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</si>
  <si>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</si>
  <si>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</si>
  <si>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</si>
  <si>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</si>
  <si>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</si>
  <si>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</si>
  <si>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</si>
  <si>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</si>
  <si>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</si>
  <si>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</si>
  <si>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</si>
  <si>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</si>
  <si>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</si>
  <si>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</si>
  <si>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</si>
  <si>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</si>
  <si>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</si>
  <si>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</si>
  <si>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</si>
  <si>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</si>
  <si>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</si>
  <si>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</si>
  <si>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</si>
  <si>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</si>
  <si>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</si>
  <si>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</si>
  <si>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</si>
  <si>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</si>
  <si>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</si>
  <si>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</si>
  <si>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</si>
  <si>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</si>
  <si>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</si>
  <si>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</si>
  <si>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</si>
  <si>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</si>
  <si>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</si>
  <si>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</si>
  <si>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</si>
  <si>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</si>
  <si>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</si>
  <si>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</si>
  <si>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</si>
  <si>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</si>
  <si>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</si>
  <si>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</si>
  <si>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</si>
  <si>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</si>
  <si>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</si>
  <si>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</si>
  <si>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</si>
  <si>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</si>
  <si>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</si>
  <si>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</si>
  <si>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</si>
  <si>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</si>
  <si>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</si>
  <si>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</si>
  <si>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</si>
  <si>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</si>
  <si>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</si>
  <si>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</si>
  <si>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</si>
  <si>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</si>
  <si>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</si>
  <si>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</si>
  <si>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</si>
  <si>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</si>
  <si>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</si>
  <si>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</si>
  <si>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</si>
  <si>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</si>
  <si>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</si>
  <si>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</si>
  <si>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</si>
  <si>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</si>
  <si>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</si>
  <si>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</si>
  <si>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</si>
  <si>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</si>
  <si>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</si>
  <si>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</si>
  <si>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</si>
  <si>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</si>
  <si>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</si>
  <si>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</si>
  <si>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</si>
  <si>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</si>
  <si>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</si>
  <si>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</si>
  <si>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</si>
  <si>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</si>
  <si>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</si>
  <si>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</si>
  <si>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</si>
  <si>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</si>
  <si>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</si>
  <si>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</si>
  <si>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</si>
  <si>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</si>
  <si>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</si>
  <si>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</si>
  <si>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</si>
  <si>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</si>
  <si>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</si>
  <si>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</si>
  <si>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</si>
  <si>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</si>
  <si>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</si>
  <si>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</si>
  <si>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</si>
  <si>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</si>
  <si>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</si>
  <si>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</si>
  <si>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</si>
  <si>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</si>
  <si>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</si>
  <si>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</si>
  <si>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</si>
  <si>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</si>
  <si>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</si>
  <si>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</si>
  <si>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</si>
  <si>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</si>
  <si>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</si>
  <si>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</si>
  <si>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</si>
  <si>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</si>
  <si>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</si>
  <si>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</si>
  <si>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</si>
  <si>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</si>
  <si>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</si>
  <si>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</si>
  <si>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</si>
  <si>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</si>
  <si>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</si>
  <si>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</si>
  <si>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</si>
  <si>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</si>
  <si>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</si>
  <si>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</si>
  <si>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</si>
  <si>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</si>
  <si>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</si>
  <si>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</si>
  <si>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</si>
  <si>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</si>
  <si>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</si>
  <si>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</si>
  <si>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</si>
  <si>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</si>
  <si>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</si>
  <si>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</si>
  <si>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</si>
  <si>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</si>
  <si>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</si>
  <si>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</si>
  <si>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</si>
  <si>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</si>
  <si>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</si>
  <si>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</si>
  <si>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</si>
  <si>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</si>
  <si>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</si>
  <si>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</si>
  <si>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</si>
  <si>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</si>
  <si>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</si>
  <si>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</si>
  <si>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</si>
  <si>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</si>
  <si>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</si>
  <si>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</si>
  <si>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</si>
  <si>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</si>
  <si>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</si>
  <si>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</si>
  <si>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</si>
  <si>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</si>
  <si>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</si>
  <si>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</si>
  <si>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</si>
  <si>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</si>
  <si>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</si>
  <si>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</si>
  <si>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</si>
  <si>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</si>
  <si>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</si>
  <si>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</si>
  <si>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</si>
  <si>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</si>
  <si>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</si>
  <si>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</si>
  <si>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</si>
  <si>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</si>
  <si>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</si>
  <si>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</si>
  <si>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</si>
  <si>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</si>
  <si>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</si>
  <si>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</si>
  <si>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</si>
  <si>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</si>
  <si>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</si>
  <si>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</si>
  <si>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</si>
  <si>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</si>
  <si>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</si>
  <si>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</si>
  <si>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</si>
  <si>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</si>
  <si>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</si>
  <si>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</si>
  <si>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</si>
  <si>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</si>
  <si>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</si>
  <si>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</si>
  <si>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</si>
  <si>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</si>
  <si>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</si>
  <si>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</si>
  <si>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</si>
  <si>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</si>
  <si>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</si>
  <si>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</si>
  <si>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</si>
  <si>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</si>
  <si>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</si>
  <si>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</si>
  <si>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</si>
  <si>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</si>
  <si>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</si>
  <si>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</si>
  <si>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</si>
  <si>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</si>
  <si>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</si>
  <si>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</si>
  <si>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</si>
  <si>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</si>
  <si>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</si>
  <si>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</si>
  <si>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</si>
  <si>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</si>
  <si>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</si>
  <si>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</si>
  <si>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</si>
  <si>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</si>
  <si>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</si>
  <si>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</si>
  <si>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</si>
  <si>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</si>
  <si>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</si>
  <si>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</si>
  <si>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</si>
  <si>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</si>
  <si>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</si>
  <si>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</si>
  <si>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</si>
  <si>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</si>
  <si>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</si>
  <si>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</si>
  <si>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</si>
  <si>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</si>
  <si>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</si>
  <si>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</si>
  <si>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</si>
  <si>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</si>
  <si>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</si>
  <si>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</si>
  <si>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</si>
  <si>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</si>
  <si>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</si>
  <si>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</si>
  <si>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</si>
  <si>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</si>
  <si>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</si>
  <si>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</si>
  <si>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</si>
  <si>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</si>
  <si>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</si>
  <si>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</si>
  <si>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</si>
  <si>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</si>
  <si>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</si>
  <si>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</si>
  <si>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</si>
  <si>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</si>
  <si>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</si>
  <si>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</si>
  <si>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</si>
  <si>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</si>
  <si>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</si>
  <si>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</si>
  <si>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</si>
  <si>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</si>
  <si>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</si>
  <si>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</si>
  <si>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</si>
  <si>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</si>
  <si>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</si>
  <si>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</si>
  <si>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</si>
  <si>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</si>
  <si>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</si>
  <si>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</si>
  <si>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</si>
  <si>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</si>
  <si>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</si>
  <si>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</si>
  <si>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</si>
  <si>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</si>
  <si>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</si>
  <si>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</si>
  <si>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</si>
  <si>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</si>
  <si>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</si>
  <si>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</si>
  <si>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</si>
  <si>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</si>
  <si>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</si>
  <si>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</si>
  <si>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</si>
  <si>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</si>
  <si>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</si>
  <si>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</si>
  <si>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</si>
  <si>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</si>
  <si>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</si>
  <si>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</si>
  <si>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</si>
  <si>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</si>
  <si>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</si>
  <si>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</si>
  <si>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</si>
  <si>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</si>
  <si>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</si>
  <si>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</si>
  <si>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</si>
  <si>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</si>
  <si>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</si>
  <si>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</si>
  <si>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</si>
  <si>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</si>
  <si>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</si>
  <si>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</si>
  <si>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</si>
  <si>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</si>
  <si>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</si>
  <si>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</si>
  <si>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</si>
  <si>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</si>
  <si>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</si>
  <si>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</si>
  <si>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</si>
  <si>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</si>
  <si>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</si>
  <si>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</si>
  <si>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</si>
  <si>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</si>
  <si>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</si>
  <si>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</si>
  <si>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</si>
  <si>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</si>
  <si>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</si>
  <si>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</si>
  <si>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</si>
  <si>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</si>
  <si>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</si>
  <si>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</si>
  <si>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</si>
  <si>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</si>
  <si>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</si>
  <si>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</si>
  <si>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</si>
  <si>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</si>
  <si>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</si>
  <si>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</si>
  <si>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</si>
  <si>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</si>
  <si>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</si>
  <si>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</si>
  <si>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</si>
  <si>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</si>
  <si>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</si>
  <si>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</si>
  <si>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</si>
  <si>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</si>
  <si>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</si>
  <si>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</si>
  <si>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</si>
  <si>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</si>
  <si>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</si>
  <si>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</si>
  <si>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</si>
  <si>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</si>
  <si>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</si>
  <si>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</si>
  <si>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</si>
  <si>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</si>
  <si>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</si>
  <si>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</si>
  <si>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</si>
  <si>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</si>
  <si>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</si>
  <si>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</si>
  <si>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</si>
  <si>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</si>
  <si>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</si>
  <si>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</si>
  <si>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</si>
  <si>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</si>
  <si>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</si>
  <si>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</si>
  <si>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</si>
  <si>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</si>
  <si>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</si>
  <si>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</si>
  <si>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</si>
  <si>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</si>
  <si>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</si>
  <si>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</si>
  <si>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</si>
  <si>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</si>
  <si>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</si>
  <si>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</si>
  <si>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</si>
  <si>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</si>
  <si>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</si>
  <si>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</si>
  <si>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</si>
  <si>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</si>
  <si>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</si>
  <si>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</si>
  <si>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</si>
  <si>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</si>
  <si>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</si>
  <si>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</si>
  <si>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</si>
  <si>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</si>
  <si>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</si>
  <si>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</si>
  <si>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</si>
  <si>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</si>
  <si>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</si>
  <si>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</si>
  <si>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</si>
  <si>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</si>
  <si>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</si>
  <si>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</si>
  <si>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</si>
  <si>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</si>
  <si>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</si>
  <si>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</si>
  <si>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</si>
  <si>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</si>
  <si>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</si>
  <si>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</si>
  <si>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</si>
  <si>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</si>
  <si>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</si>
  <si>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</si>
  <si>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</si>
  <si>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</si>
  <si>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</si>
  <si>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</si>
  <si>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</si>
  <si>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</si>
  <si>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</si>
  <si>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</si>
  <si>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</si>
  <si>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</si>
  <si>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</si>
  <si>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</si>
  <si>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</si>
  <si>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</si>
  <si>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</si>
  <si>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</si>
  <si>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</si>
  <si>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</si>
  <si>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</si>
  <si>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</si>
  <si>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</si>
  <si>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</si>
  <si>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</si>
  <si>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</si>
  <si>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</si>
  <si>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</si>
  <si>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</si>
  <si>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</si>
  <si>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</si>
  <si>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</si>
  <si>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</si>
  <si>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</si>
  <si>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</si>
  <si>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</si>
  <si>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</si>
  <si>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</si>
  <si>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</si>
  <si>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</si>
  <si>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</si>
  <si>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</si>
  <si>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</si>
  <si>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</si>
  <si>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</si>
  <si>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</si>
  <si>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</si>
  <si>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</si>
  <si>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</si>
  <si>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</si>
  <si>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</si>
  <si>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</si>
  <si>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</si>
  <si>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</si>
  <si>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</si>
  <si>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</si>
  <si>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</si>
  <si>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</si>
  <si>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</si>
  <si>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</si>
  <si>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</si>
  <si>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</si>
  <si>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</si>
  <si>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</si>
  <si>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</si>
  <si>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</si>
  <si>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</si>
  <si>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</si>
  <si>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</si>
  <si>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</si>
  <si>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</si>
  <si>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</si>
  <si>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</si>
  <si>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</si>
  <si>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</si>
  <si>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</si>
  <si>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</si>
  <si>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</si>
  <si>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</si>
  <si>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</si>
  <si>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</si>
  <si>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</si>
  <si>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</si>
  <si>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</si>
  <si>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</si>
  <si>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</si>
  <si>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</si>
  <si>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</si>
  <si>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</si>
  <si>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</si>
  <si>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</si>
  <si>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</si>
  <si>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</si>
  <si>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</si>
  <si>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</si>
  <si>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</si>
  <si>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</si>
  <si>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</si>
  <si>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</si>
  <si>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</si>
  <si>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</si>
  <si>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</si>
  <si>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</si>
  <si>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</si>
  <si>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</si>
  <si>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</si>
  <si>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</si>
  <si>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</si>
  <si>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</si>
  <si>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</si>
  <si>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</si>
  <si>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</si>
  <si>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</si>
  <si>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</si>
  <si>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</si>
  <si>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</si>
  <si>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</si>
  <si>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</si>
  <si>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</si>
  <si>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</si>
  <si>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</si>
  <si>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</si>
  <si>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</si>
  <si>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</si>
  <si>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</si>
  <si>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</si>
  <si>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</si>
  <si>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</si>
  <si>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</si>
  <si>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</si>
  <si>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</si>
  <si>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</si>
  <si>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</si>
  <si>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</si>
  <si>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</si>
  <si>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</si>
  <si>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</si>
  <si>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</si>
  <si>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</si>
  <si>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</si>
  <si>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</si>
  <si>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</si>
  <si>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</si>
  <si>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</si>
  <si>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</si>
  <si>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</si>
  <si>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</si>
  <si>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</si>
  <si>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</si>
  <si>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</si>
  <si>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</si>
  <si>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</si>
  <si>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</si>
  <si>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</si>
  <si>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</si>
  <si>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</si>
  <si>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</si>
  <si>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</si>
  <si>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</si>
  <si>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</si>
  <si>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</si>
  <si>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</si>
  <si>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</si>
  <si>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</si>
  <si>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</si>
  <si>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</si>
  <si>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</si>
  <si>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</si>
  <si>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</si>
  <si>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</si>
  <si>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</si>
  <si>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</si>
  <si>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</si>
  <si>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</si>
  <si>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</si>
  <si>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</si>
  <si>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</si>
  <si>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</si>
  <si>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</si>
  <si>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</si>
  <si>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</si>
  <si>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</si>
  <si>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</si>
  <si>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</si>
  <si>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</si>
  <si>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</si>
  <si>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</si>
  <si>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</si>
  <si>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</si>
  <si>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</si>
  <si>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</si>
  <si>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</si>
  <si>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</si>
  <si>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</si>
  <si>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</si>
  <si>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</si>
  <si>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</si>
  <si>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</si>
  <si>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</si>
  <si>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</si>
  <si>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</si>
  <si>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</si>
  <si>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</si>
  <si>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</si>
  <si>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</si>
  <si>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</si>
  <si>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</si>
  <si>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</si>
  <si>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</si>
  <si>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</si>
  <si>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</si>
  <si>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</si>
  <si>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</si>
  <si>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</si>
  <si>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</si>
  <si>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</si>
  <si>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</si>
  <si>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</si>
  <si>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</si>
  <si>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</si>
  <si>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</si>
  <si>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</si>
  <si>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</si>
  <si>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</si>
  <si>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</si>
  <si>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</si>
  <si>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</si>
  <si>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</si>
  <si>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</si>
  <si>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</si>
  <si>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</si>
  <si>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</si>
  <si>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</si>
  <si>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</si>
  <si>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</si>
  <si>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</si>
  <si>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</si>
  <si>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</si>
  <si>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</si>
  <si>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</si>
  <si>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</si>
  <si>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</si>
  <si>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</si>
  <si>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</si>
  <si>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</si>
  <si>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</si>
  <si>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</si>
  <si>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</si>
  <si>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</si>
  <si>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</si>
  <si>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</si>
  <si>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</si>
  <si>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</si>
  <si>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</si>
  <si>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</si>
  <si>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</si>
  <si>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</si>
  <si>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</si>
  <si>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</si>
  <si>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</si>
  <si>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</si>
  <si>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</si>
  <si>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</si>
  <si>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</si>
  <si>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</si>
  <si>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</si>
  <si>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</si>
  <si>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</si>
  <si>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</si>
  <si>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</si>
  <si>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</si>
  <si>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</si>
  <si>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</si>
  <si>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</si>
  <si>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</si>
  <si>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</si>
  <si>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</si>
  <si>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</si>
  <si>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</si>
  <si>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</si>
  <si>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</si>
  <si>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</si>
  <si>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</si>
  <si>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</si>
  <si>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</si>
  <si>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</si>
  <si>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</si>
  <si>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</si>
  <si>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</si>
  <si>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</si>
  <si>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</si>
  <si>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</si>
  <si>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</si>
  <si>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</si>
  <si>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</si>
  <si>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</si>
  <si>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</si>
  <si>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</si>
  <si>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</si>
  <si>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</si>
  <si>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</si>
  <si>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</si>
  <si>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</si>
  <si>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</si>
  <si>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</si>
  <si>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</si>
  <si>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</si>
  <si>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</si>
  <si>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</si>
  <si>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</si>
  <si>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</si>
  <si>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</si>
  <si>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</si>
  <si>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</si>
  <si>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</si>
  <si>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</si>
  <si>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</si>
  <si>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</si>
  <si>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</si>
  <si>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</si>
  <si>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</si>
  <si>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</si>
  <si>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</si>
  <si>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</si>
  <si>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</si>
  <si>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</si>
  <si>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</si>
  <si>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</si>
  <si>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</si>
  <si>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</si>
  <si>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</si>
  <si>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</si>
  <si>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</si>
  <si>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</si>
  <si>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</si>
  <si>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</si>
  <si>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</si>
  <si>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</si>
  <si>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</si>
  <si>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</si>
  <si>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</si>
  <si>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</si>
  <si>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</si>
  <si>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</si>
  <si>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</si>
  <si>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</si>
  <si>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</si>
  <si>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</si>
  <si>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</si>
  <si>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</si>
  <si>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</si>
  <si>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</si>
  <si>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</si>
  <si>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</si>
  <si>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</si>
  <si>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</si>
  <si>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</si>
  <si>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</si>
  <si>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</si>
  <si>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</si>
  <si>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</si>
  <si>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</si>
  <si>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</si>
  <si>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</si>
  <si>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</si>
  <si>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</si>
  <si>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</si>
  <si>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</si>
  <si>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</si>
  <si>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</si>
  <si>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</si>
  <si>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</si>
  <si>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</si>
  <si>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</si>
  <si>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</si>
  <si>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</si>
  <si>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</si>
  <si>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</si>
  <si>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</si>
  <si>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</si>
  <si>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</si>
  <si>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</si>
  <si>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</si>
  <si>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</si>
  <si>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</si>
  <si>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</si>
  <si>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</si>
  <si>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</si>
  <si>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</si>
  <si>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</si>
  <si>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</si>
  <si>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</si>
  <si>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</si>
  <si>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</si>
  <si>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</si>
  <si>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</si>
  <si>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</si>
  <si>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</si>
  <si>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</si>
  <si>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</si>
  <si>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</si>
  <si>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</si>
  <si>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</si>
  <si>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</si>
  <si>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</si>
  <si>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</si>
  <si>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</si>
  <si>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</si>
  <si>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</si>
  <si>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</si>
  <si>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</si>
  <si>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</si>
  <si>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</si>
  <si>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</si>
  <si>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</si>
  <si>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</si>
  <si>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</si>
  <si>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</si>
  <si>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</si>
  <si>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</si>
  <si>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</si>
  <si>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</si>
  <si>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</si>
  <si>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</si>
  <si>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</si>
  <si>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</si>
  <si>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</si>
  <si>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</si>
  <si>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</si>
  <si>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</si>
  <si>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</si>
  <si>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</si>
  <si>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</si>
  <si>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</si>
  <si>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</si>
  <si>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</si>
  <si>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</si>
  <si>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</si>
  <si>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</si>
  <si>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</si>
  <si>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</si>
  <si>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</si>
  <si>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</si>
  <si>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</si>
  <si>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</si>
  <si>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</si>
  <si>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</si>
  <si>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</si>
  <si>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</si>
  <si>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</si>
  <si>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</si>
  <si>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</si>
  <si>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</si>
  <si>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</si>
  <si>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</si>
  <si>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</si>
  <si>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</si>
  <si>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</si>
  <si>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</si>
  <si>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</si>
  <si>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</si>
  <si>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</si>
  <si>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</si>
  <si>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</si>
  <si>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</si>
  <si>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</si>
  <si>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</si>
  <si>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</si>
  <si>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</si>
  <si>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</si>
  <si>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</si>
  <si>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</si>
  <si>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</si>
  <si>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</si>
  <si>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</si>
  <si>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</si>
  <si>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</si>
  <si>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</si>
  <si>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</si>
  <si>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</si>
  <si>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</si>
  <si>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</si>
  <si>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</si>
  <si>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</si>
  <si>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</si>
  <si>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</si>
  <si>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</si>
  <si>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</si>
  <si>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</si>
  <si>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</si>
  <si>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</si>
  <si>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</si>
  <si>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</si>
  <si>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</si>
  <si>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</si>
  <si>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</si>
  <si>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</si>
  <si>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</si>
  <si>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</si>
  <si>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</si>
  <si>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</si>
  <si>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</si>
  <si>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</si>
  <si>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</si>
  <si>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</si>
  <si>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</si>
  <si>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</si>
  <si>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</si>
  <si>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</si>
  <si>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</si>
  <si>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</si>
  <si>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</si>
  <si>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</si>
  <si>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</si>
  <si>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</si>
  <si>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</si>
  <si>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</si>
  <si>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</si>
  <si>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</si>
  <si>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</si>
  <si>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</si>
  <si>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</si>
  <si>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</si>
  <si>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</si>
  <si>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</si>
  <si>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</si>
  <si>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</si>
  <si>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</si>
  <si>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</si>
  <si>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</si>
  <si>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</si>
  <si>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</si>
  <si>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</si>
  <si>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</si>
  <si>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</si>
  <si>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</si>
  <si>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</si>
  <si>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</si>
  <si>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</si>
  <si>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</si>
  <si>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</si>
  <si>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</si>
  <si>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</si>
  <si>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</si>
  <si>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</si>
  <si>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</si>
  <si>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</si>
  <si>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</si>
  <si>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</si>
  <si>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</si>
  <si>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</si>
  <si>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</si>
  <si>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</si>
  <si>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</si>
  <si>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</si>
  <si>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</si>
  <si>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</si>
  <si>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</si>
  <si>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</si>
  <si>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</si>
  <si>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</si>
  <si>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</si>
  <si>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</si>
  <si>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</si>
  <si>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</si>
  <si>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</si>
  <si>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</si>
  <si>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</si>
  <si>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</si>
  <si>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</si>
  <si>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</si>
  <si>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</si>
  <si>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</si>
  <si>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</si>
  <si>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</si>
  <si>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</si>
  <si>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</si>
  <si>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</si>
  <si>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</si>
  <si>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</si>
  <si>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</si>
  <si>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</si>
  <si>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</si>
  <si>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</si>
  <si>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</si>
  <si>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</si>
  <si>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</si>
  <si>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</si>
  <si>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</si>
  <si>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</si>
  <si>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</si>
  <si>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</si>
  <si>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</si>
  <si>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</si>
  <si>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</si>
  <si>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</si>
  <si>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</si>
  <si>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</si>
  <si>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</si>
  <si>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</si>
  <si>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</si>
  <si>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</si>
  <si>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</si>
  <si>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</si>
  <si>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</si>
  <si>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</si>
  <si>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</si>
  <si>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</si>
  <si>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</si>
  <si>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</si>
  <si>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</si>
  <si>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</si>
  <si>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</si>
  <si>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</si>
  <si>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</si>
  <si>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</si>
  <si>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</si>
  <si>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</si>
  <si>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</si>
  <si>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</si>
  <si>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</si>
  <si>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</si>
  <si>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</si>
  <si>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</si>
  <si>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</si>
  <si>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</si>
  <si>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</si>
  <si>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</si>
  <si>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</si>
  <si>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</si>
  <si>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</si>
  <si>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</si>
  <si>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</si>
  <si>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</si>
  <si>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</si>
  <si>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</si>
  <si>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</si>
  <si>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</si>
  <si>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</si>
  <si>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</si>
  <si>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</si>
  <si>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</si>
  <si>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</si>
  <si>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</si>
  <si>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</si>
  <si>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</si>
  <si>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</si>
  <si>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</si>
  <si>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</si>
  <si>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</si>
  <si>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</si>
  <si>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</si>
  <si>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</si>
  <si>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</si>
  <si>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</si>
  <si>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</si>
  <si>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</si>
  <si>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</si>
  <si>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</si>
  <si>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</si>
  <si>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</si>
  <si>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</si>
  <si>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</si>
  <si>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</si>
  <si>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</si>
  <si>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</si>
  <si>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</si>
  <si>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</si>
  <si>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</si>
  <si>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</si>
  <si>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</si>
  <si>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</si>
  <si>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</si>
  <si>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</si>
  <si>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</si>
  <si>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</si>
  <si>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</si>
  <si>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</si>
  <si>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</si>
  <si>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</si>
  <si>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</si>
  <si>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</si>
  <si>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</si>
  <si>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</si>
  <si>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</si>
  <si>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</si>
  <si>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</si>
  <si>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</si>
  <si>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</si>
  <si>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</si>
  <si>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</si>
  <si>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</si>
  <si>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</si>
  <si>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</si>
  <si>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</si>
  <si>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</si>
  <si>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</si>
  <si>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</si>
  <si>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</si>
  <si>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</si>
  <si>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</si>
  <si>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</si>
  <si>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</si>
  <si>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</si>
  <si>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</si>
  <si>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</si>
  <si>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</si>
  <si>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</si>
  <si>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</si>
  <si>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</si>
  <si>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</si>
  <si>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</si>
  <si>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</si>
  <si>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</si>
  <si>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</si>
  <si>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</si>
  <si>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</si>
  <si>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</si>
  <si>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</si>
  <si>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</si>
  <si>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</si>
  <si>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</si>
  <si>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</si>
  <si>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</si>
  <si>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</si>
  <si>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</si>
  <si>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</si>
  <si>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</si>
  <si>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</si>
  <si>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</si>
  <si>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</si>
  <si>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</si>
  <si>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</si>
  <si>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</si>
  <si>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</si>
  <si>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</si>
  <si>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</si>
  <si>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</si>
  <si>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</si>
  <si>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</si>
  <si>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</si>
  <si>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</si>
  <si>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</si>
  <si>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</si>
  <si>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</si>
  <si>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</si>
  <si>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</si>
  <si>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</si>
  <si>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</si>
  <si>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</si>
  <si>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</si>
  <si>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</si>
  <si>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</si>
  <si>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</si>
  <si>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</si>
  <si>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</si>
  <si>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</si>
  <si>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</si>
  <si>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</si>
  <si>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</si>
  <si>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</si>
  <si>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</si>
  <si>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</si>
  <si>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</si>
  <si>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</si>
  <si>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</si>
  <si>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</si>
  <si>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</si>
  <si>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</si>
  <si>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</si>
  <si>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</si>
  <si>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</si>
  <si>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</si>
  <si>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</si>
  <si>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</si>
  <si>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</si>
  <si>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</si>
  <si>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</si>
  <si>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</si>
  <si>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</si>
  <si>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</si>
  <si>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</si>
  <si>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</si>
  <si>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</si>
  <si>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</si>
  <si>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</si>
  <si>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</si>
  <si>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</si>
  <si>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</si>
  <si>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</si>
  <si>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</si>
  <si>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</si>
  <si>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</si>
  <si>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</si>
  <si>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</si>
  <si>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</si>
  <si>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</si>
  <si>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</si>
  <si>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</si>
  <si>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</si>
  <si>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</si>
  <si>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</si>
  <si>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</si>
  <si>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</si>
  <si>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</si>
  <si>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</si>
  <si>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</si>
  <si>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</si>
  <si>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</si>
  <si>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</si>
  <si>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</si>
  <si>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</si>
  <si>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</si>
  <si>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</si>
  <si>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</si>
  <si>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</si>
  <si>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</si>
  <si>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</si>
  <si>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</si>
  <si>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</si>
  <si>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</si>
  <si>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</si>
  <si>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</si>
  <si>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</si>
  <si>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</si>
  <si>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</si>
  <si>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</si>
  <si>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</si>
  <si>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</si>
  <si>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</si>
  <si>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</si>
  <si>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</si>
  <si>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</si>
  <si>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</si>
  <si>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</si>
  <si>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</si>
  <si>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</si>
  <si>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</si>
  <si>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</si>
  <si>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</si>
  <si>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</si>
  <si>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</si>
  <si>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</si>
  <si>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</si>
  <si>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</si>
  <si>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</si>
  <si>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</si>
  <si>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</si>
  <si>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</si>
  <si>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</si>
  <si>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</si>
  <si>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</si>
  <si>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</si>
  <si>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</si>
  <si>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</si>
  <si>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</si>
  <si>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</si>
  <si>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</si>
  <si>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</si>
  <si>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</si>
  <si>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</si>
  <si>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</si>
  <si>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</si>
  <si>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</si>
  <si>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</si>
  <si>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</si>
  <si>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</si>
  <si>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</si>
  <si>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</si>
  <si>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</si>
  <si>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</si>
  <si>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</si>
  <si>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</si>
  <si>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</si>
  <si>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</si>
  <si>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</si>
  <si>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</si>
  <si>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</si>
  <si>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</si>
  <si>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</si>
  <si>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</si>
  <si>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</si>
  <si>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</si>
  <si>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</si>
  <si>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</si>
  <si>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</si>
  <si>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</si>
  <si>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</si>
  <si>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</si>
  <si>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</si>
  <si>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</si>
  <si>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</si>
  <si>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</si>
  <si>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</si>
  <si>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</si>
  <si>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</si>
  <si>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</si>
  <si>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</si>
  <si>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</si>
  <si>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</si>
  <si>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</si>
  <si>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</si>
  <si>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</si>
  <si>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</si>
  <si>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</si>
  <si>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</si>
  <si>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</si>
  <si>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</si>
  <si>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</si>
  <si>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</si>
  <si>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</si>
  <si>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</si>
  <si>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</si>
  <si>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</si>
  <si>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</si>
  <si>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</si>
  <si>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</si>
  <si>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</si>
  <si>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</si>
  <si>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</si>
  <si>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</si>
  <si>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</si>
  <si>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</si>
  <si>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</si>
  <si>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</si>
  <si>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</si>
  <si>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</si>
  <si>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</si>
  <si>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</si>
  <si>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</si>
  <si>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</si>
  <si>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</si>
  <si>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</si>
  <si>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</si>
  <si>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</si>
  <si>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</si>
  <si>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</si>
  <si>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</si>
  <si>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</si>
  <si>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</si>
  <si>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</si>
  <si>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</si>
  <si>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</si>
  <si>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</si>
  <si>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</si>
  <si>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</si>
  <si>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</si>
  <si>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</si>
  <si>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</si>
  <si>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</si>
  <si>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</si>
  <si>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</si>
  <si>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</si>
  <si>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</si>
  <si>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</si>
  <si>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</si>
  <si>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</si>
  <si>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</si>
  <si>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</si>
  <si>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</si>
  <si>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</si>
  <si>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</si>
  <si>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</si>
  <si>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</si>
  <si>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</si>
  <si>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</si>
  <si>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</si>
  <si>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</si>
  <si>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</si>
  <si>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</si>
  <si>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</si>
  <si>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</si>
  <si>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</si>
  <si>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</si>
  <si>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</si>
  <si>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</si>
  <si>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</si>
  <si>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</si>
  <si>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</si>
  <si>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</si>
  <si>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</si>
  <si>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</si>
  <si>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</si>
  <si>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</si>
  <si>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</si>
  <si>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</si>
  <si>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</si>
  <si>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</si>
  <si>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</si>
  <si>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</si>
  <si>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</si>
  <si>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</si>
  <si>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</si>
  <si>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</si>
  <si>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</si>
  <si>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</si>
  <si>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</si>
  <si>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</si>
  <si>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</si>
  <si>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</si>
  <si>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</si>
  <si>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</si>
  <si>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</si>
  <si>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</si>
  <si>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</si>
  <si>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</si>
  <si>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</si>
  <si>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</si>
  <si>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</si>
  <si>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</si>
  <si>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</si>
  <si>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</si>
  <si>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</si>
  <si>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</si>
  <si>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</si>
  <si>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</si>
  <si>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</si>
  <si>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</si>
  <si>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</si>
  <si>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</si>
  <si>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</si>
  <si>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</si>
  <si>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</si>
  <si>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</si>
  <si>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</si>
  <si>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</si>
  <si>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</si>
  <si>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</si>
  <si>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</si>
  <si>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</si>
  <si>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</si>
  <si>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</si>
  <si>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</si>
  <si>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</si>
  <si>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</si>
  <si>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</si>
  <si>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</si>
  <si>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</si>
  <si>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</si>
  <si>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</si>
  <si>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</si>
  <si>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</si>
  <si>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</si>
  <si>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</si>
  <si>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</si>
  <si>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</si>
  <si>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</si>
  <si>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</si>
  <si>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</si>
  <si>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</si>
  <si>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</si>
  <si>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</si>
  <si>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</si>
  <si>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</si>
  <si>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</si>
  <si>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</si>
  <si>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</si>
  <si>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</si>
  <si>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</si>
  <si>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</si>
  <si>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</si>
  <si>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</si>
  <si>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</si>
  <si>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</si>
  <si>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</si>
  <si>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</si>
  <si>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</si>
  <si>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</si>
  <si>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</si>
  <si>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</si>
  <si>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</si>
  <si>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</si>
  <si>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</si>
  <si>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</si>
  <si>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</si>
  <si>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</si>
  <si>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</si>
  <si>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</si>
  <si>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</si>
  <si>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</si>
  <si>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</si>
  <si>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</si>
  <si>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</si>
  <si>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</si>
  <si>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</si>
  <si>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</si>
  <si>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</si>
  <si>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</si>
  <si>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</si>
  <si>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</si>
  <si>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</si>
  <si>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</si>
  <si>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</si>
  <si>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</si>
  <si>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</si>
  <si>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</si>
  <si>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</si>
  <si>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</si>
  <si>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</si>
  <si>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</si>
  <si>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</si>
  <si>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</si>
  <si>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</si>
  <si>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</si>
  <si>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</si>
  <si>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</si>
  <si>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</si>
  <si>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</si>
  <si>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</si>
  <si>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</si>
  <si>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</si>
  <si>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</si>
  <si>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</si>
  <si>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</si>
  <si>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</si>
  <si>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</si>
  <si>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</si>
  <si>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</si>
  <si>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</si>
  <si>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</si>
  <si>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</si>
  <si>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</si>
  <si>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</si>
  <si>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</si>
  <si>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</si>
  <si>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</si>
  <si>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</si>
  <si>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</si>
  <si>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</si>
  <si>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</si>
  <si>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</si>
  <si>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</si>
  <si>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</si>
  <si>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</si>
  <si>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</si>
  <si>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</si>
  <si>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</si>
  <si>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</si>
  <si>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</si>
  <si>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</si>
  <si>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</si>
  <si>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</si>
  <si>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</si>
  <si>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</si>
  <si>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</si>
  <si>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</si>
  <si>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</si>
  <si>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</si>
  <si>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</si>
  <si>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</si>
  <si>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</si>
  <si>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</si>
  <si>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</si>
  <si>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</si>
  <si>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</si>
  <si>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</si>
  <si>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</si>
  <si>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</si>
  <si>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</si>
  <si>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</si>
  <si>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</si>
  <si>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</si>
  <si>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</si>
  <si>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</si>
  <si>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</si>
  <si>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</si>
  <si>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</si>
  <si>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</si>
  <si>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</si>
  <si>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</si>
  <si>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</si>
  <si>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</si>
  <si>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</si>
  <si>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</si>
  <si>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</si>
  <si>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</si>
  <si>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</si>
  <si>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</si>
  <si>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</si>
  <si>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</si>
  <si>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</si>
  <si>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</si>
  <si>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</si>
  <si>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</si>
  <si>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</si>
  <si>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</si>
  <si>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</si>
  <si>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</si>
  <si>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</si>
  <si>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</si>
  <si>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</si>
  <si>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</si>
  <si>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</si>
  <si>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</si>
  <si>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</si>
  <si>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</si>
  <si>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</si>
  <si>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</si>
  <si>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</si>
  <si>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</si>
  <si>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</si>
  <si>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</si>
  <si>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</si>
  <si>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</si>
  <si>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</si>
  <si>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</si>
  <si>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</si>
  <si>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</si>
  <si>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</si>
  <si>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</si>
  <si>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</si>
  <si>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</si>
  <si>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</si>
  <si>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</si>
  <si>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</si>
  <si>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</si>
  <si>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</si>
  <si>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</si>
  <si>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</si>
  <si>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</si>
  <si>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</si>
  <si>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</si>
  <si>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</si>
  <si>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</si>
  <si>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</si>
  <si>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</si>
  <si>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</si>
  <si>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</si>
  <si>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</si>
  <si>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</si>
  <si>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</si>
  <si>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</si>
  <si>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</si>
  <si>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</si>
  <si>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</si>
  <si>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</si>
  <si>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</si>
  <si>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</si>
  <si>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</si>
  <si>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</si>
  <si>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</si>
  <si>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</si>
  <si>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</si>
  <si>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</si>
  <si>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</si>
  <si>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</si>
  <si>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</si>
  <si>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</si>
  <si>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</si>
  <si>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</si>
  <si>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</si>
  <si>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</si>
  <si>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</si>
  <si>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</si>
  <si>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</si>
  <si>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</si>
  <si>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</si>
  <si>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</si>
  <si>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</si>
  <si>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</si>
  <si>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</si>
  <si>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</si>
  <si>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</si>
  <si>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</si>
  <si>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</si>
  <si>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</si>
  <si>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</si>
  <si>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</si>
  <si>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</si>
  <si>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</si>
  <si>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</si>
  <si>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</si>
  <si>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</si>
  <si>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</si>
  <si>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</si>
  <si>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</si>
  <si>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</si>
  <si>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</si>
  <si>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</si>
  <si>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</si>
  <si>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</si>
  <si>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</si>
  <si>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</si>
  <si>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</si>
  <si>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</si>
  <si>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</si>
  <si>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</si>
  <si>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</si>
  <si>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</si>
  <si>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</si>
  <si>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</si>
  <si>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</si>
  <si>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</si>
  <si>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</si>
  <si>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</si>
  <si>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</si>
  <si>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</si>
  <si>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</si>
  <si>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</si>
  <si>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</si>
  <si>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</si>
  <si>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</si>
  <si>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</si>
  <si>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</si>
  <si>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</si>
  <si>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</si>
  <si>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</si>
  <si>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</si>
  <si>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</si>
  <si>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</si>
  <si>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</si>
  <si>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</si>
  <si>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</si>
  <si>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</si>
  <si>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</si>
  <si>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</si>
  <si>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</si>
  <si>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</si>
  <si>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</si>
  <si>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</si>
  <si>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</si>
  <si>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</si>
  <si>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</si>
  <si>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</si>
  <si>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</si>
  <si>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</si>
  <si>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</si>
  <si>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</si>
  <si>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</si>
  <si>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</si>
  <si>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</si>
  <si>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</si>
  <si>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</si>
  <si>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</si>
  <si>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</si>
  <si>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</si>
  <si>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</si>
  <si>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</si>
  <si>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</si>
  <si>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</si>
  <si>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</si>
  <si>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</si>
  <si>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</si>
  <si>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</si>
  <si>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</si>
  <si>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</si>
  <si>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</si>
  <si>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</si>
  <si>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</si>
  <si>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</si>
  <si>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</si>
  <si>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</si>
  <si>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</si>
  <si>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</si>
  <si>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</si>
  <si>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</si>
  <si>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</si>
  <si>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</si>
  <si>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</si>
  <si>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</si>
  <si>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</si>
  <si>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</si>
  <si>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</si>
  <si>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</si>
  <si>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</si>
  <si>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</si>
  <si>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</si>
  <si>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</si>
  <si>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</si>
  <si>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</si>
  <si>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</si>
  <si>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</si>
  <si>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</si>
  <si>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</si>
  <si>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</si>
  <si>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</si>
  <si>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</si>
  <si>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</si>
  <si>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</si>
  <si>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</si>
  <si>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</si>
  <si>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</si>
  <si>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</si>
  <si>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</si>
  <si>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</si>
  <si>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</si>
  <si>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</si>
  <si>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</si>
  <si>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</si>
  <si>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</si>
  <si>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</si>
  <si>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</si>
  <si>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</si>
  <si>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</si>
  <si>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</si>
  <si>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</si>
  <si>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</si>
  <si>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</si>
  <si>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</si>
  <si>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</si>
  <si>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</si>
  <si>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</si>
  <si>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</si>
  <si>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</si>
  <si>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</si>
  <si>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</si>
  <si>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</si>
  <si>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</si>
  <si>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</si>
  <si>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</si>
  <si>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</si>
  <si>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</si>
  <si>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</si>
  <si>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</si>
  <si>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</si>
  <si>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</si>
  <si>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</si>
  <si>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</si>
  <si>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</si>
  <si>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</si>
  <si>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</si>
  <si>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</si>
  <si>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</si>
  <si>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</si>
  <si>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</si>
  <si>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</si>
  <si>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</si>
  <si>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</si>
  <si>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</si>
  <si>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</si>
  <si>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</si>
  <si>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</si>
  <si>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</si>
  <si>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</si>
  <si>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</si>
  <si>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</si>
  <si>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</si>
  <si>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</si>
  <si>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</si>
  <si>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</si>
  <si>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</si>
  <si>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</si>
  <si>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</si>
  <si>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</si>
  <si>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</si>
  <si>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</si>
  <si>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</si>
  <si>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</si>
  <si>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</si>
  <si>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</si>
  <si>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</si>
  <si>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</si>
  <si>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</si>
  <si>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</si>
  <si>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</si>
  <si>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</si>
  <si>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</si>
  <si>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</si>
  <si>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</si>
  <si>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</si>
  <si>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</si>
  <si>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</si>
  <si>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</si>
  <si>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</si>
  <si>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</si>
  <si>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</si>
  <si>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</si>
  <si>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</si>
  <si>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</si>
  <si>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</si>
  <si>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</si>
  <si>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</si>
  <si>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</si>
  <si>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</si>
  <si>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</si>
  <si>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</si>
  <si>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</si>
  <si>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</si>
  <si>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</si>
  <si>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</si>
  <si>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</si>
  <si>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</si>
  <si>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</si>
  <si>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</si>
  <si>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</si>
  <si>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</si>
  <si>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</si>
  <si>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</si>
  <si>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</si>
  <si>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</si>
  <si>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</si>
  <si>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</si>
  <si>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</si>
  <si>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</si>
  <si>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</si>
  <si>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</si>
  <si>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</si>
  <si>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</si>
  <si>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</si>
  <si>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</si>
  <si>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</si>
  <si>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</si>
  <si>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</si>
  <si>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</si>
  <si>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</si>
  <si>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</si>
  <si>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</si>
  <si>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</si>
  <si>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</si>
  <si>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</si>
  <si>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</si>
  <si>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</si>
  <si>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</si>
  <si>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</si>
  <si>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</si>
  <si>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</si>
  <si>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</si>
  <si>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</si>
  <si>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</si>
  <si>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</si>
  <si>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</si>
  <si>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</si>
  <si>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</si>
  <si>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</si>
  <si>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</si>
  <si>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</si>
  <si>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</si>
  <si>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</si>
  <si>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</si>
  <si>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</si>
  <si>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</si>
  <si>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</si>
  <si>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</si>
  <si>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</si>
  <si>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</si>
  <si>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</si>
  <si>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</si>
  <si>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</si>
  <si>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</si>
  <si>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</si>
  <si>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</si>
  <si>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</si>
  <si>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</si>
  <si>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</si>
  <si>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</si>
  <si>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</si>
  <si>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</si>
  <si>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</si>
  <si>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</si>
  <si>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</si>
  <si>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</si>
  <si>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</si>
  <si>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</si>
  <si>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</si>
  <si>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</si>
  <si>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</si>
  <si>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</si>
  <si>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</si>
  <si>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</si>
  <si>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</si>
  <si>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</si>
  <si>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</si>
  <si>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</si>
  <si>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</si>
  <si>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</si>
  <si>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</si>
  <si>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</si>
  <si>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</si>
  <si>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</si>
  <si>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</si>
  <si>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</si>
  <si>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</si>
  <si>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</si>
  <si>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</si>
  <si>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</si>
  <si>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</si>
  <si>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</si>
  <si>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</si>
  <si>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</si>
  <si>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</si>
  <si>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</si>
  <si>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</si>
  <si>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</si>
  <si>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</si>
  <si>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</si>
  <si>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</si>
  <si>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</si>
  <si>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</si>
  <si>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</si>
  <si>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</si>
  <si>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</si>
  <si>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</si>
  <si>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</si>
  <si>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</si>
  <si>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</si>
  <si>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</si>
  <si>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</si>
  <si>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</si>
  <si>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</si>
  <si>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</si>
  <si>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</si>
  <si>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</si>
  <si>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</si>
  <si>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</si>
  <si>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</si>
  <si>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</si>
  <si>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</si>
  <si>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</si>
  <si>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</si>
  <si>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</si>
  <si>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</si>
  <si>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</si>
  <si>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</si>
  <si>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</si>
  <si>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</si>
  <si>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</si>
  <si>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</si>
  <si>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</si>
  <si>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</si>
  <si>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</si>
  <si>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</si>
  <si>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</si>
  <si>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</si>
  <si>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</si>
  <si>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</si>
  <si>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</si>
  <si>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</si>
  <si>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</si>
  <si>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</si>
  <si>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</si>
  <si>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</si>
  <si>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</si>
  <si>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</si>
  <si>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</si>
  <si>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</si>
  <si>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</si>
  <si>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</si>
  <si>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</si>
  <si>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</si>
  <si>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</si>
  <si>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</si>
  <si>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</si>
  <si>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</si>
  <si>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</si>
  <si>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</si>
  <si>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</si>
  <si>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</si>
  <si>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</si>
  <si>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</si>
  <si>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</si>
  <si>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</si>
  <si>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</si>
  <si>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</si>
  <si>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</si>
  <si>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</si>
  <si>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</si>
  <si>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</si>
  <si>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</si>
  <si>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</si>
  <si>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</si>
  <si>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</si>
  <si>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</si>
  <si>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</si>
  <si>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</si>
  <si>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</si>
  <si>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</si>
  <si>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</si>
  <si>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</si>
  <si>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</si>
  <si>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</si>
  <si>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</si>
  <si>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</si>
  <si>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</si>
  <si>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</si>
  <si>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</si>
  <si>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</si>
  <si>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</si>
  <si>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</si>
  <si>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</si>
  <si>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</si>
  <si>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</si>
  <si>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</si>
  <si>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</si>
  <si>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</si>
  <si>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</si>
  <si>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</si>
  <si>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</si>
  <si>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</si>
  <si>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</si>
  <si>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</si>
  <si>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</si>
  <si>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</si>
  <si>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</si>
  <si>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</si>
  <si>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</si>
  <si>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</si>
  <si>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</si>
  <si>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</si>
  <si>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</si>
  <si>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</si>
  <si>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</si>
  <si>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</si>
  <si>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</si>
  <si>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</si>
  <si>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</si>
  <si>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</si>
  <si>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</si>
  <si>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</si>
  <si>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</si>
  <si>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</si>
  <si>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</si>
  <si>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</si>
  <si>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</si>
  <si>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</si>
  <si>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</si>
  <si>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</si>
  <si>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</si>
  <si>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</si>
  <si>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</si>
  <si>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</si>
  <si>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</si>
  <si>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</si>
  <si>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</si>
  <si>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</si>
  <si>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</si>
  <si>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</si>
  <si>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</si>
  <si>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</si>
  <si>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</si>
  <si>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</si>
  <si>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</si>
  <si>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</si>
  <si>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</si>
  <si>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</si>
  <si>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</si>
  <si>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</si>
  <si>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</si>
  <si>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</si>
  <si>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</si>
  <si>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</si>
  <si>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</si>
  <si>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</si>
  <si>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</si>
  <si>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</si>
  <si>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</si>
  <si>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</si>
  <si>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</si>
  <si>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</si>
  <si>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</si>
  <si>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</si>
  <si>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</si>
  <si>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</si>
  <si>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</si>
  <si>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</si>
  <si>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</si>
  <si>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</si>
  <si>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</si>
  <si>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</si>
  <si>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</si>
  <si>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</si>
  <si>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</si>
  <si>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</si>
  <si>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</si>
  <si>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</si>
  <si>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</si>
  <si>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</si>
  <si>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</si>
  <si>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</si>
  <si>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</si>
  <si>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</si>
  <si>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</si>
  <si>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</si>
  <si>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</si>
  <si>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</si>
  <si>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</si>
  <si>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</si>
  <si>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</si>
  <si>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</si>
  <si>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</si>
  <si>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</si>
  <si>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</si>
  <si>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</si>
  <si>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</si>
  <si>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</si>
  <si>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</si>
  <si>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</si>
  <si>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</si>
  <si>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</si>
  <si>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</si>
  <si>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</si>
  <si>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</si>
  <si>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</si>
  <si>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</si>
  <si>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</si>
  <si>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</si>
  <si>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</si>
  <si>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</si>
  <si>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</si>
  <si>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</si>
  <si>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</si>
  <si>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</si>
  <si>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</si>
  <si>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</si>
  <si>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</si>
  <si>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</si>
  <si>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</si>
  <si>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</si>
  <si>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</si>
  <si>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</si>
  <si>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</si>
  <si>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</si>
  <si>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</si>
  <si>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</si>
  <si>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</si>
  <si>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</si>
  <si>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</si>
  <si>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</si>
  <si>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</si>
  <si>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</si>
  <si>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</si>
  <si>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</si>
  <si>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</si>
  <si>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</si>
  <si>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</si>
  <si>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</si>
  <si>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</si>
  <si>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</si>
  <si>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</si>
  <si>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</si>
  <si>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</si>
  <si>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</si>
  <si>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</si>
  <si>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</si>
  <si>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</si>
  <si>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</si>
  <si>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</si>
  <si>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</si>
  <si>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</si>
  <si>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</si>
  <si>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</si>
  <si>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</si>
  <si>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</si>
  <si>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</si>
  <si>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</si>
  <si>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</si>
  <si>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</si>
  <si>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</si>
  <si>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</si>
  <si>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</si>
  <si>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</si>
  <si>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</si>
  <si>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</si>
  <si>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</si>
  <si>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</si>
  <si>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</si>
  <si>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</si>
  <si>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</si>
  <si>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</si>
  <si>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</si>
  <si>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</si>
  <si>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</si>
  <si>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</si>
  <si>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</si>
  <si>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</si>
  <si>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</si>
  <si>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</si>
  <si>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</si>
  <si>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</si>
  <si>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</si>
  <si>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</si>
  <si>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</si>
  <si>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</si>
  <si>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</si>
  <si>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</si>
  <si>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</si>
  <si>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</si>
  <si>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</si>
  <si>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</si>
  <si>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</si>
  <si>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</si>
  <si>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</si>
  <si>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</si>
  <si>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</si>
  <si>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</si>
  <si>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</si>
  <si>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</si>
  <si>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</si>
  <si>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</si>
  <si>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</si>
  <si>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</si>
  <si>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</si>
  <si>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</si>
  <si>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</si>
  <si>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</si>
  <si>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</si>
  <si>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</si>
  <si>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</si>
  <si>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</si>
  <si>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</si>
  <si>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</si>
  <si>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</si>
  <si>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</si>
  <si>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</si>
  <si>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</si>
  <si>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</si>
  <si>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</si>
  <si>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</si>
  <si>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</si>
  <si>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</si>
  <si>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</si>
  <si>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</si>
  <si>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</si>
  <si>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</si>
  <si>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</si>
  <si>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</si>
  <si>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</si>
  <si>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</si>
  <si>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</si>
  <si>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</si>
  <si>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</si>
  <si>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</si>
  <si>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</si>
  <si>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</si>
  <si>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</si>
  <si>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</si>
  <si>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</si>
  <si>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</si>
  <si>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</si>
  <si>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</si>
  <si>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</si>
  <si>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</si>
  <si>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</si>
  <si>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</si>
  <si>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</si>
  <si>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</si>
  <si>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</si>
  <si>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</si>
  <si>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</si>
  <si>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</si>
  <si>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</si>
  <si>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</si>
  <si>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</si>
  <si>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</si>
  <si>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</si>
  <si>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</si>
  <si>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</si>
  <si>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</si>
  <si>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</si>
  <si>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</si>
  <si>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</si>
  <si>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</si>
  <si>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</si>
  <si>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</si>
  <si>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</si>
  <si>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</si>
  <si>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</si>
  <si>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</si>
  <si>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</si>
  <si>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</si>
  <si>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</si>
  <si>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</si>
  <si>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</si>
  <si>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</si>
  <si>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</si>
  <si>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</si>
  <si>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</si>
  <si>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</si>
  <si>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</si>
  <si>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</si>
  <si>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</si>
  <si>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</si>
  <si>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</si>
  <si>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</si>
  <si>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</si>
  <si>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</si>
  <si>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</si>
  <si>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</si>
  <si>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</si>
  <si>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</si>
  <si>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</si>
  <si>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</si>
  <si>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</si>
  <si>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</si>
  <si>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</si>
  <si>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</si>
  <si>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</si>
  <si>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</si>
  <si>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</si>
  <si>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</si>
  <si>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</si>
  <si>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</si>
  <si>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</si>
  <si>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</si>
  <si>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</si>
  <si>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</si>
  <si>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</si>
  <si>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</si>
  <si>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</si>
  <si>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</si>
  <si>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</si>
  <si>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</si>
  <si>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</si>
  <si>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</si>
  <si>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</si>
  <si>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</si>
  <si>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</si>
  <si>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</si>
  <si>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</si>
  <si>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</si>
  <si>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</si>
  <si>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</si>
  <si>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</si>
  <si>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</si>
  <si>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</si>
  <si>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</si>
  <si>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</si>
  <si>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</si>
  <si>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</si>
  <si>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</si>
  <si>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</si>
  <si>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</si>
  <si>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</si>
  <si>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</si>
  <si>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</si>
  <si>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</si>
  <si>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</si>
  <si>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</si>
  <si>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</si>
  <si>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</si>
  <si>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</si>
  <si>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</si>
  <si>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</si>
  <si>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</si>
  <si>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</si>
  <si>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</si>
  <si>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</si>
  <si>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</si>
  <si>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</si>
  <si>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</si>
  <si>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</si>
  <si>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</si>
  <si>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</si>
  <si>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</si>
  <si>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</si>
  <si>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</si>
  <si>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</si>
  <si>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</si>
  <si>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</si>
  <si>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</si>
  <si>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</si>
  <si>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</si>
  <si>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</si>
  <si>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</si>
  <si>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</si>
  <si>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</si>
  <si>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</si>
  <si>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</si>
  <si>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</si>
  <si>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</si>
  <si>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</si>
  <si>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</si>
  <si>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</si>
  <si>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</si>
  <si>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</si>
  <si>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</si>
  <si>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</si>
  <si>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</si>
  <si>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</si>
  <si>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</si>
  <si>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</si>
  <si>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</si>
  <si>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</si>
  <si>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</si>
  <si>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</si>
  <si>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</si>
  <si>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</si>
  <si>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</si>
  <si>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</si>
  <si>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</si>
  <si>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</si>
  <si>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</si>
  <si>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</si>
  <si>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</si>
  <si>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</si>
  <si>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</si>
  <si>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</si>
  <si>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</si>
  <si>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</si>
  <si>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</si>
  <si>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</si>
  <si>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</si>
  <si>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</si>
  <si>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</si>
  <si>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</si>
  <si>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</si>
  <si>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</si>
  <si>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</si>
  <si>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</si>
  <si>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</si>
  <si>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</si>
  <si>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</si>
  <si>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</si>
  <si>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</si>
  <si>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</si>
  <si>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</si>
  <si>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</si>
  <si>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</si>
  <si>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</si>
  <si>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</si>
  <si>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</si>
  <si>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</si>
  <si>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</si>
  <si>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</si>
  <si>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</si>
  <si>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</si>
  <si>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</si>
  <si>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</si>
  <si>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</si>
  <si>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</si>
  <si>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</si>
  <si>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</si>
  <si>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</si>
  <si>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</si>
  <si>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</si>
  <si>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</si>
  <si>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</si>
  <si>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</si>
  <si>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</si>
  <si>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</si>
  <si>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</si>
  <si>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</si>
  <si>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</si>
  <si>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</si>
  <si>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</si>
  <si>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</si>
  <si>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</si>
  <si>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</si>
  <si>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</si>
  <si>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</si>
  <si>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</si>
  <si>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</si>
  <si>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</si>
  <si>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</si>
  <si>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</si>
  <si>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</si>
  <si>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</si>
  <si>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</si>
  <si>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</si>
  <si>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</si>
  <si>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</si>
  <si>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</si>
  <si>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</si>
  <si>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</si>
  <si>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</si>
  <si>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</si>
  <si>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</si>
  <si>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</si>
  <si>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</si>
  <si>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</si>
  <si>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</si>
  <si>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</si>
  <si>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</si>
  <si>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</si>
  <si>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</si>
  <si>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</si>
  <si>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</si>
  <si>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</si>
  <si>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</si>
  <si>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</si>
  <si>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</si>
  <si>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</si>
  <si>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</si>
  <si>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</si>
  <si>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</si>
  <si>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</si>
  <si>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</si>
  <si>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</si>
  <si>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</si>
  <si>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</si>
  <si>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</si>
  <si>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</si>
  <si>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</si>
  <si>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</si>
  <si>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</si>
  <si>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</si>
  <si>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</si>
  <si>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</si>
  <si>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</si>
  <si>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</si>
  <si>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</si>
  <si>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</si>
  <si>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</si>
  <si>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</si>
  <si>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</si>
  <si>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</si>
  <si>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</si>
  <si>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</si>
  <si>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</si>
  <si>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</si>
  <si>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</si>
  <si>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</si>
  <si>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</si>
  <si>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</si>
  <si>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</si>
  <si>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</si>
  <si>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</si>
  <si>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</si>
  <si>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</si>
  <si>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</si>
  <si>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</si>
  <si>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</si>
  <si>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</si>
  <si>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</si>
  <si>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</si>
  <si>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</si>
  <si>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</si>
  <si>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</si>
  <si>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</si>
  <si>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</si>
  <si>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</si>
  <si>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</si>
  <si>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</si>
  <si>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</si>
  <si>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</si>
  <si>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</si>
  <si>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</si>
  <si>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</si>
  <si>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</si>
  <si>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</si>
  <si>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</si>
  <si>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</si>
  <si>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</si>
  <si>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</si>
  <si>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</si>
  <si>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</si>
  <si>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</si>
  <si>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</si>
  <si>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</si>
  <si>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</si>
  <si>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</si>
  <si>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</si>
  <si>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</si>
  <si>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</si>
  <si>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</si>
  <si>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</si>
  <si>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</si>
  <si>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</si>
  <si>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</si>
  <si>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</si>
  <si>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</si>
  <si>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</si>
  <si>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</si>
  <si>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</si>
  <si>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</si>
  <si>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</si>
  <si>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</si>
  <si>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</si>
  <si>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</si>
  <si>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</si>
  <si>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</si>
  <si>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</si>
  <si>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</si>
  <si>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</si>
  <si>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</si>
  <si>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</si>
  <si>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</si>
  <si>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</si>
  <si>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</si>
  <si>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</si>
  <si>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</si>
  <si>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</si>
  <si>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</si>
  <si>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</si>
  <si>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</si>
  <si>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</si>
  <si>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</si>
  <si>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</si>
  <si>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</si>
  <si>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</si>
  <si>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</si>
  <si>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</si>
  <si>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</si>
  <si>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</si>
  <si>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</si>
  <si>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</si>
  <si>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</si>
  <si>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</si>
  <si>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</si>
  <si>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</si>
  <si>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</si>
  <si>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</si>
  <si>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</si>
  <si>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</si>
  <si>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</si>
  <si>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</si>
  <si>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</si>
  <si>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</si>
  <si>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</si>
  <si>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</si>
  <si>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</si>
  <si>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</si>
  <si>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</si>
  <si>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</si>
  <si>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</si>
  <si>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</si>
  <si>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</si>
  <si>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</si>
  <si>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</si>
  <si>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</si>
  <si>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</si>
  <si>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</si>
  <si>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</si>
  <si>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</si>
  <si>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</si>
  <si>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</si>
  <si>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</si>
  <si>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</si>
  <si>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</si>
  <si>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</si>
  <si>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</si>
  <si>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</si>
  <si>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</si>
  <si>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</si>
  <si>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</si>
  <si>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</si>
  <si>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</si>
  <si>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</si>
  <si>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</si>
  <si>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</si>
  <si>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</si>
  <si>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</si>
  <si>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</si>
  <si>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</si>
  <si>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</si>
  <si>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</si>
  <si>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</si>
  <si>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</si>
  <si>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</si>
  <si>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</si>
  <si>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</si>
  <si>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</si>
  <si>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</si>
  <si>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</si>
  <si>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</si>
  <si>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</si>
  <si>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</si>
  <si>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</si>
  <si>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</si>
  <si>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</si>
  <si>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</si>
  <si>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</si>
  <si>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</si>
  <si>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</si>
  <si>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</si>
  <si>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</si>
  <si>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</si>
  <si>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</si>
  <si>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</si>
  <si>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</si>
  <si>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</si>
  <si>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</si>
  <si>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</si>
  <si>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</si>
  <si>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</si>
  <si>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</si>
  <si>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</si>
  <si>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</si>
  <si>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</si>
  <si>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</si>
  <si>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</si>
  <si>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</si>
  <si>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</si>
  <si>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</si>
  <si>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</si>
  <si>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</si>
  <si>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</si>
  <si>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</si>
  <si>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</si>
  <si>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</si>
  <si>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</si>
  <si>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</si>
  <si>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</si>
  <si>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</si>
  <si>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</si>
  <si>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</si>
  <si>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</si>
  <si>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</si>
  <si>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</si>
  <si>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</si>
  <si>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</si>
  <si>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</si>
  <si>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</si>
  <si>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</si>
  <si>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</si>
  <si>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</si>
  <si>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</si>
  <si>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</si>
  <si>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</si>
  <si>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</si>
  <si>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</si>
  <si>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</si>
  <si>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</si>
  <si>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</si>
  <si>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</si>
  <si>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</si>
  <si>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</si>
  <si>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</si>
  <si>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</si>
  <si>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</si>
  <si>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</si>
  <si>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</si>
  <si>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</si>
  <si>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</si>
  <si>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</si>
  <si>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</si>
  <si>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</si>
  <si>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</si>
  <si>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</si>
  <si>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</si>
  <si>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</si>
  <si>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</si>
  <si>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</si>
  <si>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</si>
  <si>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</si>
  <si>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</si>
  <si>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</si>
  <si>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</si>
  <si>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</si>
  <si>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</si>
  <si>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</si>
  <si>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</si>
  <si>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</si>
  <si>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</si>
  <si>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</si>
  <si>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</si>
  <si>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</si>
  <si>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</si>
  <si>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</si>
  <si>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</si>
  <si>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</si>
  <si>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</si>
  <si>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</si>
  <si>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</si>
  <si>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</si>
  <si>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</si>
  <si>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</si>
  <si>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</si>
  <si>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</si>
  <si>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</si>
  <si>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</si>
  <si>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</si>
  <si>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</si>
  <si>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</si>
  <si>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</si>
  <si>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</si>
  <si>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</si>
  <si>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</si>
  <si>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</si>
  <si>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</si>
  <si>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</si>
  <si>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</si>
  <si>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</si>
  <si>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</si>
  <si>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</si>
  <si>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</si>
  <si>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</si>
  <si>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</si>
  <si>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</si>
  <si>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</si>
  <si>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</si>
  <si>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</si>
  <si>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</si>
  <si>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</si>
  <si>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</si>
  <si>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</si>
  <si>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</si>
  <si>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</si>
  <si>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</si>
  <si>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</si>
  <si>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</si>
  <si>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</si>
  <si>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</si>
  <si>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</si>
  <si>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</si>
  <si>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</si>
  <si>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</si>
  <si>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</si>
  <si>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</si>
  <si>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</si>
  <si>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</si>
  <si>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</si>
  <si>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</si>
  <si>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</si>
  <si>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</si>
  <si>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</si>
  <si>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</si>
  <si>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</si>
  <si>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</si>
  <si>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</si>
  <si>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</si>
  <si>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</si>
  <si>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</si>
  <si>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</si>
  <si>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</si>
  <si>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</si>
  <si>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</si>
  <si>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</si>
  <si>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</si>
  <si>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</si>
  <si>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</si>
  <si>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</si>
  <si>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</si>
  <si>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</si>
  <si>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</si>
  <si>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</si>
  <si>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</si>
  <si>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</si>
  <si>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</si>
  <si>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</si>
  <si>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</si>
  <si>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</si>
  <si>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</si>
  <si>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</si>
  <si>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</si>
  <si>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</si>
  <si>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</si>
  <si>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</si>
  <si>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</si>
  <si>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</si>
  <si>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</si>
  <si>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</si>
  <si>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</si>
  <si>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</si>
  <si>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</si>
  <si>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</si>
  <si>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</si>
  <si>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</si>
  <si>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</si>
  <si>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</si>
  <si>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</si>
  <si>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</si>
  <si>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</si>
  <si>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</si>
  <si>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</si>
  <si>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</si>
  <si>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</si>
  <si>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</si>
  <si>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</si>
  <si>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</si>
  <si>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</si>
  <si>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</si>
  <si>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</si>
  <si>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</si>
  <si>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</si>
  <si>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</si>
  <si>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</si>
  <si>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</si>
  <si>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</si>
  <si>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</si>
  <si>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</si>
  <si>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</si>
  <si>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</si>
  <si>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</si>
  <si>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</si>
  <si>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</si>
  <si>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</si>
  <si>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</si>
  <si>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</si>
  <si>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</si>
  <si>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</si>
  <si>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</si>
  <si>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</si>
  <si>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</si>
  <si>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</si>
  <si>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</si>
  <si>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</si>
  <si>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</si>
  <si>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</si>
  <si>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</si>
  <si>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</si>
  <si>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</si>
  <si>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</si>
  <si>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</si>
  <si>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</si>
  <si>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</si>
  <si>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</si>
  <si>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</si>
  <si>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</si>
  <si>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</si>
  <si>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</si>
  <si>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</si>
  <si>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</si>
  <si>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</si>
  <si>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</si>
  <si>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</si>
  <si>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</si>
  <si>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</si>
  <si>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</si>
  <si>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</si>
  <si>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</si>
  <si>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</si>
  <si>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</si>
  <si>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</si>
  <si>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</si>
  <si>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</si>
  <si>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</si>
  <si>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</si>
  <si>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</si>
  <si>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</si>
  <si>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</si>
  <si>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</si>
  <si>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</si>
  <si>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</si>
  <si>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</si>
  <si>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</si>
  <si>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</si>
  <si>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</si>
  <si>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</si>
  <si>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</si>
  <si>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</si>
  <si>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</si>
  <si>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</si>
  <si>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</si>
  <si>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</si>
  <si>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</si>
  <si>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</si>
  <si>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</si>
  <si>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</si>
  <si>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</si>
  <si>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</si>
  <si>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</si>
  <si>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</si>
  <si>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</si>
  <si>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</si>
  <si>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</si>
  <si>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</si>
  <si>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</si>
  <si>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</si>
  <si>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</si>
  <si>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</si>
  <si>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</si>
  <si>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</si>
  <si>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</si>
  <si>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</si>
  <si>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</si>
  <si>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</si>
  <si>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</si>
  <si>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</si>
  <si>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</si>
  <si>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</si>
  <si>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</si>
  <si>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</si>
  <si>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</si>
  <si>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</si>
  <si>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</si>
  <si>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</si>
  <si>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</si>
  <si>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</si>
  <si>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</si>
  <si>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</si>
  <si>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</si>
  <si>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</si>
  <si>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</si>
  <si>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</si>
  <si>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</si>
  <si>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</si>
  <si>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</si>
  <si>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</si>
  <si>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</si>
  <si>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</si>
  <si>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</si>
  <si>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</si>
  <si>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</si>
  <si>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</si>
  <si>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</si>
  <si>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</si>
  <si>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</si>
  <si>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</si>
  <si>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</si>
  <si>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</si>
  <si>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</si>
  <si>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</si>
  <si>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</si>
  <si>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</si>
  <si>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</si>
  <si>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</si>
  <si>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</si>
  <si>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</si>
  <si>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</si>
  <si>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</si>
  <si>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</si>
  <si>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</si>
  <si>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</si>
  <si>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</si>
  <si>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</si>
  <si>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</si>
  <si>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</si>
  <si>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</si>
  <si>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</si>
  <si>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</si>
  <si>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</si>
  <si>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</si>
  <si>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</si>
  <si>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</si>
  <si>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</si>
  <si>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</si>
  <si>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</si>
  <si>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</si>
  <si>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</si>
  <si>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</si>
  <si>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</si>
  <si>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</si>
  <si>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</si>
  <si>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</si>
  <si>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</si>
  <si>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</si>
  <si>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</si>
  <si>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</si>
  <si>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</si>
  <si>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</si>
  <si>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</si>
  <si>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</si>
  <si>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</si>
  <si>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</si>
  <si>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</si>
  <si>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</si>
  <si>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</si>
  <si>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</si>
  <si>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</si>
  <si>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</si>
  <si>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</si>
  <si>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</si>
  <si>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</si>
  <si>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</si>
  <si>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</si>
  <si>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</si>
  <si>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</si>
  <si>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</si>
  <si>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</si>
  <si>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</si>
  <si>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</si>
  <si>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</si>
  <si>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</si>
  <si>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</si>
  <si>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</si>
  <si>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</si>
  <si>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</si>
  <si>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</si>
  <si>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</si>
  <si>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</si>
  <si>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</si>
  <si>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</si>
  <si>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</si>
  <si>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</si>
  <si>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</si>
  <si>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</si>
  <si>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</si>
  <si>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</si>
  <si>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</si>
  <si>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</si>
  <si>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</si>
  <si>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</si>
  <si>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</si>
  <si>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</si>
  <si>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</si>
  <si>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</si>
  <si>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</si>
  <si>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</si>
  <si>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</si>
  <si>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</si>
  <si>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</si>
  <si>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</si>
  <si>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</si>
  <si>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</si>
  <si>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</si>
  <si>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</si>
  <si>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</si>
  <si>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</si>
  <si>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</si>
  <si>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</si>
  <si>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</si>
  <si>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</si>
  <si>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</si>
  <si>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</si>
  <si>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</si>
  <si>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</si>
  <si>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</si>
  <si>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</si>
  <si>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</si>
  <si>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</si>
  <si>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</si>
  <si>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</si>
  <si>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</si>
  <si>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</si>
  <si>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</si>
  <si>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</si>
  <si>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</si>
  <si>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</si>
  <si>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</si>
  <si>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</si>
  <si>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</si>
  <si>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</si>
  <si>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</si>
  <si>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</si>
  <si>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</si>
  <si>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</si>
  <si>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</si>
  <si>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</si>
  <si>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</si>
  <si>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</si>
  <si>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</si>
  <si>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</si>
  <si>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</si>
  <si>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</si>
  <si>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</si>
  <si>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</si>
  <si>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</si>
  <si>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</si>
  <si>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</si>
  <si>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</si>
  <si>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</si>
  <si>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</si>
  <si>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</si>
  <si>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</si>
  <si>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</si>
  <si>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</si>
  <si>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</si>
  <si>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</si>
  <si>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</si>
  <si>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</si>
  <si>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</si>
  <si>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</si>
  <si>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</si>
  <si>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</si>
  <si>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</si>
  <si>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</si>
  <si>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</si>
  <si>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</si>
  <si>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</si>
  <si>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</si>
  <si>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</si>
  <si>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</si>
  <si>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</si>
  <si>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</si>
  <si>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</si>
  <si>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</si>
  <si>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</si>
  <si>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</si>
  <si>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</si>
  <si>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</si>
  <si>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</si>
  <si>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</si>
  <si>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</si>
  <si>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</si>
  <si>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</si>
  <si>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</si>
  <si>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</si>
  <si>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</si>
  <si>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</si>
  <si>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</si>
  <si>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</si>
  <si>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</si>
  <si>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</si>
  <si>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</si>
  <si>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</si>
  <si>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</si>
  <si>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</si>
  <si>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</si>
  <si>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</si>
  <si>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</si>
  <si>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</si>
  <si>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</si>
  <si>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</si>
  <si>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</si>
  <si>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</si>
  <si>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</si>
  <si>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</si>
  <si>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</si>
  <si>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</si>
  <si>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</si>
  <si>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</si>
  <si>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</si>
  <si>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</si>
  <si>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</si>
  <si>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</si>
  <si>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</si>
  <si>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</si>
  <si>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</si>
  <si>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</si>
  <si>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</si>
  <si>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</si>
  <si>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</si>
  <si>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</si>
  <si>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</si>
  <si>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</si>
  <si>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</si>
  <si>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</si>
  <si>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</si>
  <si>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</si>
  <si>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</si>
  <si>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</si>
  <si>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</si>
  <si>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</si>
  <si>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</si>
  <si>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</si>
  <si>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</si>
  <si>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</si>
  <si>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</si>
  <si>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</si>
  <si>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</si>
  <si>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</si>
  <si>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</si>
  <si>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</si>
  <si>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</si>
  <si>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</si>
  <si>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</si>
  <si>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</si>
  <si>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</si>
  <si>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</si>
  <si>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</si>
  <si>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</si>
  <si>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</si>
  <si>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</si>
  <si>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</si>
  <si>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</si>
  <si>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</si>
  <si>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</si>
  <si>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</si>
  <si>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</si>
  <si>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</si>
  <si>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</si>
  <si>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</si>
  <si>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</si>
  <si>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</si>
  <si>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</si>
  <si>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</si>
  <si>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</si>
  <si>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</si>
  <si>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</si>
  <si>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</si>
  <si>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</si>
  <si>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</si>
  <si>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</si>
  <si>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</si>
  <si>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</si>
  <si>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</si>
  <si>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</si>
  <si>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</si>
  <si>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</si>
  <si>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</si>
  <si>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</si>
  <si>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</si>
  <si>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</si>
  <si>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</si>
  <si>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</si>
  <si>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</si>
  <si>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</si>
  <si>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</si>
  <si>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</si>
  <si>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</si>
  <si>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</si>
  <si>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</si>
  <si>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</si>
  <si>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</si>
  <si>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</si>
  <si>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</si>
  <si>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</si>
  <si>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</si>
  <si>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</si>
  <si>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</si>
  <si>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</si>
  <si>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</si>
  <si>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</si>
  <si>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</si>
  <si>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</si>
  <si>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</si>
  <si>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</si>
  <si>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</si>
  <si>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</si>
  <si>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</si>
  <si>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</si>
  <si>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</si>
  <si>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</si>
  <si>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</si>
  <si>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</si>
  <si>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</si>
  <si>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</si>
  <si>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</si>
  <si>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</si>
  <si>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</si>
  <si>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</si>
  <si>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</si>
  <si>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</si>
  <si>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</si>
  <si>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</si>
  <si>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</si>
  <si>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</si>
  <si>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</si>
  <si>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</si>
  <si>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</si>
  <si>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</si>
  <si>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</si>
  <si>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</si>
  <si>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</si>
  <si>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</si>
  <si>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</si>
  <si>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</si>
  <si>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</si>
  <si>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</si>
  <si>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</si>
  <si>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</si>
  <si>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</si>
  <si>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</si>
  <si>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</si>
  <si>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</si>
  <si>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</si>
  <si>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</si>
  <si>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</si>
  <si>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</si>
  <si>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</si>
  <si>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</si>
  <si>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</si>
  <si>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</si>
  <si>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</si>
  <si>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</si>
  <si>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</si>
  <si>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</si>
  <si>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</si>
  <si>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</si>
  <si>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</si>
  <si>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</si>
  <si>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</si>
  <si>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</si>
  <si>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</si>
  <si>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</si>
  <si>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</si>
  <si>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</si>
  <si>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</si>
  <si>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</si>
  <si>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</si>
  <si>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</si>
  <si>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</si>
  <si>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</si>
  <si>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</si>
  <si>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</si>
  <si>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</si>
  <si>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</si>
  <si>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</si>
  <si>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</si>
  <si>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</si>
  <si>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</si>
  <si>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</si>
  <si>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</si>
  <si>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</si>
  <si>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</si>
  <si>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</si>
  <si>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</si>
  <si>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</si>
  <si>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</si>
  <si>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</si>
  <si>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</si>
  <si>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</si>
  <si>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</si>
  <si>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</si>
  <si>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</si>
  <si>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</si>
  <si>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</si>
  <si>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</si>
  <si>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</si>
  <si>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</si>
  <si>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</si>
  <si>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</si>
  <si>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</si>
  <si>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</si>
  <si>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</si>
  <si>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</si>
  <si>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</si>
  <si>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</si>
  <si>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</si>
  <si>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</si>
  <si>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</si>
  <si>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</si>
  <si>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</si>
  <si>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</si>
  <si>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</si>
  <si>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</si>
  <si>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</si>
  <si>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</si>
  <si>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</si>
  <si>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</si>
  <si>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</si>
  <si>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</si>
  <si>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</si>
  <si>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</si>
  <si>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</si>
  <si>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</si>
  <si>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</si>
  <si>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</si>
  <si>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</si>
  <si>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</si>
  <si>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</si>
  <si>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</si>
  <si>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</si>
  <si>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</si>
  <si>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</si>
  <si>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</si>
  <si>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</si>
  <si>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</si>
  <si>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</si>
  <si>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</si>
  <si>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</si>
  <si>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</si>
  <si>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</si>
  <si>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</si>
  <si>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</si>
  <si>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</si>
  <si>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</si>
  <si>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</si>
  <si>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</si>
  <si>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</si>
  <si>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</si>
  <si>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</si>
  <si>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</si>
  <si>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</si>
  <si>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</si>
  <si>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</si>
  <si>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</si>
  <si>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</si>
  <si>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</si>
  <si>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</si>
  <si>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</si>
  <si>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</si>
  <si>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</si>
  <si>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</si>
  <si>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</si>
  <si>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</si>
  <si>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</si>
  <si>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</si>
  <si>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</si>
  <si>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</si>
  <si>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</si>
  <si>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</si>
  <si>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</si>
  <si>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</si>
  <si>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</si>
  <si>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</si>
  <si>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</si>
  <si>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</si>
  <si>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</si>
  <si>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</si>
  <si>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</si>
  <si>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</si>
  <si>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</si>
  <si>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</si>
  <si>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</si>
  <si>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</si>
  <si>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</si>
  <si>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</si>
  <si>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</si>
  <si>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</si>
  <si>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</si>
  <si>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</si>
  <si>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</si>
  <si>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</si>
  <si>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</si>
  <si>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</si>
  <si>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</si>
  <si>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</si>
  <si>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</si>
  <si>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</si>
  <si>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</si>
  <si>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</si>
  <si>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</si>
  <si>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</si>
  <si>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</si>
  <si>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</si>
  <si>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</si>
  <si>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</si>
  <si>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</si>
  <si>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</si>
  <si>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</si>
  <si>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</si>
  <si>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</si>
  <si>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</si>
  <si>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</si>
  <si>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</si>
  <si>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</si>
  <si>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</si>
  <si>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</si>
  <si>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</si>
  <si>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</si>
  <si>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</si>
  <si>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</si>
  <si>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</si>
  <si>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</si>
  <si>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</si>
  <si>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</si>
  <si>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</si>
  <si>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</si>
  <si>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</si>
  <si>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</si>
  <si>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</si>
  <si>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</si>
  <si>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</si>
  <si>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</si>
  <si>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</si>
  <si>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</si>
  <si>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</si>
  <si>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</si>
  <si>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</si>
  <si>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</si>
  <si>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</si>
  <si>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</si>
  <si>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</si>
  <si>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</si>
  <si>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</si>
  <si>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</si>
  <si>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</si>
  <si>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</si>
  <si>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</si>
  <si>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</si>
  <si>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</si>
  <si>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</si>
  <si>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</si>
  <si>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</si>
  <si>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</si>
  <si>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</si>
  <si>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</si>
  <si>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</si>
  <si>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</si>
  <si>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</si>
  <si>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</si>
  <si>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</si>
  <si>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</si>
  <si>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</si>
  <si>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</si>
  <si>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</si>
  <si>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</si>
  <si>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</si>
  <si>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</si>
  <si>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</si>
  <si>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</si>
  <si>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</si>
  <si>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</si>
  <si>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</si>
  <si>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</si>
  <si>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</si>
  <si>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</si>
  <si>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</si>
  <si>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</si>
  <si>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</si>
  <si>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</si>
  <si>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</si>
  <si>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</si>
  <si>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</si>
  <si>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</si>
  <si>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</si>
  <si>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</si>
  <si>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</si>
  <si>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</si>
  <si>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</si>
  <si>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</si>
  <si>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</si>
  <si>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</si>
  <si>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</si>
  <si>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</si>
  <si>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</si>
  <si>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</si>
  <si>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</si>
  <si>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</si>
  <si>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</si>
  <si>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</si>
  <si>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</si>
  <si>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</si>
  <si>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</si>
  <si>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</si>
  <si>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</si>
  <si>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</si>
  <si>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</si>
  <si>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</si>
  <si>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</si>
  <si>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</si>
  <si>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</si>
  <si>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</si>
  <si>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</si>
  <si>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</si>
  <si>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</si>
  <si>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</si>
  <si>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</si>
  <si>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</si>
  <si>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</si>
  <si>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</si>
  <si>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</si>
  <si>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</si>
  <si>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</si>
  <si>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</si>
  <si>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</si>
  <si>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</si>
  <si>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</si>
  <si>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</si>
  <si>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</si>
  <si>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</si>
  <si>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</si>
  <si>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</si>
  <si>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</si>
  <si>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</si>
  <si>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</si>
  <si>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</si>
  <si>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</si>
  <si>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</si>
  <si>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</si>
  <si>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</si>
  <si>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</si>
  <si>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</si>
  <si>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</si>
  <si>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</si>
  <si>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</si>
  <si>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</si>
  <si>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</si>
  <si>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</si>
  <si>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</si>
  <si>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</si>
  <si>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</si>
  <si>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</si>
  <si>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</si>
  <si>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</si>
  <si>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</si>
  <si>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</si>
  <si>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</si>
  <si>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</si>
  <si>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</si>
  <si>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</si>
  <si>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</si>
  <si>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</si>
  <si>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</si>
  <si>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</si>
  <si>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</si>
  <si>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</si>
  <si>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</si>
  <si>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</si>
  <si>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</si>
  <si>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</si>
  <si>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</si>
  <si>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</si>
  <si>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</si>
  <si>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</si>
  <si>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</si>
  <si>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</si>
  <si>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</si>
  <si>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</si>
  <si>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</si>
  <si>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</si>
  <si>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</si>
  <si>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</si>
  <si>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</si>
  <si>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</si>
  <si>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</si>
  <si>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</si>
  <si>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</si>
  <si>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</si>
  <si>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</si>
  <si>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</si>
  <si>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</si>
  <si>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</si>
  <si>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</si>
  <si>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</si>
  <si>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</si>
  <si>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</si>
  <si>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</si>
  <si>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</si>
  <si>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</si>
  <si>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</si>
  <si>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</si>
  <si>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</si>
  <si>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</si>
  <si>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</si>
  <si>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</si>
  <si>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</si>
  <si>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</si>
  <si>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</si>
  <si>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</si>
  <si>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</si>
  <si>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</si>
  <si>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</si>
  <si>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</si>
  <si>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</si>
  <si>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</si>
  <si>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</si>
  <si>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</si>
  <si>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</si>
  <si>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</si>
  <si>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</si>
  <si>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</si>
  <si>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</si>
  <si>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</si>
  <si>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</si>
  <si>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</si>
  <si>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</si>
  <si>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</si>
  <si>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</si>
  <si>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</si>
  <si>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</si>
  <si>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</si>
  <si>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</si>
  <si>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</si>
  <si>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</si>
  <si>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</si>
  <si>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</si>
  <si>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</si>
  <si>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</si>
  <si>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</si>
  <si>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</si>
  <si>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</si>
  <si>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</si>
  <si>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</si>
  <si>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</si>
  <si>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</si>
  <si>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</si>
  <si>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</si>
  <si>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</si>
  <si>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</si>
  <si>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</si>
  <si>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</si>
  <si>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</si>
  <si>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</si>
  <si>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</si>
  <si>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</si>
  <si>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</si>
  <si>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</si>
  <si>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</si>
  <si>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</si>
  <si>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</si>
  <si>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</si>
  <si>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</si>
  <si>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</si>
  <si>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</si>
  <si>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</si>
  <si>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</si>
  <si>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</si>
  <si>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</si>
  <si>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</si>
  <si>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</si>
  <si>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</si>
  <si>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</si>
  <si>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</si>
  <si>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</si>
  <si>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</si>
  <si>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</si>
  <si>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</si>
  <si>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</si>
  <si>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</si>
  <si>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</si>
  <si>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</si>
  <si>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</si>
  <si>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</si>
  <si>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</si>
  <si>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</si>
  <si>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</si>
  <si>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</si>
  <si>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</si>
  <si>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</si>
  <si>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</si>
  <si>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</si>
  <si>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</si>
  <si>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</si>
  <si>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</si>
  <si>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</si>
  <si>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</si>
  <si>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</si>
  <si>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</si>
  <si>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</si>
  <si>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</si>
  <si>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</si>
  <si>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</si>
  <si>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</si>
  <si>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</si>
  <si>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</si>
  <si>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</si>
  <si>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</si>
  <si>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</si>
  <si>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</si>
  <si>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</si>
  <si>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</si>
  <si>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</si>
  <si>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</si>
  <si>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</si>
  <si>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</si>
  <si>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</si>
  <si>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</si>
  <si>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</si>
  <si>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</si>
  <si>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</si>
  <si>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</si>
  <si>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</si>
  <si>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</si>
  <si>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</si>
  <si>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</si>
  <si>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</si>
  <si>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</si>
  <si>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</si>
  <si>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</si>
  <si>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</si>
  <si>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</si>
  <si>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</si>
  <si>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</si>
  <si>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</si>
  <si>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</si>
  <si>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</si>
  <si>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</si>
  <si>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</si>
  <si>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</si>
  <si>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</si>
  <si>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</si>
  <si>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</si>
  <si>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</si>
  <si>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</si>
  <si>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</si>
  <si>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</si>
  <si>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</si>
  <si>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</si>
  <si>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</si>
  <si>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</si>
  <si>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</si>
  <si>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</si>
  <si>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</si>
  <si>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</si>
  <si>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</si>
  <si>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</si>
  <si>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</si>
  <si>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</si>
  <si>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</si>
  <si>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</si>
  <si>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</si>
  <si>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</si>
  <si>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</si>
  <si>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</si>
  <si>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</si>
  <si>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</si>
  <si>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</si>
  <si>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</si>
  <si>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</si>
  <si>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</si>
  <si>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</si>
  <si>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</si>
  <si>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</si>
  <si>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</si>
  <si>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</si>
  <si>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</si>
  <si>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</si>
  <si>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</si>
  <si>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</si>
  <si>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</si>
  <si>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</si>
  <si>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</si>
  <si>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</si>
  <si>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</si>
  <si>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</si>
  <si>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</si>
  <si>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</si>
  <si>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</si>
  <si>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</si>
  <si>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</si>
  <si>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</si>
  <si>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</si>
  <si>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</si>
  <si>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</si>
  <si>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</si>
  <si>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</si>
  <si>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</si>
  <si>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</si>
  <si>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</si>
  <si>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</si>
  <si>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</si>
  <si>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</si>
  <si>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</si>
  <si>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</si>
  <si>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</si>
  <si>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</si>
  <si>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</si>
  <si>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</si>
  <si>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</si>
  <si>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</si>
  <si>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</si>
  <si>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</si>
  <si>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</si>
  <si>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</si>
  <si>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</si>
  <si>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</si>
  <si>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</si>
  <si>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</si>
  <si>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</si>
  <si>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</si>
  <si>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</si>
  <si>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</si>
  <si>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</si>
  <si>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</si>
  <si>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</si>
  <si>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</si>
  <si>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</si>
  <si>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</si>
  <si>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</si>
  <si>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</si>
  <si>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</si>
  <si>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</si>
  <si>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</si>
  <si>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</si>
  <si>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</si>
  <si>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</si>
  <si>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</si>
  <si>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</si>
  <si>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</si>
  <si>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</si>
  <si>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</si>
  <si>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</si>
  <si>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</si>
  <si>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</si>
  <si>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</si>
  <si>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</si>
  <si>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</si>
  <si>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</si>
  <si>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</si>
  <si>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</si>
  <si>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</si>
  <si>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</si>
  <si>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</si>
  <si>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</si>
  <si>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</si>
  <si>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</si>
  <si>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</si>
  <si>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</si>
  <si>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</si>
  <si>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</si>
  <si>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</si>
  <si>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</si>
  <si>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</si>
  <si>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</si>
  <si>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</si>
  <si>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</si>
  <si>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</si>
  <si>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</si>
  <si>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</si>
  <si>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</si>
  <si>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</si>
  <si>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</si>
  <si>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</si>
  <si>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</si>
  <si>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</si>
  <si>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</si>
  <si>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</si>
  <si>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</si>
  <si>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</si>
  <si>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</si>
  <si>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</si>
  <si>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</si>
  <si>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</si>
  <si>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</si>
  <si>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</si>
  <si>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</si>
  <si>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</si>
  <si>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</si>
  <si>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</si>
  <si>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</si>
  <si>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</si>
  <si>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</si>
  <si>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</si>
  <si>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</si>
  <si>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</si>
  <si>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</si>
  <si>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</si>
  <si>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</si>
  <si>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</si>
  <si>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</si>
  <si>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</si>
  <si>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</si>
  <si>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</si>
  <si>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</si>
  <si>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</si>
  <si>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</si>
  <si>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</si>
  <si>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</si>
  <si>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</si>
  <si>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</si>
  <si>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</si>
  <si>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</si>
  <si>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</si>
  <si>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</si>
  <si>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</si>
  <si>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</si>
  <si>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</si>
  <si>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</si>
  <si>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</si>
  <si>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</si>
  <si>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</si>
  <si>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</si>
  <si>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</si>
  <si>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</si>
  <si>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</si>
  <si>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</si>
  <si>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</si>
  <si>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</si>
  <si>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</si>
  <si>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</si>
  <si>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</si>
  <si>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</si>
  <si>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</si>
  <si>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</si>
  <si>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</si>
  <si>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</si>
  <si>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</si>
  <si>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</si>
  <si>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</si>
  <si>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</si>
  <si>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</si>
  <si>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</si>
  <si>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</si>
  <si>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</si>
  <si>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</si>
  <si>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</si>
  <si>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</si>
  <si>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</si>
  <si>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</si>
  <si>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</si>
  <si>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</si>
  <si>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</si>
  <si>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</si>
  <si>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</si>
  <si>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</si>
  <si>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</si>
  <si>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</si>
  <si>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</si>
  <si>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</si>
  <si>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</si>
  <si>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</si>
  <si>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</si>
  <si>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</si>
  <si>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</si>
  <si>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</si>
  <si>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</si>
  <si>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</si>
  <si>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</si>
  <si>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</si>
  <si>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</si>
  <si>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</si>
  <si>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</si>
  <si>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</si>
  <si>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</si>
  <si>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</si>
  <si>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</si>
  <si>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</si>
  <si>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</si>
  <si>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</si>
  <si>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</si>
  <si>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</si>
  <si>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</si>
  <si>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</si>
  <si>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</si>
  <si>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</si>
  <si>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</si>
  <si>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</si>
  <si>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</si>
  <si>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</si>
  <si>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</si>
  <si>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</si>
  <si>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</si>
  <si>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</si>
  <si>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</si>
  <si>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</si>
  <si>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</si>
  <si>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</si>
  <si>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</si>
  <si>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</si>
  <si>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</si>
  <si>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</si>
  <si>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</si>
  <si>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</si>
  <si>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</si>
  <si>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</si>
  <si>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</si>
  <si>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</si>
  <si>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</si>
  <si>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</si>
  <si>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</si>
  <si>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</si>
  <si>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</si>
  <si>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</si>
  <si>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</si>
  <si>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</si>
  <si>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</si>
  <si>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</si>
  <si>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</si>
  <si>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</si>
  <si>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</si>
  <si>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</si>
  <si>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</si>
  <si>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</si>
  <si>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</si>
  <si>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</si>
  <si>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</si>
  <si>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</si>
  <si>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</si>
  <si>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</si>
  <si>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</si>
  <si>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</si>
  <si>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</si>
  <si>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</si>
  <si>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</si>
  <si>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</si>
  <si>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</si>
  <si>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</si>
  <si>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</si>
  <si>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</si>
  <si>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</si>
  <si>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</si>
  <si>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</si>
  <si>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</si>
  <si>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</si>
  <si>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</si>
  <si>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</si>
  <si>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</si>
  <si>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</si>
  <si>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</si>
  <si>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</si>
  <si>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</si>
  <si>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</si>
  <si>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</si>
  <si>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</si>
  <si>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</si>
  <si>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</si>
  <si>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</si>
  <si>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</si>
  <si>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</si>
  <si>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</si>
  <si>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</si>
  <si>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</si>
  <si>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</si>
  <si>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</si>
  <si>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</si>
  <si>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</si>
  <si>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</si>
  <si>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</si>
  <si>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</si>
  <si>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</si>
  <si>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</si>
  <si>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</si>
  <si>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</si>
  <si>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</si>
  <si>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</si>
  <si>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</si>
  <si>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</si>
  <si>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</si>
  <si>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</si>
  <si>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</si>
  <si>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</si>
  <si>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</si>
  <si>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</si>
  <si>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</si>
  <si>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</si>
  <si>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</si>
  <si>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</si>
  <si>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</si>
  <si>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</si>
  <si>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</si>
  <si>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</si>
  <si>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</si>
  <si>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</si>
  <si>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</si>
  <si>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</si>
  <si>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</si>
  <si>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</si>
  <si>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</si>
  <si>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</si>
  <si>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</si>
  <si>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</si>
  <si>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</si>
  <si>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</si>
  <si>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</si>
  <si>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</si>
  <si>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</si>
  <si>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</si>
  <si>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</si>
  <si>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</si>
  <si>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</si>
  <si>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</si>
  <si>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</si>
  <si>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</si>
  <si>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</si>
  <si>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</si>
  <si>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</si>
  <si>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</si>
  <si>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</si>
  <si>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</si>
  <si>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</si>
  <si>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</si>
  <si>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</si>
  <si>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</si>
  <si>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</si>
  <si>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</si>
  <si>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</si>
  <si>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</si>
  <si>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</si>
  <si>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</si>
  <si>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</si>
  <si>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</si>
  <si>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</si>
  <si>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</si>
  <si>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</si>
  <si>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</si>
  <si>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</si>
  <si>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</si>
  <si>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</si>
  <si>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</si>
  <si>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</si>
  <si>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</si>
  <si>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</si>
  <si>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</si>
  <si>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</si>
  <si>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</si>
  <si>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</si>
  <si>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</si>
  <si>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</si>
  <si>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</si>
  <si>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</si>
  <si>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</si>
  <si>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</si>
  <si>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</si>
  <si>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</si>
  <si>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</si>
  <si>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</si>
  <si>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</si>
  <si>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</si>
  <si>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</si>
  <si>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</si>
  <si>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</si>
  <si>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</si>
  <si>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</si>
  <si>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</si>
  <si>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</si>
  <si>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</si>
  <si>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</si>
  <si>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</si>
  <si>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</si>
  <si>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</si>
  <si>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</si>
  <si>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</si>
  <si>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</si>
  <si>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</si>
  <si>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</si>
  <si>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</si>
  <si>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</si>
  <si>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</si>
  <si>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</si>
  <si>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</si>
  <si>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</si>
  <si>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</si>
  <si>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</si>
  <si>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</si>
  <si>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</si>
  <si>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</si>
  <si>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</si>
  <si>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</si>
  <si>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</si>
  <si>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</si>
  <si>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</si>
  <si>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</si>
  <si>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</si>
  <si>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</si>
  <si>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</si>
  <si>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</si>
  <si>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</si>
  <si>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</si>
  <si>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</si>
  <si>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</si>
  <si>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</si>
  <si>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</si>
  <si>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</si>
  <si>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</si>
  <si>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</si>
  <si>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</si>
  <si>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</si>
  <si>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</si>
  <si>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</si>
  <si>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</si>
  <si>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</si>
  <si>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</si>
  <si>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</si>
  <si>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</si>
  <si>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</si>
  <si>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</si>
  <si>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</si>
  <si>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</si>
  <si>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</si>
  <si>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</si>
  <si>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</si>
  <si>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</si>
  <si>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</si>
  <si>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</si>
  <si>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</si>
  <si>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</si>
  <si>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</si>
  <si>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</si>
  <si>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</si>
  <si>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</si>
  <si>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</si>
  <si>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</si>
  <si>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</si>
  <si>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</si>
  <si>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</si>
  <si>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</si>
  <si>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</si>
  <si>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</si>
  <si>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</si>
  <si>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</si>
  <si>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</si>
  <si>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</si>
  <si>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</si>
  <si>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</si>
  <si>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</si>
  <si>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</si>
  <si>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</si>
  <si>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</si>
  <si>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</si>
  <si>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</si>
  <si>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</si>
  <si>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</si>
  <si>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</si>
  <si>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</si>
  <si>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</si>
  <si>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</si>
  <si>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</si>
  <si>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</si>
  <si>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</si>
  <si>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</si>
  <si>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</si>
  <si>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</si>
  <si>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</si>
  <si>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</si>
  <si>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</si>
  <si>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</si>
  <si>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</si>
  <si>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</si>
  <si>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</si>
  <si>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</si>
  <si>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</si>
  <si>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</si>
  <si>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</si>
  <si>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</si>
  <si>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</si>
  <si>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</si>
  <si>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</si>
  <si>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</si>
  <si>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</si>
  <si>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</si>
  <si>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</si>
  <si>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</si>
  <si>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</si>
  <si>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</si>
  <si>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</si>
  <si>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</si>
  <si>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</si>
  <si>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</si>
  <si>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</si>
  <si>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</si>
  <si>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</si>
  <si>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</si>
  <si>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</si>
  <si>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</si>
  <si>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</si>
  <si>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</si>
  <si>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</si>
  <si>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</si>
  <si>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</si>
  <si>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</si>
  <si>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</si>
  <si>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</si>
  <si>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</si>
  <si>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</si>
  <si>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</si>
  <si>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</si>
  <si>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</si>
  <si>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</si>
  <si>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</si>
  <si>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</si>
  <si>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</si>
  <si>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</si>
  <si>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</si>
  <si>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</si>
  <si>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</si>
  <si>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</si>
  <si>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</si>
  <si>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</si>
  <si>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</si>
  <si>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</si>
  <si>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</si>
  <si>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</si>
  <si>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</si>
  <si>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</si>
  <si>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</si>
  <si>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</si>
  <si>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</si>
  <si>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</si>
  <si>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</si>
  <si>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</si>
  <si>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</si>
  <si>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</si>
  <si>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</si>
  <si>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</si>
  <si>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</si>
  <si>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</si>
  <si>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</si>
  <si>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</si>
  <si>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</si>
  <si>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</si>
  <si>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</si>
  <si>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</si>
  <si>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</si>
  <si>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</si>
  <si>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</si>
  <si>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</si>
  <si>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</si>
  <si>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</si>
  <si>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</si>
  <si>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</si>
  <si>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</si>
  <si>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</si>
  <si>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</si>
  <si>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</si>
  <si>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</si>
  <si>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</si>
  <si>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</si>
  <si>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</si>
  <si>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</si>
  <si>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</si>
  <si>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</si>
  <si>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</si>
  <si>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</si>
  <si>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</si>
  <si>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</si>
  <si>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</si>
  <si>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</si>
  <si>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</si>
  <si>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</si>
  <si>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</si>
  <si>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</si>
  <si>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</si>
  <si>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</si>
  <si>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</si>
  <si>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</si>
  <si>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</si>
  <si>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</si>
  <si>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</si>
  <si>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</si>
  <si>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</si>
  <si>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</si>
  <si>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</si>
  <si>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</si>
  <si>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</si>
  <si>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</si>
  <si>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</si>
  <si>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</si>
  <si>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</si>
  <si>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</si>
  <si>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</si>
  <si>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</si>
  <si>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</si>
  <si>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</si>
  <si>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</si>
  <si>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</si>
  <si>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</si>
  <si>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</si>
  <si>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</si>
  <si>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</si>
  <si>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</si>
  <si>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</si>
  <si>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</si>
  <si>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</si>
  <si>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</si>
  <si>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</si>
  <si>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</si>
  <si>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</si>
  <si>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</si>
  <si>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</si>
  <si>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</si>
  <si>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</si>
  <si>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</si>
  <si>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</si>
  <si>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</si>
  <si>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</si>
  <si>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</si>
  <si>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</si>
  <si>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</si>
  <si>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</si>
  <si>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</si>
  <si>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</si>
  <si>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</si>
  <si>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</si>
  <si>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</si>
  <si>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</si>
  <si>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</si>
  <si>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</si>
  <si>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</si>
  <si>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</si>
  <si>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</si>
  <si>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</si>
  <si>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</si>
  <si>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</si>
  <si>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</si>
  <si>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</si>
  <si>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</si>
  <si>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</si>
  <si>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</si>
  <si>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</si>
  <si>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</si>
  <si>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</si>
  <si>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</si>
  <si>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</si>
  <si>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</si>
  <si>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</si>
  <si>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</si>
  <si>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</si>
  <si>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</si>
  <si>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</si>
  <si>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</si>
  <si>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</si>
  <si>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</si>
  <si>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</si>
  <si>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</si>
  <si>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</si>
  <si>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</si>
  <si>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</si>
  <si>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</si>
  <si>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</si>
  <si>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</si>
  <si>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</si>
  <si>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</si>
  <si>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</si>
  <si>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</si>
  <si>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</si>
  <si>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</si>
  <si>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</si>
  <si>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</si>
  <si>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</si>
  <si>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</si>
  <si>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</si>
  <si>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</si>
  <si>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</si>
  <si>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</si>
  <si>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</si>
  <si>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</si>
  <si>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</si>
  <si>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</si>
  <si>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</si>
  <si>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</si>
  <si>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</si>
  <si>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</si>
  <si>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</si>
  <si>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</si>
  <si>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</si>
  <si>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</si>
  <si>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</si>
  <si>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</si>
  <si>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</si>
  <si>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</si>
  <si>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</si>
  <si>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</si>
  <si>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</si>
  <si>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</si>
  <si>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</si>
  <si>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</si>
  <si>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</si>
  <si>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</si>
  <si>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</si>
  <si>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</si>
  <si>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</si>
  <si>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</si>
  <si>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</si>
  <si>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</si>
  <si>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</si>
  <si>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</si>
  <si>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</si>
  <si>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</si>
  <si>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</si>
  <si>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</si>
  <si>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</si>
  <si>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</si>
  <si>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</si>
  <si>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</si>
  <si>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</si>
  <si>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</si>
  <si>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</si>
  <si>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</si>
  <si>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</si>
  <si>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</si>
  <si>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</si>
  <si>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</si>
  <si>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</si>
  <si>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</si>
  <si>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</si>
  <si>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</si>
  <si>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</si>
  <si>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</si>
  <si>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</si>
  <si>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</si>
  <si>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</si>
  <si>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</si>
  <si>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</si>
  <si>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</si>
  <si>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</si>
  <si>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</si>
  <si>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</si>
  <si>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</si>
  <si>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</si>
  <si>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</si>
  <si>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</si>
  <si>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</si>
  <si>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</si>
  <si>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</si>
  <si>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</si>
  <si>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</si>
  <si>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</si>
  <si>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</si>
  <si>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</si>
  <si>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</si>
  <si>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</si>
  <si>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</si>
  <si>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</si>
  <si>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</si>
  <si>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</si>
  <si>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</si>
  <si>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</si>
  <si>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</si>
  <si>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</si>
  <si>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</si>
  <si>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</si>
  <si>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</si>
  <si>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</si>
  <si>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</si>
  <si>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</si>
  <si>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</si>
  <si>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</si>
  <si>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</si>
  <si>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</si>
  <si>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</si>
  <si>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</si>
  <si>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</si>
  <si>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</si>
  <si>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</si>
  <si>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</si>
  <si>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</si>
  <si>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</si>
  <si>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</si>
  <si>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</si>
  <si>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</si>
  <si>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</si>
  <si>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</si>
  <si>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</si>
  <si>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</si>
  <si>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</si>
  <si>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</si>
  <si>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</si>
  <si>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</si>
  <si>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</si>
  <si>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</si>
  <si>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</si>
  <si>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</si>
  <si>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</si>
  <si>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</si>
  <si>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</si>
  <si>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</si>
  <si>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</si>
  <si>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</si>
  <si>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</si>
  <si>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</si>
  <si>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</si>
  <si>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</si>
  <si>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</si>
  <si>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</si>
  <si>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</si>
  <si>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</si>
  <si>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</si>
  <si>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</si>
  <si>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</si>
  <si>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</si>
  <si>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</si>
  <si>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</si>
  <si>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</si>
  <si>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</si>
  <si>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</si>
  <si>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</si>
  <si>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</si>
  <si>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</si>
  <si>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</si>
  <si>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</si>
  <si>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</si>
  <si>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</si>
  <si>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</si>
  <si>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</si>
  <si>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</si>
  <si>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</si>
  <si>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</si>
  <si>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</si>
  <si>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</si>
  <si>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</si>
  <si>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</si>
  <si>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</si>
  <si>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</si>
  <si>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</si>
  <si>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</si>
  <si>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</si>
  <si>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</si>
  <si>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</si>
  <si>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</si>
  <si>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</si>
  <si>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</si>
  <si>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</si>
  <si>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</si>
  <si>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</si>
  <si>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</si>
  <si>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</si>
  <si>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</si>
  <si>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</si>
  <si>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</si>
  <si>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</si>
  <si>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</si>
  <si>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</si>
  <si>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</si>
  <si>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</si>
  <si>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</si>
  <si>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</si>
  <si>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</si>
  <si>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</si>
  <si>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</si>
  <si>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</si>
  <si>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</si>
  <si>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</si>
  <si>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</si>
  <si>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</si>
  <si>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</si>
  <si>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</si>
  <si>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</si>
  <si>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</si>
  <si>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</si>
  <si>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</si>
  <si>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</si>
  <si>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</si>
  <si>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</si>
  <si>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</si>
  <si>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</si>
  <si>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</si>
  <si>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</si>
  <si>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</si>
  <si>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</si>
  <si>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</si>
  <si>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</si>
  <si>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</si>
  <si>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</si>
  <si>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</si>
  <si>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</si>
  <si>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</si>
  <si>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</si>
  <si>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</si>
  <si>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</si>
  <si>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</si>
  <si>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</si>
  <si>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</si>
  <si>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</si>
  <si>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</si>
  <si>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</si>
  <si>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</si>
  <si>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</si>
  <si>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</si>
  <si>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</si>
  <si>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</si>
  <si>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</si>
  <si>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</si>
  <si>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</si>
  <si>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</si>
  <si>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</si>
  <si>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</si>
  <si>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</si>
  <si>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</si>
  <si>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</si>
  <si>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</si>
  <si>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</si>
  <si>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</si>
  <si>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</si>
  <si>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</si>
  <si>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</si>
  <si>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</si>
  <si>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</si>
  <si>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</si>
  <si>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</si>
  <si>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</si>
  <si>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</si>
  <si>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</si>
  <si>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</si>
  <si>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</si>
  <si>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</si>
  <si>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</si>
  <si>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</si>
  <si>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</si>
  <si>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</si>
  <si>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</si>
  <si>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</si>
  <si>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</si>
  <si>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</si>
  <si>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</si>
  <si>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</si>
  <si>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</si>
  <si>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</si>
  <si>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</si>
  <si>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</si>
  <si>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</si>
  <si>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</si>
  <si>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</si>
  <si>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</si>
  <si>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</si>
  <si>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</si>
  <si>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</si>
  <si>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</si>
  <si>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</si>
  <si>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</si>
  <si>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</si>
  <si>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</si>
  <si>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</si>
  <si>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</si>
  <si>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</si>
  <si>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</si>
  <si>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</si>
  <si>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</si>
  <si>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</si>
  <si>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</si>
  <si>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</si>
  <si>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</si>
  <si>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</si>
  <si>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</si>
  <si>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</si>
  <si>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</si>
  <si>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</si>
  <si>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</si>
  <si>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</si>
  <si>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</si>
  <si>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</si>
  <si>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</si>
  <si>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</si>
  <si>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</si>
  <si>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</si>
  <si>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</si>
  <si>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</si>
  <si>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</si>
  <si>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</si>
  <si>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</si>
  <si>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</si>
  <si>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</si>
  <si>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</si>
  <si>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</si>
  <si>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</si>
  <si>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</si>
  <si>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</si>
  <si>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</si>
  <si>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</si>
  <si>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</si>
  <si>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</si>
  <si>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</si>
  <si>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</si>
  <si>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</si>
  <si>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</si>
  <si>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</si>
  <si>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</si>
  <si>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</si>
  <si>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</si>
  <si>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</si>
  <si>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</si>
  <si>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</si>
  <si>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</si>
  <si>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</si>
  <si>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</si>
  <si>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</si>
  <si>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</si>
  <si>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</si>
  <si>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</si>
  <si>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</si>
  <si>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</si>
  <si>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</si>
  <si>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</si>
  <si>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</si>
  <si>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</si>
  <si>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</si>
  <si>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</si>
  <si>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</si>
  <si>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</si>
  <si>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</si>
  <si>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</si>
  <si>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</si>
  <si>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</si>
  <si>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</si>
  <si>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</si>
  <si>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</si>
  <si>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</si>
  <si>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</si>
  <si>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</si>
  <si>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</si>
  <si>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</si>
  <si>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</si>
  <si>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</si>
  <si>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</si>
  <si>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</si>
  <si>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</si>
  <si>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</si>
  <si>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</si>
  <si>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</si>
  <si>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</si>
  <si>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</si>
  <si>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</si>
  <si>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</si>
  <si>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</si>
  <si>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</si>
  <si>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</si>
  <si>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</si>
  <si>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</si>
  <si>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</si>
  <si>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</si>
  <si>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</si>
  <si>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</si>
  <si>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</si>
  <si>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</si>
  <si>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</si>
  <si>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</si>
  <si>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</si>
  <si>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</si>
  <si>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</si>
  <si>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</si>
  <si>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</si>
  <si>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</si>
  <si>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</si>
  <si>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</si>
  <si>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</si>
  <si>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</si>
  <si>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</si>
  <si>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</si>
  <si>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</si>
  <si>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</si>
  <si>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</si>
  <si>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</si>
  <si>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</si>
  <si>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</si>
  <si>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</si>
  <si>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</si>
  <si>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</si>
  <si>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</si>
  <si>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</si>
  <si>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</si>
  <si>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</si>
  <si>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</si>
  <si>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</si>
  <si>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</si>
  <si>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</si>
  <si>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</si>
  <si>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</si>
  <si>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</si>
  <si>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</si>
  <si>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</si>
  <si>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</si>
  <si>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</si>
  <si>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</si>
  <si>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</si>
  <si>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</si>
  <si>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</si>
  <si>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</si>
  <si>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</si>
  <si>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</si>
  <si>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</si>
  <si>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</si>
  <si>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</si>
  <si>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</si>
  <si>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</si>
  <si>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</si>
  <si>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</si>
  <si>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</si>
  <si>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</si>
  <si>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</si>
  <si>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</si>
  <si>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</si>
  <si>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</si>
  <si>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</si>
  <si>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</si>
  <si>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</si>
  <si>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</si>
  <si>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</si>
  <si>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</si>
  <si>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</si>
  <si>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</si>
  <si>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</si>
  <si>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</si>
  <si>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</si>
  <si>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</si>
  <si>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</si>
  <si>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</si>
  <si>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</si>
  <si>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</si>
  <si>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</si>
  <si>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</si>
  <si>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</si>
  <si>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</si>
  <si>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</si>
  <si>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</si>
  <si>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</si>
  <si>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</si>
  <si>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</si>
  <si>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</si>
  <si>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</si>
  <si>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</si>
  <si>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</si>
  <si>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</si>
  <si>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</si>
  <si>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</si>
  <si>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</si>
  <si>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</si>
  <si>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</si>
  <si>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</si>
  <si>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</si>
  <si>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</si>
  <si>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</si>
  <si>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</si>
  <si>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</si>
  <si>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</si>
  <si>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</si>
  <si>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</si>
  <si>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</si>
  <si>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</si>
  <si>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</si>
  <si>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</si>
  <si>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</si>
  <si>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</si>
  <si>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</si>
  <si>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</si>
  <si>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</si>
  <si>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</si>
  <si>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</si>
  <si>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</si>
  <si>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</si>
  <si>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</si>
  <si>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</si>
  <si>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</si>
  <si>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</si>
  <si>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</si>
  <si>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</si>
  <si>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</si>
  <si>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</si>
  <si>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</si>
  <si>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</si>
  <si>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</si>
  <si>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</si>
  <si>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</si>
  <si>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</si>
  <si>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</si>
  <si>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</si>
  <si>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</si>
  <si>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</si>
  <si>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</si>
  <si>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</si>
  <si>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</si>
  <si>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</si>
  <si>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</si>
  <si>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</si>
  <si>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</si>
  <si>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</si>
  <si>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</si>
  <si>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</si>
  <si>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</si>
  <si>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</si>
  <si>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</si>
  <si>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</si>
  <si>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</si>
  <si>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</si>
  <si>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</si>
  <si>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</si>
  <si>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</si>
  <si>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</si>
  <si>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</si>
  <si>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</si>
  <si>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</si>
  <si>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</si>
  <si>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</si>
  <si>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</si>
  <si>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</si>
  <si>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</si>
  <si>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</si>
  <si>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</si>
  <si>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</si>
  <si>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</si>
  <si>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</si>
  <si>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</si>
  <si>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</si>
  <si>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</si>
  <si>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</si>
  <si>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</si>
  <si>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</si>
  <si>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</si>
  <si>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</si>
  <si>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</si>
  <si>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</si>
  <si>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</si>
  <si>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</si>
  <si>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</si>
  <si>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</si>
  <si>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</si>
  <si>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</si>
  <si>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</si>
  <si>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</si>
  <si>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</si>
  <si>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</si>
  <si>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</si>
  <si>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</si>
  <si>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</si>
  <si>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</si>
  <si>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</si>
  <si>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</si>
  <si>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</si>
  <si>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</si>
  <si>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</si>
  <si>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</si>
  <si>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</si>
  <si>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</si>
  <si>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</si>
  <si>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</si>
  <si>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</si>
  <si>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</si>
  <si>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</si>
  <si>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</si>
  <si>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</si>
  <si>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</si>
  <si>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</si>
  <si>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</si>
  <si>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</si>
  <si>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</si>
  <si>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</si>
  <si>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</si>
  <si>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</si>
  <si>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</si>
  <si>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</si>
  <si>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</si>
  <si>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</si>
  <si>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</si>
  <si>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</si>
  <si>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</si>
  <si>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</si>
  <si>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</si>
  <si>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</si>
  <si>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</si>
  <si>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</si>
  <si>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</si>
  <si>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</si>
  <si>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</si>
  <si>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</si>
  <si>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</si>
  <si>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</si>
  <si>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</si>
  <si>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</si>
  <si>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</si>
  <si>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</si>
  <si>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</si>
  <si>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</si>
  <si>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</si>
  <si>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</si>
  <si>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</si>
  <si>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</si>
  <si>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</si>
  <si>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</si>
  <si>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</si>
  <si>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</si>
  <si>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</si>
  <si>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</si>
  <si>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</si>
  <si>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</si>
  <si>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</si>
  <si>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</si>
  <si>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</si>
  <si>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</si>
  <si>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</si>
  <si>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</si>
  <si>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</si>
  <si>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</si>
  <si>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</si>
  <si>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</si>
  <si>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</si>
  <si>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</si>
  <si>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</si>
  <si>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</si>
  <si>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</si>
  <si>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</si>
  <si>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</si>
  <si>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</si>
  <si>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</si>
  <si>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</si>
  <si>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</si>
  <si>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</si>
  <si>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</si>
  <si>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</si>
  <si>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</si>
  <si>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</si>
  <si>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</si>
  <si>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</si>
  <si>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</si>
  <si>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</si>
  <si>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</si>
  <si>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</si>
  <si>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</si>
  <si>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</si>
  <si>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</si>
  <si>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</si>
  <si>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</si>
  <si>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</si>
  <si>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</si>
  <si>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</si>
  <si>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</si>
  <si>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</si>
  <si>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</si>
  <si>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</si>
  <si>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</si>
  <si>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</si>
  <si>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</si>
  <si>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</si>
  <si>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</si>
  <si>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</si>
  <si>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</si>
  <si>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</si>
  <si>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</si>
  <si>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</si>
  <si>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</si>
  <si>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</si>
  <si>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</si>
  <si>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</si>
  <si>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</si>
  <si>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</si>
  <si>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</si>
  <si>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</si>
  <si>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</si>
  <si>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</si>
  <si>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</si>
  <si>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</si>
  <si>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</si>
  <si>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</si>
  <si>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</si>
  <si>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</si>
  <si>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</si>
  <si>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</si>
  <si>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</si>
  <si>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</si>
  <si>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</si>
  <si>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</si>
  <si>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</si>
  <si>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</si>
  <si>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</si>
  <si>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</si>
  <si>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</si>
  <si>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</si>
  <si>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</si>
  <si>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</si>
  <si>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</si>
  <si>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</si>
  <si>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</si>
  <si>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</si>
  <si>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</si>
  <si>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</si>
  <si>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</si>
  <si>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</si>
  <si>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</si>
  <si>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</si>
  <si>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</si>
  <si>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</si>
  <si>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</si>
  <si>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</si>
  <si>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</si>
  <si>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</si>
  <si>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</si>
  <si>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</si>
  <si>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</si>
  <si>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</si>
  <si>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</si>
  <si>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</si>
  <si>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</si>
  <si>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</si>
  <si>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</si>
  <si>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</si>
  <si>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</si>
  <si>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</si>
  <si>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</si>
  <si>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</si>
  <si>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</si>
  <si>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</si>
  <si>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</si>
  <si>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</si>
  <si>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</si>
  <si>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</si>
  <si>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</si>
  <si>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</si>
  <si>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</si>
  <si>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</si>
  <si>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</si>
  <si>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</si>
  <si>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</si>
  <si>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</si>
  <si>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</si>
  <si>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</si>
  <si>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</si>
  <si>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</si>
  <si>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</si>
  <si>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</si>
  <si>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</si>
  <si>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</si>
  <si>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</si>
  <si>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</si>
  <si>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</si>
  <si>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</si>
  <si>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</si>
  <si>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</si>
  <si>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</si>
  <si>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</si>
  <si>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</si>
  <si>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</si>
  <si>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</si>
  <si>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</si>
  <si>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</si>
  <si>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</si>
  <si>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</si>
  <si>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</si>
  <si>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</si>
  <si>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</si>
  <si>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</si>
  <si>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</si>
  <si>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</si>
  <si>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</si>
  <si>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</si>
  <si>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</si>
  <si>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</si>
  <si>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</si>
  <si>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</si>
  <si>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</si>
  <si>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</si>
  <si>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</si>
  <si>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</si>
  <si>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</si>
  <si>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</si>
  <si>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</si>
  <si>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</si>
  <si>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</si>
  <si>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</si>
  <si>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</si>
  <si>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</si>
  <si>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</si>
  <si>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</si>
  <si>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</si>
  <si>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</si>
  <si>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</si>
  <si>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</si>
  <si>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</si>
  <si>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</si>
  <si>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</si>
  <si>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</si>
  <si>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</si>
  <si>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</si>
  <si>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</si>
  <si>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</si>
  <si>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</si>
  <si>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</si>
  <si>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</si>
  <si>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</si>
  <si>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</si>
  <si>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</si>
  <si>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</si>
  <si>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</si>
  <si>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</si>
  <si>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</si>
  <si>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</si>
  <si>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</si>
  <si>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</si>
  <si>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</si>
  <si>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</si>
  <si>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</si>
  <si>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</si>
  <si>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</si>
  <si>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</si>
  <si>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</si>
  <si>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</si>
  <si>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</si>
  <si>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</si>
  <si>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</si>
  <si>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</si>
  <si>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</si>
  <si>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</si>
  <si>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</si>
  <si>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</si>
  <si>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</si>
  <si>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</si>
  <si>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</si>
  <si>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</si>
  <si>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</si>
  <si>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</si>
  <si>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</si>
  <si>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</si>
  <si>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</si>
  <si>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</si>
  <si>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</si>
  <si>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</si>
  <si>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</si>
  <si>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</si>
  <si>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</si>
  <si>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</si>
  <si>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</si>
  <si>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</si>
  <si>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</si>
  <si>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</si>
  <si>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</si>
  <si>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</si>
  <si>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</si>
  <si>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</si>
  <si>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</si>
  <si>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</si>
  <si>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</si>
  <si>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</si>
  <si>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</si>
  <si>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</si>
  <si>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</si>
  <si>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</si>
  <si>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</si>
  <si>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</si>
  <si>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</si>
  <si>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</si>
  <si>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</si>
  <si>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</si>
  <si>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</si>
  <si>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</si>
  <si>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</si>
  <si>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</si>
  <si>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</si>
  <si>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</si>
  <si>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</si>
  <si>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</si>
  <si>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</si>
  <si>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</si>
  <si>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</si>
  <si>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</si>
  <si>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</si>
  <si>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</si>
  <si>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</si>
  <si>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</si>
  <si>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</si>
  <si>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</si>
  <si>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</si>
  <si>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</si>
  <si>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</si>
  <si>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</si>
  <si>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</si>
  <si>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</si>
  <si>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</si>
  <si>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</si>
  <si>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</si>
  <si>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</si>
  <si>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</si>
  <si>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</si>
  <si>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</si>
  <si>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</si>
  <si>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</si>
  <si>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</si>
  <si>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</si>
  <si>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</si>
  <si>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</si>
  <si>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</si>
  <si>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</si>
  <si>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</si>
  <si>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</si>
  <si>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</si>
  <si>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</si>
  <si>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</si>
  <si>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</si>
  <si>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</si>
  <si>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</si>
  <si>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</si>
  <si>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</si>
  <si>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</si>
  <si>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</si>
  <si>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</si>
  <si>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</si>
  <si>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</si>
  <si>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</si>
  <si>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</si>
  <si>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</si>
  <si>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</si>
  <si>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</si>
  <si>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</si>
  <si>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</si>
  <si>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</si>
  <si>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</si>
  <si>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</si>
  <si>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</si>
  <si>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</si>
  <si>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</si>
  <si>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</si>
  <si>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</si>
  <si>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</si>
  <si>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</si>
  <si>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</si>
  <si>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</si>
  <si>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</si>
  <si>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</si>
  <si>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</si>
  <si>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</si>
  <si>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</si>
  <si>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</si>
  <si>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</si>
  <si>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</si>
  <si>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</si>
  <si>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</si>
  <si>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</si>
  <si>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</si>
  <si>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</si>
  <si>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</si>
  <si>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</si>
  <si>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</si>
  <si>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</si>
  <si>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</si>
  <si>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</si>
  <si>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</si>
  <si>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</si>
  <si>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</si>
  <si>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</si>
  <si>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</si>
  <si>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</si>
  <si>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</si>
  <si>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</si>
  <si>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</si>
  <si>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</si>
  <si>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</si>
  <si>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</si>
  <si>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</si>
  <si>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</si>
  <si>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</si>
  <si>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</si>
  <si>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</si>
  <si>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</si>
  <si>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</si>
  <si>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</si>
  <si>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</si>
  <si>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</si>
  <si>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</si>
  <si>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</si>
  <si>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</si>
  <si>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</si>
  <si>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</si>
  <si>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</si>
  <si>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</si>
  <si>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</si>
  <si>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</si>
  <si>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</si>
  <si>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</si>
  <si>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</si>
  <si>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</si>
  <si>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</si>
  <si>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</si>
  <si>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</si>
  <si>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</si>
  <si>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</si>
  <si>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</si>
  <si>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</si>
  <si>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</si>
  <si>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</si>
  <si>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</si>
  <si>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</si>
  <si>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</si>
  <si>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</si>
  <si>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</si>
  <si>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</si>
  <si>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</si>
  <si>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</si>
  <si>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</si>
  <si>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</si>
  <si>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</si>
  <si>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</si>
  <si>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</si>
  <si>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</si>
  <si>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</si>
  <si>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</si>
  <si>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</si>
  <si>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</si>
  <si>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</si>
  <si>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</si>
  <si>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</si>
  <si>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</si>
  <si>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</si>
  <si>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</si>
  <si>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</si>
  <si>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</si>
  <si>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</si>
  <si>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</si>
  <si>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</si>
  <si>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</si>
  <si>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</si>
  <si>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</si>
  <si>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</si>
  <si>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</si>
  <si>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</si>
  <si>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</si>
  <si>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</si>
  <si>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</si>
  <si>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</si>
  <si>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</si>
  <si>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</si>
  <si>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</si>
  <si>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</si>
  <si>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</si>
  <si>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</si>
  <si>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</si>
  <si>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</si>
  <si>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</si>
  <si>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</si>
  <si>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</si>
  <si>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</si>
  <si>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</si>
  <si>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</si>
  <si>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</si>
  <si>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</si>
  <si>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</si>
  <si>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</si>
  <si>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</si>
  <si>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</si>
  <si>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</si>
  <si>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</si>
  <si>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</si>
  <si>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</si>
  <si>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</si>
  <si>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</si>
  <si>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</si>
  <si>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</si>
  <si>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</si>
  <si>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</si>
  <si>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</si>
  <si>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</si>
  <si>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</si>
  <si>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</si>
  <si>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</si>
  <si>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</si>
  <si>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</si>
  <si>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</si>
  <si>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</si>
  <si>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</si>
  <si>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</si>
  <si>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</si>
  <si>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</si>
  <si>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</si>
  <si>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</si>
  <si>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</si>
  <si>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</si>
  <si>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</si>
  <si>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</si>
  <si>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</si>
  <si>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</si>
  <si>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</si>
  <si>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</si>
  <si>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</si>
  <si>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</si>
  <si>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</si>
  <si>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</si>
  <si>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</si>
  <si>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</si>
  <si>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</si>
  <si>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</si>
  <si>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</si>
  <si>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</si>
  <si>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</si>
  <si>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</si>
  <si>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</si>
  <si>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</si>
  <si>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</si>
  <si>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</si>
  <si>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</si>
  <si>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</si>
  <si>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</si>
  <si>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</si>
  <si>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</si>
  <si>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</si>
  <si>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</si>
  <si>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</si>
  <si>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</si>
  <si>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</si>
  <si>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</si>
  <si>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</si>
  <si>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</si>
  <si>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</si>
  <si>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</si>
  <si>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</si>
  <si>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</si>
  <si>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</si>
  <si>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</si>
  <si>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</si>
  <si>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</si>
  <si>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</si>
  <si>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</si>
  <si>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</si>
  <si>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</si>
  <si>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</si>
  <si>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</si>
  <si>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</si>
  <si>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</si>
  <si>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</si>
  <si>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</si>
  <si>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</si>
  <si>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</si>
  <si>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</si>
  <si>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</si>
  <si>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</si>
  <si>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</si>
  <si>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</si>
  <si>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</si>
  <si>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</si>
  <si>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</si>
  <si>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</si>
  <si>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</si>
  <si>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</si>
  <si>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</si>
  <si>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</si>
  <si>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</si>
  <si>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</si>
  <si>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</si>
  <si>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</si>
  <si>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</si>
  <si>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</si>
  <si>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</si>
  <si>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</si>
  <si>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</si>
  <si>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</si>
  <si>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</si>
  <si>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</si>
  <si>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</si>
  <si>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</si>
  <si>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</si>
  <si>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</si>
  <si>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</si>
  <si>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</si>
  <si>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</si>
  <si>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</si>
  <si>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</si>
  <si>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</si>
  <si>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</si>
  <si>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</si>
  <si>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</si>
  <si>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</si>
  <si>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</si>
  <si>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</si>
  <si>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</si>
  <si>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</si>
  <si>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</si>
  <si>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</si>
  <si>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</si>
  <si>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</si>
  <si>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</si>
  <si>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</si>
  <si>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</si>
  <si>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</si>
  <si>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</si>
  <si>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</si>
  <si>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</si>
  <si>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</si>
  <si>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</si>
  <si>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</si>
  <si>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</si>
  <si>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</si>
  <si>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</si>
  <si>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</si>
  <si>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</si>
  <si>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</si>
  <si>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</si>
  <si>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</si>
  <si>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</si>
  <si>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</si>
  <si>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</si>
  <si>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</si>
  <si>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</si>
  <si>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</si>
  <si>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</si>
  <si>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</si>
  <si>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</si>
  <si>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</si>
  <si>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</si>
  <si>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</si>
  <si>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</si>
  <si>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</si>
  <si>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</si>
  <si>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</si>
  <si>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</si>
  <si>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</si>
  <si>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</si>
  <si>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</si>
  <si>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</si>
  <si>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</si>
  <si>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</si>
  <si>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</si>
  <si>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</si>
  <si>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</si>
  <si>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</si>
  <si>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</si>
  <si>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</si>
  <si>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</si>
  <si>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</si>
  <si>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</si>
  <si>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</si>
  <si>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</si>
  <si>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</si>
  <si>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</si>
  <si>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</si>
  <si>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</si>
  <si>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</si>
  <si>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</si>
  <si>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</si>
  <si>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</si>
  <si>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</si>
  <si>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</si>
  <si>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</si>
  <si>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</si>
  <si>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</si>
  <si>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</si>
  <si>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</si>
  <si>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</si>
  <si>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</si>
  <si>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</si>
  <si>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</si>
  <si>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</si>
  <si>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</si>
  <si>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</si>
  <si>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</si>
  <si>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</si>
  <si>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</si>
  <si>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</si>
  <si>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</si>
  <si>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</si>
  <si>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</si>
  <si>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</si>
  <si>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</si>
  <si>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</si>
  <si>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</si>
  <si>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</si>
  <si>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</si>
  <si>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</si>
  <si>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</si>
  <si>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</si>
  <si>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</si>
  <si>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</si>
  <si>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</si>
  <si>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</si>
  <si>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</si>
  <si>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</si>
  <si>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</si>
  <si>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</si>
  <si>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</si>
  <si>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</si>
  <si>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</si>
  <si>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</si>
  <si>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</si>
  <si>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</si>
  <si>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</si>
  <si>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</si>
  <si>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</si>
  <si>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</si>
  <si>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</si>
  <si>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</si>
  <si>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</si>
  <si>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</si>
  <si>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</si>
  <si>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</si>
  <si>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</si>
  <si>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</si>
  <si>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</si>
  <si>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</si>
  <si>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</si>
  <si>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</si>
  <si>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</si>
  <si>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</si>
  <si>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</si>
  <si>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</si>
  <si>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</si>
  <si>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</si>
  <si>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</si>
  <si>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</si>
  <si>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</si>
  <si>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</si>
  <si>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</si>
  <si>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</si>
  <si>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</si>
  <si>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</si>
  <si>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</si>
  <si>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</si>
  <si>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</si>
  <si>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</si>
  <si>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</si>
  <si>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</si>
  <si>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</si>
  <si>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</si>
  <si>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</si>
  <si>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</si>
  <si>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</si>
  <si>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</si>
  <si>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</si>
  <si>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</si>
  <si>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</si>
  <si>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</si>
  <si>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</si>
  <si>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</si>
  <si>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</si>
  <si>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</si>
  <si>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</si>
  <si>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</si>
  <si>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</si>
  <si>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</si>
  <si>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</si>
  <si>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</si>
  <si>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</si>
  <si>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</si>
  <si>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</si>
  <si>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</si>
  <si>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</si>
  <si>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</si>
  <si>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</si>
  <si>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</si>
  <si>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</si>
  <si>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</si>
  <si>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</si>
  <si>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</si>
  <si>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</si>
  <si>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</si>
  <si>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</si>
  <si>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</si>
  <si>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</si>
  <si>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</si>
  <si>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</si>
  <si>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</si>
  <si>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</si>
  <si>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</si>
  <si>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</si>
  <si>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</si>
  <si>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</si>
  <si>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</si>
  <si>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</si>
  <si>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</si>
  <si>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</si>
  <si>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</si>
  <si>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</si>
  <si>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</si>
  <si>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</si>
  <si>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</si>
  <si>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</si>
  <si>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</si>
  <si>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</si>
  <si>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</si>
  <si>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</si>
  <si>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</si>
  <si>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</si>
  <si>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</si>
  <si>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</si>
  <si>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</si>
  <si>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</si>
  <si>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</si>
  <si>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</si>
  <si>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</si>
  <si>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</si>
  <si>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</si>
  <si>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</si>
  <si>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</si>
  <si>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</si>
  <si>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</si>
  <si>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</si>
  <si>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</si>
  <si>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</si>
  <si>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</si>
  <si>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</si>
  <si>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</si>
  <si>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</si>
  <si>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</si>
  <si>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</si>
  <si>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</si>
  <si>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</si>
  <si>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</si>
  <si>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</si>
  <si>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</si>
  <si>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</si>
  <si>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</si>
  <si>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</si>
  <si>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</si>
  <si>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</si>
  <si>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</si>
  <si>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</si>
  <si>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</si>
  <si>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</si>
  <si>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</si>
  <si>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</si>
  <si>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</si>
  <si>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</si>
  <si>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</si>
  <si>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</si>
  <si>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</si>
  <si>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</si>
  <si>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</si>
  <si>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</si>
  <si>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</si>
  <si>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</si>
  <si>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</si>
  <si>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</si>
  <si>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</si>
  <si>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</si>
  <si>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</si>
  <si>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</si>
  <si>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</si>
  <si>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</si>
  <si>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</si>
  <si>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</si>
  <si>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</si>
  <si>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</si>
  <si>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</si>
  <si>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</si>
  <si>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</si>
  <si>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</si>
  <si>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</si>
  <si>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</si>
  <si>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</si>
  <si>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</si>
  <si>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</si>
  <si>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</si>
  <si>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</si>
  <si>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</si>
  <si>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</si>
  <si>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</si>
  <si>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</si>
  <si>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</si>
  <si>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</si>
  <si>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</si>
  <si>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</si>
  <si>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</si>
  <si>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</si>
  <si>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</si>
  <si>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</si>
  <si>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</si>
  <si>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</si>
  <si>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</si>
  <si>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</si>
  <si>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</si>
  <si>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</si>
  <si>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</si>
  <si>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</si>
  <si>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</si>
  <si>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</si>
  <si>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</si>
  <si>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</si>
  <si>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</si>
  <si>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</si>
  <si>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</si>
  <si>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</si>
  <si>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</si>
  <si>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</si>
  <si>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</si>
  <si>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</si>
  <si>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</si>
  <si>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</si>
  <si>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</si>
  <si>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</si>
  <si>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</si>
  <si>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</si>
  <si>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</si>
  <si>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</si>
  <si>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</si>
  <si>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</si>
  <si>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</si>
  <si>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</si>
  <si>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</si>
  <si>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</si>
  <si>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</si>
  <si>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</si>
  <si>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</si>
  <si>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</si>
  <si>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</si>
  <si>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</si>
  <si>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</si>
  <si>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</si>
  <si>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</si>
  <si>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</si>
  <si>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</si>
  <si>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</si>
  <si>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</si>
  <si>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</si>
  <si>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</si>
  <si>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</si>
  <si>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</si>
  <si>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</si>
  <si>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</si>
  <si>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</si>
  <si>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</si>
  <si>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</si>
  <si>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</si>
  <si>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</si>
  <si>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</si>
  <si>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</si>
  <si>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</si>
  <si>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</si>
  <si>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</si>
  <si>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</si>
  <si>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</si>
  <si>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</si>
  <si>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</si>
  <si>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</si>
  <si>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</si>
  <si>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</si>
  <si>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</si>
  <si>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</si>
  <si>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</si>
  <si>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</si>
  <si>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</si>
  <si>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</si>
  <si>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</si>
  <si>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</si>
  <si>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</si>
  <si>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</si>
  <si>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</si>
  <si>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</si>
  <si>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</si>
  <si>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</si>
  <si>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</si>
  <si>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</si>
  <si>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</si>
  <si>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</si>
  <si>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</si>
  <si>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</si>
  <si>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</si>
  <si>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</si>
  <si>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</si>
  <si>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</si>
  <si>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</si>
  <si>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</si>
  <si>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</si>
  <si>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</si>
  <si>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</si>
  <si>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</si>
  <si>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</si>
  <si>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</si>
  <si>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</si>
  <si>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</si>
  <si>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</si>
  <si>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</si>
  <si>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</si>
  <si>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</si>
  <si>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</si>
  <si>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</si>
  <si>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</si>
  <si>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</si>
  <si>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</si>
  <si>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</si>
  <si>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</si>
  <si>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</si>
  <si>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</si>
  <si>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</si>
  <si>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</si>
  <si>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</si>
  <si>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</si>
  <si>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</si>
  <si>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</si>
  <si>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</si>
  <si>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</si>
  <si>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</si>
  <si>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</si>
  <si>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</si>
  <si>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</si>
  <si>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</si>
  <si>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</si>
  <si>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</si>
  <si>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</si>
  <si>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</si>
  <si>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</si>
  <si>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</si>
  <si>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</si>
  <si>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</si>
  <si>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</si>
  <si>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</si>
  <si>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</si>
  <si>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</si>
  <si>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</si>
  <si>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</si>
  <si>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</si>
  <si>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</si>
  <si>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</si>
  <si>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</si>
  <si>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</si>
  <si>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</si>
  <si>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</si>
  <si>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</si>
  <si>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</si>
  <si>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</si>
  <si>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</si>
  <si>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</si>
  <si>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</si>
  <si>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</si>
  <si>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</si>
  <si>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</si>
  <si>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</si>
  <si>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</si>
  <si>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</si>
  <si>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</si>
  <si>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</si>
  <si>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</si>
  <si>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</si>
  <si>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</si>
  <si>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</si>
  <si>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</si>
  <si>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</si>
  <si>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</si>
  <si>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</si>
  <si>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</si>
  <si>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</si>
  <si>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</si>
  <si>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</si>
  <si>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</si>
  <si>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</si>
  <si>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</si>
  <si>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</si>
  <si>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</si>
  <si>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</si>
  <si>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</si>
  <si>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</si>
  <si>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</si>
  <si>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</si>
  <si>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</si>
  <si>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</si>
  <si>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</si>
  <si>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</si>
  <si>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</si>
  <si>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</si>
  <si>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</si>
  <si>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</si>
  <si>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</si>
  <si>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</si>
  <si>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</si>
  <si>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</si>
  <si>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</si>
  <si>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</si>
  <si>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</si>
  <si>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</si>
  <si>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</si>
  <si>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</si>
  <si>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</si>
  <si>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</si>
  <si>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</si>
  <si>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</si>
  <si>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</si>
  <si>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</si>
  <si>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</si>
  <si>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</si>
  <si>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</si>
  <si>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</si>
  <si>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</si>
  <si>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</si>
  <si>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</si>
  <si>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</si>
  <si>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</si>
  <si>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</si>
  <si>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</si>
  <si>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</si>
  <si>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</si>
  <si>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</si>
  <si>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</si>
  <si>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</si>
  <si>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</si>
  <si>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</si>
  <si>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</si>
  <si>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</si>
  <si>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</si>
  <si>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</si>
  <si>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</si>
  <si>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</si>
  <si>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</si>
  <si>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</si>
  <si>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</si>
  <si>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</si>
  <si>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</si>
  <si>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</si>
  <si>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</si>
  <si>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</si>
  <si>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</si>
  <si>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</si>
  <si>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</si>
  <si>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</si>
  <si>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</si>
  <si>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</si>
  <si>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</si>
  <si>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</si>
  <si>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</si>
  <si>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</si>
  <si>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</si>
  <si>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</si>
  <si>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</si>
  <si>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</si>
  <si>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</si>
  <si>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</si>
  <si>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</si>
  <si>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</si>
  <si>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</si>
  <si>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</si>
  <si>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</si>
  <si>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</si>
  <si>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</si>
  <si>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</si>
  <si>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</si>
  <si>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</si>
  <si>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</si>
  <si>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</si>
  <si>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</si>
  <si>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</si>
  <si>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</si>
  <si>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</si>
  <si>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</si>
  <si>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</si>
  <si>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</si>
  <si>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</si>
  <si>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</si>
  <si>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</si>
  <si>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</si>
  <si>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</si>
  <si>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</si>
  <si>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</si>
  <si>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</si>
  <si>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</si>
  <si>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</si>
  <si>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</si>
  <si>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</si>
  <si>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</si>
  <si>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</si>
  <si>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</si>
  <si>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</si>
  <si>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</si>
  <si>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</si>
  <si>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</si>
  <si>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</si>
  <si>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</si>
  <si>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</si>
  <si>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</si>
  <si>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</si>
  <si>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</si>
  <si>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</si>
  <si>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</si>
  <si>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</si>
  <si>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</si>
  <si>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</si>
  <si>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</si>
  <si>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</si>
  <si>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</si>
  <si>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</si>
  <si>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</si>
  <si>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</si>
  <si>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</si>
  <si>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</si>
  <si>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</si>
  <si>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</si>
  <si>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</si>
  <si>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</si>
  <si>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</si>
  <si>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</si>
  <si>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</si>
  <si>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</si>
  <si>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</si>
  <si>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</si>
  <si>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</si>
  <si>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</si>
  <si>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</si>
  <si>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</si>
  <si>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</si>
  <si>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</si>
  <si>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</si>
  <si>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</si>
  <si>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</si>
  <si>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</si>
  <si>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</si>
  <si>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</si>
  <si>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</si>
  <si>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</si>
  <si>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</si>
  <si>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</si>
  <si>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</si>
  <si>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</si>
  <si>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</si>
  <si>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</si>
  <si>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</si>
  <si>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</si>
  <si>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</si>
  <si>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</si>
  <si>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</si>
  <si>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</si>
  <si>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</si>
  <si>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</si>
  <si>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</si>
  <si>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</si>
  <si>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</si>
  <si>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</si>
  <si>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</si>
  <si>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</si>
  <si>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</si>
  <si>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</si>
  <si>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</si>
  <si>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</si>
  <si>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</si>
  <si>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</si>
  <si>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</si>
  <si>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</si>
  <si>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</si>
  <si>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</si>
  <si>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</si>
  <si>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</si>
  <si>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</si>
  <si>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</si>
  <si>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</si>
  <si>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</si>
  <si>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</si>
  <si>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</si>
  <si>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</si>
  <si>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</si>
  <si>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</si>
  <si>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</si>
  <si>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</si>
  <si>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</si>
  <si>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</si>
  <si>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</si>
  <si>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</si>
  <si>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</si>
  <si>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</si>
  <si>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</si>
  <si>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</si>
  <si>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</si>
  <si>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</si>
  <si>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</si>
  <si>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</si>
  <si>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</si>
  <si>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</si>
  <si>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</si>
  <si>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</si>
  <si>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</si>
  <si>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</si>
  <si>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</si>
  <si>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</si>
  <si>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</si>
  <si>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</si>
  <si>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</si>
  <si>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</si>
  <si>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</si>
  <si>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</si>
  <si>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</si>
  <si>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</si>
  <si>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</si>
  <si>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</si>
  <si>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</si>
  <si>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</si>
  <si>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</si>
  <si>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</si>
  <si>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</si>
  <si>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</si>
  <si>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</si>
  <si>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</si>
  <si>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</si>
  <si>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</si>
  <si>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</si>
  <si>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</si>
  <si>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</si>
  <si>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</si>
  <si>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</si>
  <si>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</si>
  <si>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</si>
  <si>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</si>
  <si>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</si>
  <si>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</si>
  <si>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</si>
  <si>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</si>
  <si>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</si>
  <si>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</si>
  <si>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</si>
  <si>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</si>
  <si>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</si>
  <si>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</si>
  <si>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</si>
  <si>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</si>
  <si>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</si>
  <si>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</si>
  <si>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</si>
  <si>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</si>
  <si>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</si>
  <si>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</si>
  <si>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</si>
  <si>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</si>
  <si>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</si>
  <si>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</si>
  <si>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</si>
  <si>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</si>
  <si>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</si>
  <si>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</si>
  <si>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</si>
  <si>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</si>
  <si>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</si>
  <si>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</si>
  <si>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</si>
  <si>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</si>
  <si>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</si>
  <si>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</si>
  <si>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</si>
  <si>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</si>
  <si>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</si>
  <si>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</si>
  <si>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</si>
  <si>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</si>
  <si>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</si>
  <si>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</si>
  <si>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</si>
  <si>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</si>
  <si>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</si>
  <si>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</si>
  <si>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</si>
  <si>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</si>
  <si>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</si>
  <si>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</si>
  <si>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</si>
  <si>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</si>
  <si>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</si>
  <si>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</si>
  <si>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</si>
  <si>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</si>
  <si>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</si>
  <si>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</si>
  <si>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</si>
  <si>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</si>
  <si>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</si>
  <si>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</si>
  <si>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</si>
  <si>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</si>
  <si>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</si>
  <si>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</si>
  <si>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</si>
  <si>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</si>
  <si>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</si>
  <si>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</si>
  <si>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</si>
  <si>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</si>
  <si>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</si>
  <si>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</si>
  <si>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</si>
  <si>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</si>
  <si>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</si>
  <si>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</si>
  <si>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</si>
  <si>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</si>
  <si>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</si>
  <si>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</si>
  <si>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</si>
  <si>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</si>
  <si>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</si>
  <si>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</si>
  <si>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</si>
  <si>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</si>
  <si>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</si>
  <si>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</si>
  <si>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</si>
  <si>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</si>
  <si>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</si>
  <si>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</si>
  <si>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</si>
  <si>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</si>
  <si>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</si>
  <si>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</si>
  <si>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</si>
  <si>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</si>
  <si>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</si>
  <si>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</si>
  <si>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</si>
  <si>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</si>
  <si>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</si>
  <si>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</si>
  <si>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</si>
  <si>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</si>
  <si>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</si>
  <si>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</si>
  <si>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</si>
  <si>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</si>
  <si>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</si>
  <si>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</si>
  <si>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</si>
  <si>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</si>
  <si>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</si>
  <si>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</si>
  <si>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</si>
  <si>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</si>
  <si>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</si>
  <si>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</si>
  <si>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</si>
  <si>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</si>
  <si>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</si>
  <si>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</si>
  <si>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</si>
  <si>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</si>
  <si>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</si>
  <si>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</si>
  <si>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</si>
  <si>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</si>
  <si>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</si>
  <si>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</si>
  <si>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</si>
  <si>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</si>
  <si>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</si>
  <si>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</si>
  <si>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</si>
  <si>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</si>
  <si>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</si>
  <si>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</si>
  <si>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</si>
  <si>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</si>
  <si>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</si>
  <si>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</si>
  <si>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</si>
  <si>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</si>
  <si>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</si>
  <si>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</si>
  <si>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</si>
  <si>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</si>
  <si>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</si>
  <si>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</si>
  <si>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</si>
  <si>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</si>
  <si>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</si>
  <si>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</si>
  <si>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</si>
  <si>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</si>
  <si>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</si>
  <si>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</si>
  <si>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</si>
  <si>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</si>
  <si>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</si>
  <si>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</si>
  <si>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</si>
  <si>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</si>
  <si>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</si>
  <si>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</si>
  <si>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</si>
  <si>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</si>
  <si>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</si>
  <si>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</si>
  <si>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</si>
  <si>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</si>
  <si>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</si>
  <si>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</si>
  <si>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</si>
  <si>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</si>
  <si>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</si>
  <si>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</si>
  <si>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</si>
  <si>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</si>
  <si>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</si>
  <si>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</si>
  <si>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</si>
  <si>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</si>
  <si>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</si>
  <si>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</si>
  <si>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</si>
  <si>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</si>
  <si>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</si>
  <si>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</si>
  <si>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</si>
  <si>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</si>
  <si>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</si>
  <si>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</si>
  <si>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</si>
  <si>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</si>
  <si>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</si>
  <si>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</si>
  <si>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</si>
  <si>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</si>
  <si>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</si>
  <si>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</si>
  <si>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</si>
  <si>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</si>
  <si>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</si>
  <si>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</si>
  <si>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</si>
  <si>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</si>
  <si>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</si>
  <si>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</si>
  <si>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</si>
  <si>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</si>
  <si>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</si>
  <si>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</si>
  <si>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</si>
  <si>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</si>
  <si>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</si>
  <si>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</si>
  <si>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</si>
  <si>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</si>
  <si>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</si>
  <si>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</si>
  <si>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</si>
  <si>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</si>
  <si>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</si>
  <si>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</si>
  <si>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</si>
  <si>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</si>
  <si>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</si>
  <si>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</si>
  <si>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</si>
  <si>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</si>
  <si>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</si>
  <si>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</si>
  <si>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</si>
  <si>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</si>
  <si>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</si>
  <si>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</si>
  <si>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</si>
  <si>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</si>
  <si>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</si>
  <si>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</si>
  <si>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</si>
  <si>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</si>
  <si>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</si>
  <si>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</si>
  <si>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</si>
  <si>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</si>
  <si>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</si>
  <si>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</si>
  <si>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</si>
  <si>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</si>
  <si>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</si>
  <si>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</si>
  <si>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</si>
  <si>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</si>
  <si>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</si>
  <si>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</si>
  <si>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</si>
  <si>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</si>
  <si>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</si>
  <si>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</si>
  <si>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</si>
  <si>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</si>
  <si>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</si>
  <si>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</si>
  <si>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</si>
  <si>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</si>
  <si>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</si>
  <si>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</si>
  <si>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</si>
  <si>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</si>
  <si>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</si>
  <si>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</si>
  <si>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</si>
  <si>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</si>
  <si>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</si>
  <si>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</si>
  <si>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</si>
  <si>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</si>
  <si>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</si>
  <si>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</si>
  <si>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</si>
  <si>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</si>
  <si>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</si>
  <si>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</si>
  <si>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</si>
  <si>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</si>
  <si>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</si>
  <si>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</si>
  <si>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</si>
  <si>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</si>
  <si>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</si>
  <si>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</si>
  <si>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</si>
  <si>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</si>
  <si>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</si>
  <si>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</si>
  <si>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</si>
  <si>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</si>
  <si>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Crated Conversion</t>
  </si>
  <si>
    <t>Data Ended Conversion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</si>
  <si>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</si>
  <si>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</si>
  <si>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</si>
  <si>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</si>
  <si>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</si>
  <si>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</si>
  <si>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</si>
  <si>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</si>
  <si>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</si>
  <si>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</si>
  <si>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</si>
  <si>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</si>
  <si>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</si>
  <si>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</si>
  <si>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</si>
  <si>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</si>
  <si>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</si>
  <si>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</si>
  <si>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</si>
  <si>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</si>
  <si>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</si>
  <si>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</si>
  <si>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</si>
  <si>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</si>
  <si>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</si>
  <si>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</si>
  <si>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Sum of Percent Funded</t>
  </si>
  <si>
    <t>techn</t>
  </si>
  <si>
    <t>technolog</t>
  </si>
  <si>
    <t>technology/</t>
  </si>
  <si>
    <t>technology/ma</t>
  </si>
  <si>
    <t>technology/space ex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</si>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</sst>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A20602"/>
      <color rgb="FFFD69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[Kick_Stater_Data_Analysis.xlsx]Category!PivotTable5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2-48AF-B77A-9B1DBDC95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14672"/>
        <c:axId val="14513424"/>
      </c:barChart>
      <c:catAx>
        <c:axId val="1451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3424"/>
        <c:crosses val="autoZero"/>
        <c:auto val="1"/>
        <c:lblAlgn val="ctr"/>
        <c:lblOffset val="100"/>
        <c:noMultiLvlLbl val="0"/>
      </c:catAx>
      <c:valAx>
        <c:axId val="145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[Kick_Stater_Data_Analysis.xlsx]Sub-Category!PivotTable6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E-4560-ACAD-A80ADE5C4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6497136"/>
        <c:axId val="476493808"/>
      </c:barChart>
      <c:catAx>
        <c:axId val="47649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93808"/>
        <c:crosses val="autoZero"/>
        <c:auto val="1"/>
        <c:lblAlgn val="ctr"/>
        <c:lblOffset val="100"/>
        <c:noMultiLvlLbl val="0"/>
      </c:catAx>
      <c:valAx>
        <c:axId val="47649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9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[Kick_Stater_Data_Analysis.xlsx]Date Converted!PivotTable7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'Date Converted'!$B$4:$B$5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Converted'!$B$6:$B$18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6-4509-A891-49B8FE9326C0}"/>
            </c:ext>
          </c:extLst>
        </c:ser>
        <c:ser>
          <c:idx val="1"/>
          <c:order val="1"/>
          <c:tx>
            <c:strRef>
              <c:f>'Date Converted'!$C$4:$C$5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Converted'!$C$6:$C$18</c:f>
              <c:numCache>
                <c:formatCode>General</c:formatCode>
                <c:ptCount val="12"/>
                <c:pt idx="0">
                  <c:v>121</c:v>
                </c:pt>
                <c:pt idx="1">
                  <c:v>129</c:v>
                </c:pt>
                <c:pt idx="2">
                  <c:v>123</c:v>
                </c:pt>
                <c:pt idx="3">
                  <c:v>96</c:v>
                </c:pt>
                <c:pt idx="4">
                  <c:v>122</c:v>
                </c:pt>
                <c:pt idx="5">
                  <c:v>120</c:v>
                </c:pt>
                <c:pt idx="6">
                  <c:v>136</c:v>
                </c:pt>
                <c:pt idx="7">
                  <c:v>155</c:v>
                </c:pt>
                <c:pt idx="8">
                  <c:v>137</c:v>
                </c:pt>
                <c:pt idx="9">
                  <c:v>143</c:v>
                </c:pt>
                <c:pt idx="10">
                  <c:v>135</c:v>
                </c:pt>
                <c:pt idx="11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6-4509-A891-49B8FE9326C0}"/>
            </c:ext>
          </c:extLst>
        </c:ser>
        <c:ser>
          <c:idx val="2"/>
          <c:order val="2"/>
          <c:tx>
            <c:strRef>
              <c:f>'Date Converted'!$D$4:$D$5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Converted'!$D$6:$D$18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6-4509-A891-49B8FE9326C0}"/>
            </c:ext>
          </c:extLst>
        </c:ser>
        <c:ser>
          <c:idx val="3"/>
          <c:order val="3"/>
          <c:tx>
            <c:strRef>
              <c:f>'Date Converted'!$E$4:$E$5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Converted'!$E$6:$E$18</c:f>
              <c:numCache>
                <c:formatCode>General</c:formatCode>
                <c:ptCount val="12"/>
                <c:pt idx="0">
                  <c:v>129</c:v>
                </c:pt>
                <c:pt idx="1">
                  <c:v>154</c:v>
                </c:pt>
                <c:pt idx="2">
                  <c:v>205</c:v>
                </c:pt>
                <c:pt idx="3">
                  <c:v>187</c:v>
                </c:pt>
                <c:pt idx="4">
                  <c:v>208</c:v>
                </c:pt>
                <c:pt idx="5">
                  <c:v>216</c:v>
                </c:pt>
                <c:pt idx="6">
                  <c:v>223</c:v>
                </c:pt>
                <c:pt idx="7">
                  <c:v>195</c:v>
                </c:pt>
                <c:pt idx="8">
                  <c:v>160</c:v>
                </c:pt>
                <c:pt idx="9">
                  <c:v>158</c:v>
                </c:pt>
                <c:pt idx="10">
                  <c:v>162</c:v>
                </c:pt>
                <c:pt idx="11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6-4509-A891-49B8FE932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502927"/>
        <c:axId val="377503343"/>
      </c:barChart>
      <c:catAx>
        <c:axId val="37750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3343"/>
        <c:crosses val="autoZero"/>
        <c:auto val="1"/>
        <c:lblAlgn val="ctr"/>
        <c:lblOffset val="100"/>
        <c:noMultiLvlLbl val="0"/>
      </c:catAx>
      <c:valAx>
        <c:axId val="37750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[Kick_Stater_Data_Analysis.xlsx]Extra PivotTable!PivotTable7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'Extra PivotTable'!$B$4</c:f>
              <c:strCache>
                <c:ptCount val="1"/>
                <c:pt idx="0">
                  <c:v>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PivotTable'!$A$5:$A$11</c:f>
              <c:strCache>
                <c:ptCount val="6"/>
                <c:pt idx="0">
                  <c:v>techn</c:v>
                </c:pt>
                <c:pt idx="1">
                  <c:v>technolog</c:v>
                </c:pt>
                <c:pt idx="2">
                  <c:v>technology</c:v>
                </c:pt>
                <c:pt idx="3">
                  <c:v>technology/</c:v>
                </c:pt>
                <c:pt idx="4">
                  <c:v>technology/ma</c:v>
                </c:pt>
                <c:pt idx="5">
                  <c:v>technology/space ex</c:v>
                </c:pt>
              </c:strCache>
            </c:strRef>
          </c:cat>
          <c:val>
            <c:numRef>
              <c:f>'Extra PivotTable'!$B$5:$B$11</c:f>
              <c:numCache>
                <c:formatCode>General</c:formatCode>
                <c:ptCount val="6"/>
                <c:pt idx="0">
                  <c:v>160</c:v>
                </c:pt>
                <c:pt idx="1">
                  <c:v>20</c:v>
                </c:pt>
                <c:pt idx="2">
                  <c:v>140</c:v>
                </c:pt>
                <c:pt idx="3">
                  <c:v>200</c:v>
                </c:pt>
                <c:pt idx="4">
                  <c:v>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185-4A36-B1A5-21A6B917F547}"/>
            </c:ext>
          </c:extLst>
        </c:ser>
        <c:ser>
          <c:idx val="1"/>
          <c:order val="1"/>
          <c:tx>
            <c:strRef>
              <c:f>'Extra PivotTable'!$C$4</c:f>
              <c:strCache>
                <c:ptCount val="1"/>
                <c:pt idx="0">
                  <c:v>Sum of Percent Funded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PivotTable'!$A$5:$A$11</c:f>
              <c:strCache>
                <c:ptCount val="6"/>
                <c:pt idx="0">
                  <c:v>techn</c:v>
                </c:pt>
                <c:pt idx="1">
                  <c:v>technolog</c:v>
                </c:pt>
                <c:pt idx="2">
                  <c:v>technology</c:v>
                </c:pt>
                <c:pt idx="3">
                  <c:v>technology/</c:v>
                </c:pt>
                <c:pt idx="4">
                  <c:v>technology/ma</c:v>
                </c:pt>
                <c:pt idx="5">
                  <c:v>technology/space ex</c:v>
                </c:pt>
              </c:strCache>
            </c:strRef>
          </c:cat>
          <c:val>
            <c:numRef>
              <c:f>'Extra PivotTable'!$C$5:$C$11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11897580.310000001</c:v>
                </c:pt>
                <c:pt idx="3">
                  <c:v>1486192.04</c:v>
                </c:pt>
                <c:pt idx="4">
                  <c:v>10831.76</c:v>
                </c:pt>
                <c:pt idx="5">
                  <c:v>629726.30999999994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C4-4045-9046-A707E879C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502927"/>
        <c:axId val="377503343"/>
      </c:barChart>
      <c:catAx>
        <c:axId val="37750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3343"/>
        <c:crosses val="autoZero"/>
        <c:auto val="1"/>
        <c:lblAlgn val="ctr"/>
        <c:lblOffset val="100"/>
        <c:noMultiLvlLbl val="0"/>
      </c:catAx>
      <c:valAx>
        <c:axId val="37750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2</xdr:row>
      <xdr:rowOff>9525</xdr:rowOff>
    </xdr:from>
    <xdr:to>
      <xdr:col>10</xdr:col>
      <xdr:colOff>57150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F1621C-86AF-42BC-8F7D-947B50FB3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485775</xdr:colOff>
      <xdr:row>2</xdr:row>
      <xdr:rowOff>152400</xdr:rowOff>
    </xdr:from>
    <xdr:to>
      <xdr:col>9</xdr:col>
      <xdr:colOff>342900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21257-DC29-4EBC-9A53-1B247E764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57150</xdr:rowOff>
    </xdr:from>
    <xdr:to>
      <xdr:col>13</xdr:col>
      <xdr:colOff>428625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DC9BF-A8C3-4E06-9860-C5D9A1EDB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57150</xdr:rowOff>
    </xdr:from>
    <xdr:to>
      <xdr:col>13</xdr:col>
      <xdr:colOff>428625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25878-D53C-4778-991E-15C655AC3B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Roiz" refreshedDate="44470.518719675929" createdVersion="7" refreshedVersion="7" minRefreshableVersion="3" recordCount="4114" xr:uid="{5B57B92C-CEFC-44FF-917D-44AFE9976652}">
  <cacheSource type="worksheet">
    <worksheetSource ref="A1:T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314134.67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Roiz" refreshedDate="44470.579498263891" createdVersion="7" refreshedVersion="7" minRefreshableVersion="3" recordCount="4114" xr:uid="{2D1FE0B1-D854-473C-9F33-244B5A758F9A}">
  <cacheSource type="worksheet">
    <worksheetSource ref="A1:V4115" sheet="Main 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314134.67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38">
        <s v="film &amp; video"/>
        <s v="film &amp; v"/>
        <s v="film &amp; video/scie"/>
        <s v="film &amp; "/>
        <s v="film &amp; video/"/>
        <s v="film &amp; vide"/>
        <s v="theater"/>
        <s v="techn"/>
        <s v="technology/"/>
        <s v="publishing/n"/>
        <s v="publishin"/>
        <s v="music/"/>
        <s v="music/m"/>
        <s v="music/indie "/>
        <s v="music/electronic m"/>
        <s v="journal"/>
        <s v="games/video g"/>
        <s v="games/mobile g"/>
        <s v="food/food tru"/>
        <s v="photography/"/>
        <s v="music/world m"/>
        <s v="publishing/tra"/>
        <s v="publishing/radio &amp;"/>
        <s v="photogra"/>
        <s v="publishing/"/>
        <s v="music"/>
        <s v="music/f"/>
        <s v="technolog"/>
        <s v="technology"/>
        <s v="games/tabletop g"/>
        <s v="food/small ba"/>
        <s v="food/restaura"/>
        <s v="music/classical m"/>
        <s v="technology/space ex"/>
        <s v="technology/ma"/>
        <s v="theater/"/>
        <s v="publishing/childre"/>
        <s v="theater/m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2" numFmtId="0">
      <sharedItems/>
    </cacheField>
    <cacheField name="Sub-Category2" numFmtId="0">
      <sharedItems/>
    </cacheField>
    <cacheField name="Data Ended Conversion" numFmtId="14">
      <sharedItems containsSemiMixedTypes="0" containsNonDate="0" containsDate="1" containsString="0" minDate="2009-05-17T03:55:13" maxDate="2017-03-15T15:30:07"/>
    </cacheField>
    <cacheField name="Date Crated Conversion" numFmtId="14">
      <sharedItems containsSemiMixedTypes="0" containsNonDate="0" containsDate="1" containsString="0" minDate="2009-08-10T10:26:00" maxDate="2017-05-03T10:12:00" count="4092">
        <d v="2015-07-22T18:00:00"/>
        <d v="2017-03-02T05:24:43"/>
        <d v="2016-02-15T07:51:23"/>
        <d v="2014-08-07T03:21:47"/>
        <d v="2015-12-19T11:01:19"/>
        <d v="2016-07-28T20:35:00"/>
        <d v="2014-06-13T16:44:10"/>
        <d v="2016-07-04T16:07:47"/>
        <d v="2016-04-15T12:00:00"/>
        <d v="2016-04-16T17:29:04"/>
        <d v="2014-06-24T16:37:59"/>
        <d v="2016-08-21T18:00:00"/>
        <d v="2014-07-15T18:00:00"/>
        <d v="2016-06-23T11:27:00"/>
        <d v="2014-07-13T04:59:00"/>
        <d v="2015-09-27T11:14:00"/>
        <d v="2014-06-15T20:30:00"/>
        <d v="2014-11-04T09:33:42"/>
        <d v="2014-09-17T04:00:56"/>
        <d v="2015-07-20T10:35:34"/>
        <d v="2015-09-13T09:11:52"/>
        <d v="2014-09-26T06:03:09"/>
        <d v="2014-12-31T22:59:00"/>
        <d v="2015-04-30T06:20:00"/>
        <d v="2015-09-15T10:39:00"/>
        <d v="2016-01-08T15:36:01"/>
        <d v="2014-08-17T03:22:24"/>
        <d v="2014-11-15T19:57:13"/>
        <d v="2015-12-16T14:08:04"/>
        <d v="2014-07-22T07:09:28"/>
        <d v="2014-08-20T22:01:55"/>
        <d v="2016-01-25T10:00:34"/>
        <d v="2016-05-12T18:59:00"/>
        <d v="2015-11-08T07:51:41"/>
        <d v="2014-08-04T22:43:21"/>
        <d v="2015-04-27T15:00:00"/>
        <d v="2015-04-03T21:22:05"/>
        <d v="2015-02-27T07:37:59"/>
        <d v="2013-05-10T16:22:24"/>
        <d v="2014-05-25T13:59:00"/>
        <d v="2014-06-18T19:00:00"/>
        <d v="2014-10-05T04:39:14"/>
        <d v="2014-12-28T06:20:26"/>
        <d v="2014-07-12T15:00:00"/>
        <d v="2014-10-06T17:22:17"/>
        <d v="2016-04-27T05:58:27"/>
        <d v="2015-12-15T14:09:34"/>
        <d v="2014-12-19T11:40:07"/>
        <d v="2015-03-01T03:00:00"/>
        <d v="2015-10-23T19:14:05"/>
        <d v="2015-01-30T08:00:00"/>
        <d v="2015-08-10T13:17:17"/>
        <d v="2014-07-17T07:50:46"/>
        <d v="2014-04-04T13:00:00"/>
        <d v="2015-12-25T08:07:01"/>
        <d v="2016-05-27T14:15:16"/>
        <d v="2015-06-08T07:00:00"/>
        <d v="2015-04-25T10:59:22"/>
        <d v="2014-11-19T09:52:52"/>
        <d v="2015-09-14T12:00:00"/>
        <d v="2014-03-22T15:00:00"/>
        <d v="2013-06-06T10:32:37"/>
        <d v="2013-03-03T10:11:18"/>
        <d v="2013-12-27T19:59:00"/>
        <d v="2013-07-07T15:26:21"/>
        <d v="2014-08-10T20:59:00"/>
        <d v="2016-07-18T11:23:40"/>
        <d v="2012-07-15T05:00:04"/>
        <d v="2014-02-23T04:39:51"/>
        <d v="2011-10-01T21:59:00"/>
        <d v="2011-09-04T12:30:45"/>
        <d v="2012-05-27T21:30:57"/>
        <d v="2012-11-14T15:00:00"/>
        <d v="2011-05-02T18:59:00"/>
        <d v="2016-01-21T02:41:35"/>
        <d v="2013-04-22T20:01:12"/>
        <d v="2011-12-27T08:35:58"/>
        <d v="2012-05-20T17:59:00"/>
        <d v="2016-09-01T08:32:01"/>
        <d v="2014-04-25T09:38:13"/>
        <d v="2013-12-09T17:00:56"/>
        <d v="2012-07-13T18:02:00"/>
        <d v="2011-10-09T10:41:01"/>
        <d v="2015-02-22T02:30:00"/>
        <d v="2011-05-15T09:11:26"/>
        <d v="2011-09-22T18:00:37"/>
        <d v="2015-12-27T05:20:45"/>
        <d v="2010-06-02T16:41:00"/>
        <d v="2014-06-22T06:48:51"/>
        <d v="2013-06-02T09:03:12"/>
        <d v="2011-07-11T22:08:19"/>
        <d v="2011-05-17T00:39:24"/>
        <d v="2017-01-31T23:00:00"/>
        <d v="2012-07-03T12:00:00"/>
        <d v="2014-04-07T08:13:42"/>
        <d v="2012-02-25T15:07:21"/>
        <d v="2010-07-31T18:00:00"/>
        <d v="2011-07-11T18:14:42"/>
        <d v="2012-12-07T14:30:00"/>
        <d v="2014-01-22T12:39:59"/>
        <d v="2012-11-04T10:04:46"/>
        <d v="2013-01-24T09:38:30"/>
        <d v="2010-12-22T18:08:53"/>
        <d v="2014-03-07T10:20:30"/>
        <d v="2011-04-02T16:00:00"/>
        <d v="2016-05-13T15:00:00"/>
        <d v="2012-04-02T09:38:21"/>
        <d v="2011-04-24T14:34:47"/>
        <d v="2013-05-31T05:42:50"/>
        <d v="2011-02-25T15:37:10"/>
        <d v="2013-11-13T20:59:00"/>
        <d v="2015-05-30T22:59:47"/>
        <d v="2014-04-12T17:00:00"/>
        <d v="2011-08-06T06:00:00"/>
        <d v="2012-01-12T21:34:48"/>
        <d v="2012-02-04T08:44:04"/>
        <d v="2011-04-08T01:55:55"/>
        <d v="2010-06-09T10:00:00"/>
        <d v="2011-07-28T16:17:16"/>
        <d v="2011-08-13T14:00:00"/>
        <d v="2016-10-02T16:11:47"/>
        <d v="2015-04-18T01:16:00"/>
        <d v="2016-10-10T01:21:47"/>
        <d v="2014-10-28T13:00:00"/>
        <d v="2015-05-15T13:17:22"/>
        <d v="2017-02-03T14:51:20"/>
        <d v="2015-06-10T17:00:00"/>
        <d v="2015-04-03T04:59:01"/>
        <d v="2016-10-19T20:28:13"/>
        <d v="2014-10-30T13:29:43"/>
        <d v="2014-06-16T11:16:00"/>
        <d v="2016-07-05T15:00:00"/>
        <d v="2014-11-07T11:30:07"/>
        <d v="2016-05-31T08:31:00"/>
        <d v="2015-09-04T08:00:00"/>
        <d v="2014-07-01T10:00:00"/>
        <d v="2015-05-16T01:16:00"/>
        <d v="2015-10-12T04:46:33"/>
        <d v="2015-07-31T19:59:00"/>
        <d v="2015-07-12T13:06:12"/>
        <d v="2015-03-19T18:45:32"/>
        <d v="2015-05-30T18:40:23"/>
        <d v="2014-11-16T13:26:18"/>
        <d v="2016-09-02T20:55:00"/>
        <d v="2015-04-13T08:17:52"/>
        <d v="2015-08-11T04:00:52"/>
        <d v="2017-01-17T15:23:18"/>
        <d v="2015-01-08T09:18:00"/>
        <d v="2016-02-26T21:45:36"/>
        <d v="2014-12-24T23:00:00"/>
        <d v="2015-05-25T18:53:02"/>
        <d v="2015-06-18T04:13:11"/>
        <d v="2014-09-22T16:51:40"/>
        <d v="2014-12-02T06:04:04"/>
        <d v="2015-06-03T04:08:15"/>
        <d v="2015-07-23T04:25:35"/>
        <d v="2014-08-02T17:59:56"/>
        <d v="2016-02-26T12:52:52"/>
        <d v="2014-10-21T16:50:28"/>
        <d v="2016-07-03T01:25:45"/>
        <d v="2015-08-15T12:54:51"/>
        <d v="2014-07-02T07:29:55"/>
        <d v="2014-08-16T14:42:00"/>
        <d v="2015-09-30T15:00:00"/>
        <d v="2014-09-19T09:18:21"/>
        <d v="2016-01-12T06:48:44"/>
        <d v="2017-01-15T16:49:22"/>
        <d v="2015-08-04T13:15:35"/>
        <d v="2015-03-19T10:02:50"/>
        <d v="2014-10-18T03:07:39"/>
        <d v="2015-08-29T20:28:00"/>
        <d v="2016-08-11T19:20:14"/>
        <d v="2015-03-18T23:28:43"/>
        <d v="2015-02-28T04:45:08"/>
        <d v="2015-05-08T09:12:56"/>
        <d v="2014-08-29T09:40:11"/>
        <d v="2015-08-05T10:46:39"/>
        <d v="2015-03-23T15:08:46"/>
        <d v="2015-11-26T14:55:45"/>
        <d v="2016-03-03T16:55:55"/>
        <d v="2015-04-13T10:00:00"/>
        <d v="2015-06-22T08:48:15"/>
        <d v="2017-01-06T15:17:12"/>
        <d v="2014-11-26T11:26:50"/>
        <d v="2014-08-31T18:59:00"/>
        <d v="2016-08-18T12:52:19"/>
        <d v="2017-03-03T11:00:00"/>
        <d v="2015-07-20T21:59:00"/>
        <d v="2014-09-04T19:23:35"/>
        <d v="2016-09-03T07:34:37"/>
        <d v="2016-06-16T06:37:26"/>
        <d v="2015-10-02T01:35:38"/>
        <d v="2014-10-17T10:00:32"/>
        <d v="2014-11-28T14:26:06"/>
        <d v="2016-03-06T14:55:31"/>
        <d v="2015-07-10T07:05:32"/>
        <d v="2015-10-10T12:00:00"/>
        <d v="2017-02-17T12:00:00"/>
        <d v="2014-10-05T00:12:02"/>
        <d v="2016-08-31T17:58:22"/>
        <d v="2014-09-14T17:00:03"/>
        <d v="2015-02-08T10:38:49"/>
        <d v="2015-10-08T11:59:00"/>
        <d v="2015-01-29T11:21:04"/>
        <d v="2016-08-04T05:00:03"/>
        <d v="2015-10-06T06:10:22"/>
        <d v="2016-08-05T15:06:23"/>
        <d v="2015-01-03T19:43:58"/>
        <d v="2014-12-15T23:52:47"/>
        <d v="2015-07-10T13:08:55"/>
        <d v="2015-09-30T20:00:00"/>
        <d v="2015-09-18T18:50:17"/>
        <d v="2016-04-16T11:08:40"/>
        <d v="2015-08-16T05:06:41"/>
        <d v="2015-03-06T06:22:29"/>
        <d v="2016-02-17T14:59:00"/>
        <d v="2015-04-22T13:00:37"/>
        <d v="2014-12-28T06:22:29"/>
        <d v="2015-05-15T06:04:49"/>
        <d v="2016-03-31T21:59:00"/>
        <d v="2015-08-20T11:06:00"/>
        <d v="2015-03-28T10:06:04"/>
        <d v="2015-03-26T17:39:00"/>
        <d v="2016-05-21T16:05:00"/>
        <d v="2015-07-09T20:38:46"/>
        <d v="2016-04-08T13:04:14"/>
        <d v="2015-05-31T00:29:00"/>
        <d v="2015-07-09T12:27:21"/>
        <d v="2015-06-01T07:28:25"/>
        <d v="2016-02-13T13:24:57"/>
        <d v="2015-06-04T09:39:11"/>
        <d v="2016-01-02T14:00:51"/>
        <d v="2015-02-27T10:49:06"/>
        <d v="2016-09-29T12:52:52"/>
        <d v="2015-06-20T15:50:59"/>
        <d v="2015-07-09T12:48:17"/>
        <d v="2016-01-04T15:00:00"/>
        <d v="2016-03-08T04:51:09"/>
        <d v="2016-12-30T00:00:00"/>
        <d v="2015-11-08T03:00:00"/>
        <d v="2013-05-05T08:00:11"/>
        <d v="2014-12-21T07:45:04"/>
        <d v="2011-12-20T02:49:50"/>
        <d v="2014-02-21T16:08:24"/>
        <d v="2010-03-15T22:06:00"/>
        <d v="2012-08-15T16:16:25"/>
        <d v="2010-12-18T00:43:25"/>
        <d v="2010-10-15T18:39:00"/>
        <d v="2012-01-07T09:35:09"/>
        <d v="2010-08-22T08:40:00"/>
        <d v="2013-06-06T04:34:51"/>
        <d v="2012-05-16T10:00:00"/>
        <d v="2010-05-31T18:59:00"/>
        <d v="2012-02-15T06:37:15"/>
        <d v="2015-10-16T17:00:00"/>
        <d v="2011-03-16T02:38:02"/>
        <d v="2013-03-16T09:27:47"/>
        <d v="2016-05-19T06:02:42"/>
        <d v="2011-06-17T16:14:26"/>
        <d v="2015-04-08T08:42:49"/>
        <d v="2010-07-17T00:59:00"/>
        <d v="2012-06-07T05:55:00"/>
        <d v="2011-02-25T20:57:08"/>
        <d v="2012-09-27T13:54:54"/>
        <d v="2012-05-11T05:53:15"/>
        <d v="2010-05-10T11:16:00"/>
        <d v="2010-04-22T18:51:00"/>
        <d v="2014-06-25T01:51:39"/>
        <d v="2011-11-06T19:39:38"/>
        <d v="2017-02-21T19:43:42"/>
        <d v="2011-05-24T19:00:00"/>
        <d v="2014-01-01T23:00:00"/>
        <d v="2010-04-28T09:49:00"/>
        <d v="2011-07-03T02:57:46"/>
        <d v="2012-04-04T21:59:00"/>
        <d v="2012-11-09T16:46:06"/>
        <d v="2012-04-27T15:57:54"/>
        <d v="2015-05-23T12:23:39"/>
        <d v="2012-10-11T15:58:59"/>
        <d v="2017-02-26T17:01:00"/>
        <d v="2014-05-30T05:10:35"/>
        <d v="2009-08-10T10:26:00"/>
        <d v="2010-02-22T13:00:00"/>
        <d v="2011-05-31T19:59:00"/>
        <d v="2012-01-21T08:43:00"/>
        <d v="2013-09-19T09:08:48"/>
        <d v="2013-03-25T09:35:24"/>
        <d v="2012-11-01T19:00:00"/>
        <d v="2012-06-25T19:03:13"/>
        <d v="2013-11-02T01:57:14"/>
        <d v="2011-02-01T22:59:00"/>
        <d v="2013-04-30T15:01:00"/>
        <d v="2011-10-28T18:59:00"/>
        <d v="2014-04-20T07:01:54"/>
        <d v="2010-07-19T07:00:00"/>
        <d v="2013-10-31T15:00:00"/>
        <d v="2012-09-07T02:24:43"/>
        <d v="2015-04-30T18:59:00"/>
        <d v="2014-05-09T12:00:00"/>
        <d v="2010-11-16T21:24:20"/>
        <d v="2011-04-24T14:02:18"/>
        <d v="2013-03-19T07:42:15"/>
        <d v="2012-02-24T11:33:58"/>
        <d v="2012-06-01T16:42:26"/>
        <d v="2012-08-31T17:00:00"/>
        <d v="2012-03-10T06:07:29"/>
        <d v="2013-03-20T10:05:33"/>
        <d v="2013-02-07T13:40:01"/>
        <d v="2011-03-10T07:40:10"/>
        <d v="2012-09-03T09:02:14"/>
        <d v="2011-10-19T17:00:00"/>
        <d v="2011-12-31T22:59:00"/>
        <d v="2013-04-14T12:03:52"/>
        <d v="2010-08-11T06:59:00"/>
        <d v="2013-03-01T10:59:48"/>
        <d v="2012-08-22T09:32:14"/>
        <d v="2014-12-10T19:59:00"/>
        <d v="2013-12-11T07:14:43"/>
        <d v="2013-03-26T14:55:51"/>
        <d v="2010-02-01T22:59:00"/>
        <d v="2015-12-22T14:00:00"/>
        <d v="2016-11-08T02:43:06"/>
        <d v="2016-05-13T04:40:48"/>
        <d v="2016-12-20T22:59:00"/>
        <d v="2015-08-01T06:01:48"/>
        <d v="2016-12-19T19:30:33"/>
        <d v="2017-03-14T13:57:00"/>
        <d v="2015-03-21T23:00:00"/>
        <d v="2015-10-31T19:00:00"/>
        <d v="2015-11-06T19:00:00"/>
        <d v="2013-05-16T18:59:00"/>
        <d v="2016-06-17T04:57:14"/>
        <d v="2015-10-27T23:00:00"/>
        <d v="2016-04-07T05:16:31"/>
        <d v="2015-05-15T10:00:00"/>
        <d v="2015-05-08T13:00:00"/>
        <d v="2015-11-13T06:18:38"/>
        <d v="2015-03-13T17:05:08"/>
        <d v="2016-09-02T16:00:00"/>
        <d v="2015-04-29T09:14:28"/>
        <d v="2017-03-08T12:00:00"/>
        <d v="2014-09-30T18:59:00"/>
        <d v="2016-04-29T09:44:25"/>
        <d v="2014-11-13T18:00:00"/>
        <d v="2015-05-31T17:20:00"/>
        <d v="2015-05-20T13:39:50"/>
        <d v="2015-10-14T03:00:21"/>
        <d v="2015-11-14T03:53:29"/>
        <d v="2015-08-21T05:05:16"/>
        <d v="2017-02-24T02:58:28"/>
        <d v="2016-09-10T18:59:00"/>
        <d v="2016-04-07T13:09:14"/>
        <d v="2014-10-07T19:01:08"/>
        <d v="2015-11-19T11:00:19"/>
        <d v="2016-04-08T09:52:01"/>
        <d v="2014-11-30T23:03:14"/>
        <d v="2016-03-16T09:16:33"/>
        <d v="2015-04-23T20:19:57"/>
        <d v="2016-06-15T06:00:00"/>
        <d v="2014-11-13T20:12:00"/>
        <d v="2015-07-22T18:11:00"/>
        <d v="2014-11-22T16:01:46"/>
        <d v="2014-08-07T15:00:00"/>
        <d v="2010-05-02T10:22:00"/>
        <d v="2014-06-20T18:59:00"/>
        <d v="2014-02-28T05:33:19"/>
        <d v="2012-05-20T10:01:58"/>
        <d v="2013-04-30T19:59:00"/>
        <d v="2015-03-15T04:32:02"/>
        <d v="2012-01-15T04:14:29"/>
        <d v="2017-01-06T10:05:00"/>
        <d v="2013-02-01T09:25:39"/>
        <d v="2016-04-05T07:00:00"/>
        <d v="2012-07-18T12:53:18"/>
        <d v="2011-09-16T12:20:31"/>
        <d v="2014-03-01T08:18:00"/>
        <d v="2016-08-25T01:51:56"/>
        <d v="2015-11-13T22:01:00"/>
        <d v="2016-01-25T14:52:00"/>
        <d v="2012-05-03T07:31:12"/>
        <d v="2016-01-23T08:16:32"/>
        <d v="2012-07-29T20:00:00"/>
        <d v="2012-09-06T08:01:40"/>
        <d v="2014-05-18T17:49:19"/>
        <d v="2015-01-06T09:45:47"/>
        <d v="2014-11-21T06:01:41"/>
        <d v="2015-08-10T13:49:51"/>
        <d v="2015-08-14T21:00:00"/>
        <d v="2016-07-27T16:49:40"/>
        <d v="2014-03-07T13:59:00"/>
        <d v="2015-05-07T15:52:52"/>
        <d v="2011-12-17T15:59:00"/>
        <d v="2011-09-07T18:00:00"/>
        <d v="2013-10-10T08:00:52"/>
        <d v="2016-04-17T09:38:02"/>
        <d v="2012-04-27T12:32:00"/>
        <d v="2012-07-07T04:33:26"/>
        <d v="2010-08-31T18:44:00"/>
        <d v="2015-04-29T10:02:06"/>
        <d v="2016-12-14T03:00:00"/>
        <d v="2014-05-16T18:30:00"/>
        <d v="2011-08-07T11:12:50"/>
        <d v="2015-11-05T04:56:57"/>
        <d v="2011-08-09T22:08:00"/>
        <d v="2014-02-05T14:04:00"/>
        <d v="2014-03-05T17:02:19"/>
        <d v="2011-05-08T20:59:00"/>
        <d v="2011-11-19T12:54:10"/>
        <d v="2013-11-05T09:39:50"/>
        <d v="2016-07-22T11:42:24"/>
        <d v="2015-06-18T14:33:17"/>
        <d v="2013-12-21T20:00:00"/>
        <d v="2012-07-25T08:49:38"/>
        <d v="2012-07-19T12:03:31"/>
        <d v="2013-10-11T16:31:05"/>
        <d v="2014-10-17T03:00:00"/>
        <d v="2014-02-08T00:30:31"/>
        <d v="2013-04-07T19:33:00"/>
        <d v="2015-07-22T21:46:37"/>
        <d v="2013-06-29T11:13:07"/>
        <d v="2014-03-13T19:40:31"/>
        <d v="2015-08-21T02:47:36"/>
        <d v="2014-09-10T21:14:57"/>
        <d v="2013-06-05T13:13:50"/>
        <d v="2012-03-25T23:01:39"/>
        <d v="2015-11-27T12:40:04"/>
        <d v="2016-03-01T08:05:14"/>
        <d v="2015-10-22T09:59:00"/>
        <d v="2014-06-16T13:00:00"/>
        <d v="2009-11-26T19:59:00"/>
        <d v="2013-09-10T17:34:27"/>
        <d v="2016-07-05T11:54:43"/>
        <d v="2015-10-21T08:26:21"/>
        <d v="2015-10-11T06:07:02"/>
        <d v="2013-12-01T12:01:42"/>
        <d v="2013-09-13T08:56:20"/>
        <d v="2013-07-30T23:41:53"/>
        <d v="2016-10-07T22:38:46"/>
        <d v="2015-11-17T22:15:58"/>
        <d v="2014-10-17T09:16:58"/>
        <d v="2016-03-24T13:39:13"/>
        <d v="2013-11-02T10:03:16"/>
        <d v="2015-02-19T12:19:43"/>
        <d v="2014-02-09T15:21:41"/>
        <d v="2012-02-15T12:46:01"/>
        <d v="2015-05-20T23:02:55"/>
        <d v="2015-03-03T17:00:20"/>
        <d v="2013-03-23T03:19:23"/>
        <d v="2014-05-14T09:11:35"/>
        <d v="2013-10-17T04:38:05"/>
        <d v="2014-02-14T13:43:20"/>
        <d v="2014-01-25T08:09:51"/>
        <d v="2015-05-13T07:53:35"/>
        <d v="2015-02-19T10:47:59"/>
        <d v="2014-11-26T04:14:00"/>
        <d v="2012-04-16T15:31:00"/>
        <d v="2013-10-21T18:59:00"/>
        <d v="2014-08-16T09:25:12"/>
        <d v="2013-05-14T07:47:40"/>
        <d v="2011-11-13T07:22:07"/>
        <d v="2014-05-31T19:00:00"/>
        <d v="2013-06-02T11:19:27"/>
        <d v="2011-08-09T18:02:21"/>
        <d v="2011-09-24T08:02:33"/>
        <d v="2016-05-18T11:22:15"/>
        <d v="2014-06-26T17:52:54"/>
        <d v="2012-09-07T13:37:44"/>
        <d v="2012-09-28T07:18:54"/>
        <d v="2012-07-10T18:51:05"/>
        <d v="2014-09-05T14:45:24"/>
        <d v="2014-01-15T19:00:00"/>
        <d v="2014-04-19T07:19:39"/>
        <d v="2014-08-23T13:08:38"/>
        <d v="2014-09-17T07:45:19"/>
        <d v="2017-02-16T22:53:49"/>
        <d v="2015-05-05T17:04:03"/>
        <d v="2014-06-02T18:59:00"/>
        <d v="2012-05-18T11:02:14"/>
        <d v="2015-04-01T11:51:49"/>
        <d v="2014-11-21T01:47:15"/>
        <d v="2013-08-09T03:00:15"/>
        <d v="2012-10-10T07:08:09"/>
        <d v="2016-04-14T05:34:00"/>
        <d v="2013-01-28T19:44:32"/>
        <d v="2015-11-05T14:32:52"/>
        <d v="2013-05-17T03:08:19"/>
        <d v="2014-06-01T13:37:19"/>
        <d v="2016-12-25T06:16:34"/>
        <d v="2017-01-08T16:18:20"/>
        <d v="2012-01-05T02:33:00"/>
        <d v="2012-08-22T14:14:45"/>
        <d v="2016-01-27T14:34:59"/>
        <d v="2016-10-12T15:50:30"/>
        <d v="2015-05-20T08:25:38"/>
        <d v="2014-07-02T18:00:00"/>
        <d v="2015-07-16T10:51:45"/>
        <d v="2014-02-10T13:21:14"/>
        <d v="2014-12-24T20:00:00"/>
        <d v="2011-12-23T09:17:29"/>
        <d v="2009-10-12T11:59:00"/>
        <d v="2010-05-08T13:16:00"/>
        <d v="2011-07-08T20:37:31"/>
        <d v="2012-03-18T03:17:05"/>
        <d v="2015-01-17T03:38:23"/>
        <d v="2012-04-10T13:36:27"/>
        <d v="2015-12-24T17:21:26"/>
        <d v="2013-08-10T04:15:20"/>
        <d v="2012-10-19T14:00:57"/>
        <d v="2012-05-25T05:14:00"/>
        <d v="2015-06-28T06:09:30"/>
        <d v="2016-02-29T19:13:59"/>
        <d v="2013-04-05T21:16:22"/>
        <d v="2016-11-20T09:48:47"/>
        <d v="2016-08-14T22:00:00"/>
        <d v="2014-08-09T05:44:07"/>
        <d v="2015-12-29T02:46:41"/>
        <d v="2015-05-27T09:41:20"/>
        <d v="2017-02-02T05:46:01"/>
        <d v="2015-09-06T05:46:00"/>
        <d v="2012-12-05T00:23:41"/>
        <d v="2015-12-10T07:51:01"/>
        <d v="2016-10-31T19:59:00"/>
        <d v="2016-03-20T14:58:45"/>
        <d v="2015-09-20T18:11:16"/>
        <d v="2016-06-01T08:12:49"/>
        <d v="2014-09-13T00:37:21"/>
        <d v="2015-08-07T08:00:00"/>
        <d v="2017-02-17T07:05:00"/>
        <d v="2015-06-21T12:20:00"/>
        <d v="2017-01-10T20:00:00"/>
        <d v="2015-06-23T17:00:00"/>
        <d v="2016-12-16T21:59:00"/>
        <d v="2016-05-12T15:10:08"/>
        <d v="2016-05-16T01:26:05"/>
        <d v="2015-11-01T14:00:00"/>
        <d v="2017-01-06T04:05:05"/>
        <d v="2015-08-03T09:00:00"/>
        <d v="2015-11-04T10:26:31"/>
        <d v="2016-05-13T10:04:23"/>
        <d v="2016-07-04T16:11:47"/>
        <d v="2015-02-04T10:36:46"/>
        <d v="2015-10-28T16:07:14"/>
        <d v="2016-05-03T07:41:56"/>
        <d v="2014-10-31T17:12:42"/>
        <d v="2016-07-04T06:46:00"/>
        <d v="2015-11-15T06:13:09"/>
        <d v="2015-10-17T07:01:55"/>
        <d v="2016-02-10T07:42:44"/>
        <d v="2015-10-29T12:40:48"/>
        <d v="2015-07-08T06:17:02"/>
        <d v="2017-01-30T20:00:00"/>
        <d v="2015-08-01T08:53:00"/>
        <d v="2016-01-09T05:48:16"/>
        <d v="2014-11-14T09:16:31"/>
        <d v="2014-10-19T07:26:12"/>
        <d v="2016-06-11T23:29:03"/>
        <d v="2016-01-06T11:38:37"/>
        <d v="2016-12-02T14:36:43"/>
        <d v="2015-03-24T11:11:45"/>
        <d v="2015-12-12T21:47:40"/>
        <d v="2014-12-17T09:30:45"/>
        <d v="2015-10-26T06:48:33"/>
        <d v="2016-12-18T00:20:15"/>
        <d v="2015-02-16T16:40:47"/>
        <d v="2016-03-12T13:37:55"/>
        <d v="2015-07-10T09:50:49"/>
        <d v="2016-07-14T07:25:33"/>
        <d v="2015-01-01T11:13:14"/>
        <d v="2016-01-16T02:00:00"/>
        <d v="2016-01-01T11:20:12"/>
        <d v="2016-02-18T10:09:29"/>
        <d v="2015-07-26T18:59:00"/>
        <d v="2015-11-04T09:11:28"/>
        <d v="2015-01-17T16:12:00"/>
        <d v="2016-10-19T01:38:27"/>
        <d v="2015-06-13T07:37:23"/>
        <d v="2015-03-28T01:19:12"/>
        <d v="2016-05-20T05:08:22"/>
        <d v="2015-09-07T04:53:13"/>
        <d v="2014-12-25T11:27:03"/>
        <d v="2016-09-22T12:47:47"/>
        <d v="2015-08-01T15:18:24"/>
        <d v="2015-03-15T09:00:00"/>
        <d v="2015-03-19T12:31:27"/>
        <d v="2015-03-16T07:11:56"/>
        <d v="2015-11-30T15:00:00"/>
        <d v="2015-02-15T11:30:07"/>
        <d v="2015-04-16T09:10:33"/>
        <d v="2016-11-17T10:28:06"/>
        <d v="2015-07-08T05:44:59"/>
        <d v="2016-02-08T04:01:00"/>
        <d v="2015-07-22T04:02:10"/>
        <d v="2014-12-02T20:34:20"/>
        <d v="2015-04-06T06:15:45"/>
        <d v="2016-04-16T09:43:26"/>
        <d v="2015-05-03T16:40:38"/>
        <d v="2016-11-02T12:31:32"/>
        <d v="2016-07-31T07:00:00"/>
        <d v="2014-12-04T15:03:01"/>
        <d v="2015-03-08T06:16:00"/>
        <d v="2015-05-09T10:09:22"/>
        <d v="2014-12-26T11:35:39"/>
        <d v="2015-06-18T10:03:35"/>
        <d v="2014-08-14T06:20:23"/>
        <d v="2014-08-27T15:50:56"/>
        <d v="2015-08-22T23:35:08"/>
        <d v="2015-05-24T06:00:00"/>
        <d v="2015-11-22T11:48:56"/>
        <d v="2015-06-15T13:06:20"/>
        <d v="2015-11-28T16:49:04"/>
        <d v="2015-04-22T10:56:26"/>
        <d v="2016-01-19T04:27:17"/>
        <d v="2016-09-01T15:45:46"/>
        <d v="2015-09-30T19:59:00"/>
        <d v="2016-06-23T16:29:00"/>
        <d v="2015-09-24T17:55:59"/>
        <d v="2017-02-25T00:01:47"/>
        <d v="2015-05-07T23:14:03"/>
        <d v="2015-12-09T10:26:43"/>
        <d v="2014-11-25T07:36:30"/>
        <d v="2014-08-25T08:12:18"/>
        <d v="2016-07-07T14:42:17"/>
        <d v="2016-07-01T09:35:38"/>
        <d v="2015-05-27T15:13:17"/>
        <d v="2015-05-14T14:44:01"/>
        <d v="2017-03-26T11:29:37"/>
        <d v="2015-08-15T04:22:00"/>
        <d v="2016-03-14T14:00:00"/>
        <d v="2014-07-13T07:37:37"/>
        <d v="2016-05-14T06:18:28"/>
        <d v="2015-09-05T20:10:00"/>
        <d v="2016-05-28T09:32:09"/>
        <d v="2015-11-25T07:49:25"/>
        <d v="2016-06-17T14:00:00"/>
        <d v="2015-02-26T13:17:09"/>
        <d v="2015-04-11T17:12:42"/>
        <d v="2015-06-06T01:47:00"/>
        <d v="2017-02-25T14:04:00"/>
        <d v="2017-03-25T04:14:22"/>
        <d v="2014-10-13T04:59:55"/>
        <d v="2016-11-24T14:00:00"/>
        <d v="2015-08-13T04:40:48"/>
        <d v="2015-08-19T06:37:54"/>
        <d v="2015-05-31T06:24:35"/>
        <d v="2014-10-28T16:00:00"/>
        <d v="2016-08-11T15:37:54"/>
        <d v="2014-08-11T11:27:47"/>
        <d v="2016-03-17T08:25:49"/>
        <d v="2014-10-14T07:38:28"/>
        <d v="2014-09-16T12:53:33"/>
        <d v="2014-12-18T16:53:04"/>
        <d v="2014-12-12T15:25:11"/>
        <d v="2016-12-01T08:34:10"/>
        <d v="2015-08-20T05:50:40"/>
        <d v="2015-07-08T13:58:33"/>
        <d v="2015-03-12T12:58:32"/>
        <d v="2016-04-17T09:18:39"/>
        <d v="2015-12-23T11:17:52"/>
        <d v="2015-07-26T09:00:00"/>
        <d v="2015-08-23T05:14:55"/>
        <d v="2014-11-09T09:47:59"/>
        <d v="2016-10-23T06:29:19"/>
        <d v="2015-01-16T01:30:47"/>
        <d v="2015-07-18T11:14:16"/>
        <d v="2015-04-13T06:59:35"/>
        <d v="2017-01-13T08:04:21"/>
        <d v="2014-08-17T10:58:18"/>
        <d v="2016-10-28T23:57:43"/>
        <d v="2015-05-11T10:57:02"/>
        <d v="2016-07-06T06:00:58"/>
        <d v="2016-06-18T23:10:00"/>
        <d v="2015-01-13T19:00:00"/>
        <d v="2014-12-31T19:59:00"/>
        <d v="2014-09-01T11:10:17"/>
        <d v="2014-08-11T17:47:07"/>
        <d v="2014-12-31T21:59:00"/>
        <d v="2015-02-07T09:26:21"/>
        <d v="2016-06-28T00:41:35"/>
        <d v="2016-05-21T00:02:18"/>
        <d v="2016-09-03T07:41:49"/>
        <d v="2014-09-17T03:02:11"/>
        <d v="2016-10-26T10:20:04"/>
        <d v="2017-03-14T08:22:02"/>
        <d v="2016-10-31T12:36:04"/>
        <d v="2014-07-24T18:00:00"/>
        <d v="2015-01-12T11:47:52"/>
        <d v="2015-08-03T07:09:30"/>
        <d v="2017-02-05T09:00:53"/>
        <d v="2015-10-14T17:30:53"/>
        <d v="2016-12-07T19:59:00"/>
        <d v="2016-09-08T21:00:00"/>
        <d v="2015-06-30T15:40:46"/>
        <d v="2016-12-22T00:01:03"/>
        <d v="2015-04-30T10:23:47"/>
        <d v="2017-02-01T06:55:59"/>
        <d v="2014-10-31T03:30:20"/>
        <d v="2014-07-25T13:15:02"/>
        <d v="2016-02-03T03:33:09"/>
        <d v="2014-09-17T17:00:00"/>
        <d v="2013-11-22T07:00:00"/>
        <d v="2017-01-10T07:31:21"/>
        <d v="2014-07-23T06:54:40"/>
        <d v="2016-11-24T09:26:27"/>
        <d v="2017-01-31T14:32:00"/>
        <d v="2017-02-19T19:37:48"/>
        <d v="2017-01-21T02:47:58"/>
        <d v="2016-12-14T09:39:00"/>
        <d v="2017-01-01T06:55:27"/>
        <d v="2014-09-13T04:56:40"/>
        <d v="2014-12-04T15:59:19"/>
        <d v="2014-08-19T15:44:00"/>
        <d v="2016-12-14T03:01:08"/>
        <d v="2016-02-14T07:20:32"/>
        <d v="2016-06-05T03:42:12"/>
        <d v="2017-02-28T09:54:42"/>
        <d v="2015-11-04T18:10:40"/>
        <d v="2014-11-30T15:00:00"/>
        <d v="2014-09-05T11:30:02"/>
        <d v="2017-02-17T20:59:00"/>
        <d v="2016-02-22T15:57:56"/>
        <d v="2012-01-29T06:34:51"/>
        <d v="2014-08-01T04:43:27"/>
        <d v="2012-04-08T09:19:38"/>
        <d v="2015-07-29T18:59:00"/>
        <d v="2011-06-30T06:19:23"/>
        <d v="2015-12-13T06:01:52"/>
        <d v="2013-04-11T16:01:27"/>
        <d v="2013-01-14T12:20:00"/>
        <d v="2011-08-21T11:05:57"/>
        <d v="2012-09-18T19:27:41"/>
        <d v="2011-12-07T08:53:11"/>
        <d v="2012-01-21T21:00:00"/>
        <d v="2013-09-29T01:11:01"/>
        <d v="2013-12-20T01:04:52"/>
        <d v="2015-05-08T20:00:00"/>
        <d v="2014-12-03T15:39:00"/>
        <d v="2013-11-20T19:59:00"/>
        <d v="2014-02-14T11:00:00"/>
        <d v="2014-11-30T19:59:00"/>
        <d v="2014-08-11T03:03:49"/>
        <d v="2015-06-20T18:31:22"/>
        <d v="2013-06-11T06:33:26"/>
        <d v="2014-03-21T12:01:52"/>
        <d v="2012-04-16T12:00:00"/>
        <d v="2012-12-13T13:58:23"/>
        <d v="2013-05-03T04:44:05"/>
        <d v="2012-09-22T18:59:00"/>
        <d v="2015-01-15T01:54:00"/>
        <d v="2014-08-10T11:19:26"/>
        <d v="2017-01-28T13:35:30"/>
        <d v="2013-02-24T12:04:32"/>
        <d v="2011-08-04T06:07:55"/>
        <d v="2016-10-16T02:00:00"/>
        <d v="2015-02-14T05:09:51"/>
        <d v="2013-01-05T08:58:41"/>
        <d v="2013-05-19T15:41:00"/>
        <d v="2011-04-18T08:24:19"/>
        <d v="2012-12-05T16:18:34"/>
        <d v="2010-10-08T11:04:28"/>
        <d v="2014-07-08T22:55:39"/>
        <d v="2016-11-26T10:20:13"/>
        <d v="2014-02-02T09:02:06"/>
        <d v="2016-12-03T21:00:00"/>
        <d v="2013-08-15T01:43:28"/>
        <d v="2015-09-09T19:09:21"/>
        <d v="2014-10-19T04:01:24"/>
        <d v="2015-02-16T09:48:03"/>
        <d v="2015-05-20T18:26:50"/>
        <d v="2013-12-15T19:58:10"/>
        <d v="2013-12-26T14:54:54"/>
        <d v="2013-02-24T14:59:29"/>
        <d v="2016-01-30T10:46:42"/>
        <d v="2009-10-31T18:59:00"/>
        <d v="2015-05-10T14:01:00"/>
        <d v="2014-02-23T09:43:38"/>
        <d v="2011-12-15T16:26:35"/>
        <d v="2015-10-10T20:00:00"/>
        <d v="2013-07-31T14:32:57"/>
        <d v="2014-04-30T07:51:20"/>
        <d v="2010-10-14T19:00:00"/>
        <d v="2011-05-03T07:10:25"/>
        <d v="2013-06-07T15:01:14"/>
        <d v="2012-08-25T09:11:42"/>
        <d v="2012-04-27T13:00:00"/>
        <d v="2014-03-16T17:35:19"/>
        <d v="2013-02-28T05:15:15"/>
        <d v="2012-05-11T06:47:00"/>
        <d v="2013-11-01T06:03:46"/>
        <d v="2012-07-06T18:59:00"/>
        <d v="2013-01-20T22:59:00"/>
        <d v="2013-01-31T16:08:59"/>
        <d v="2013-11-12T20:59:00"/>
        <d v="2013-11-07T12:58:03"/>
        <d v="2013-07-02T19:59:00"/>
        <d v="2011-09-05T08:06:00"/>
        <d v="2012-04-06T19:59:00"/>
        <d v="2013-09-15T12:10:00"/>
        <d v="2012-04-28T19:00:00"/>
        <d v="2014-09-30T05:09:47"/>
        <d v="2012-04-27T07:00:46"/>
        <d v="2014-09-11T01:24:14"/>
        <d v="2011-07-01T10:05:20"/>
        <d v="2012-09-16T19:05:00"/>
        <d v="2011-05-28T16:00:00"/>
        <d v="2011-07-22T18:59:00"/>
        <d v="2011-07-16T14:00:00"/>
        <d v="2011-09-07T07:35:39"/>
        <d v="2017-02-28T17:00:00"/>
        <d v="2014-12-21T19:59:00"/>
        <d v="2014-01-19T11:00:30"/>
        <d v="2012-08-31T16:21:02"/>
        <d v="2013-07-10T07:52:00"/>
        <d v="2013-03-01T04:58:00"/>
        <d v="2012-07-20T14:02:45"/>
        <d v="2011-05-31T09:04:00"/>
        <d v="2014-11-01T13:01:43"/>
        <d v="2013-04-08T21:30:00"/>
        <d v="2012-03-10T19:59:00"/>
        <d v="2012-08-07T08:01:00"/>
        <d v="2013-12-20T19:44:00"/>
        <d v="2014-06-08T20:00:00"/>
        <d v="2015-05-03T19:01:00"/>
        <d v="2012-10-05T13:44:10"/>
        <d v="2015-03-22T13:20:52"/>
        <d v="2010-04-17T21:59:00"/>
        <d v="2012-10-28T22:21:24"/>
        <d v="2012-03-25T14:55:30"/>
        <d v="2012-02-14T10:49:00"/>
        <d v="2012-06-25T07:24:00"/>
        <d v="2016-07-13T10:14:00"/>
        <d v="2013-03-22T02:37:05"/>
        <d v="2012-04-27T06:31:34"/>
        <d v="2012-01-20T23:13:00"/>
        <d v="2014-04-19T12:04:35"/>
        <d v="2013-06-30T18:59:00"/>
        <d v="2012-05-18T18:00:00"/>
        <d v="2013-10-06T16:21:58"/>
        <d v="2014-05-01T14:57:42"/>
        <d v="2012-01-17T12:33:05"/>
        <d v="2012-09-22T09:19:16"/>
        <d v="2016-09-23T20:26:27"/>
        <d v="2014-11-10T12:07:43"/>
        <d v="2013-10-13T18:59:00"/>
        <d v="2016-12-07T23:00:00"/>
        <d v="2014-10-31T19:59:00"/>
        <d v="2016-09-04T18:59:00"/>
        <d v="2014-03-10T05:00:00"/>
        <d v="2015-07-10T10:09:36"/>
        <d v="2015-04-14T10:00:33"/>
        <d v="2015-03-15T17:34:24"/>
        <d v="2016-04-24T19:59:00"/>
        <d v="2016-07-31T10:45:00"/>
        <d v="2016-10-24T12:00:00"/>
        <d v="2015-02-16T10:58:29"/>
        <d v="2016-12-27T20:05:46"/>
        <d v="2016-07-23T18:00:17"/>
        <d v="2016-10-25T10:00:00"/>
        <d v="2015-11-25T05:57:11"/>
        <d v="2015-04-15T13:59:00"/>
        <d v="2015-06-03T15:00:00"/>
        <d v="2013-11-22T03:35:13"/>
        <d v="2016-09-16T14:10:04"/>
        <d v="2013-11-11T05:19:08"/>
        <d v="2012-02-11T17:49:26"/>
        <d v="2013-10-16T00:59:00"/>
        <d v="2013-01-16T09:33:17"/>
        <d v="2015-02-28T06:10:00"/>
        <d v="2009-11-30T19:59:00"/>
        <d v="2014-01-06T15:39:58"/>
        <d v="2013-04-08T10:17:37"/>
        <d v="2013-08-31T15:32:03"/>
        <d v="2013-11-29T05:28:15"/>
        <d v="2011-03-10T10:48:47"/>
        <d v="2012-11-10T20:00:40"/>
        <d v="2013-05-04T05:00:34"/>
        <d v="2015-09-21T08:22:11"/>
        <d v="2013-02-04T02:55:27"/>
        <d v="2013-12-19T09:56:00"/>
        <d v="2010-12-22T20:35:24"/>
        <d v="2012-05-29T10:55:05"/>
        <d v="2012-10-29T22:42:18"/>
        <d v="2012-01-13T21:01:26"/>
        <d v="2011-09-06T11:39:10"/>
        <d v="2016-03-02T13:27:15"/>
        <d v="2012-05-11T17:31:00"/>
        <d v="2016-12-30T13:35:11"/>
        <d v="2016-09-15T11:53:33"/>
        <d v="2012-05-27T14:00:55"/>
        <d v="2011-08-31T21:00:00"/>
        <d v="2014-10-05T09:49:03"/>
        <d v="2013-11-21T08:46:19"/>
        <d v="2014-08-20T15:45:30"/>
        <d v="2010-07-31T19:00:00"/>
        <d v="2015-04-01T11:32:43"/>
        <d v="2016-06-05T14:33:30"/>
        <d v="2010-10-24T18:03:49"/>
        <d v="2015-08-27T19:00:00"/>
        <d v="2012-11-28T08:31:48"/>
        <d v="2012-01-15T09:11:50"/>
        <d v="2011-05-27T17:22:42"/>
        <d v="2016-03-30T10:23:22"/>
        <d v="2010-06-08T10:11:00"/>
        <d v="2014-08-30T06:30:00"/>
        <d v="2012-09-22T17:25:00"/>
        <d v="2016-01-02T16:55:37"/>
        <d v="2011-01-23T20:45:26"/>
        <d v="2014-03-12T18:33:10"/>
        <d v="2011-09-10T19:37:03"/>
        <d v="2010-07-26T19:59:00"/>
        <d v="2012-07-22T19:00:00"/>
        <d v="2017-03-03T04:05:19"/>
        <d v="2014-01-23T15:07:25"/>
        <d v="2012-12-10T18:37:27"/>
        <d v="2012-05-04T18:20:19"/>
        <d v="2012-08-25T09:19:07"/>
        <d v="2012-02-29T19:59:00"/>
        <d v="2010-10-21T20:00:00"/>
        <d v="2014-07-13T17:30:00"/>
        <d v="2014-12-01T13:59:21"/>
        <d v="2012-12-19T06:24:05"/>
        <d v="2013-11-14T08:07:02"/>
        <d v="2011-12-11T20:06:16"/>
        <d v="2014-10-01T03:43:13"/>
        <d v="2014-11-21T15:02:03"/>
        <d v="2013-02-13T13:37:49"/>
        <d v="2013-11-27T13:08:31"/>
        <d v="2010-07-08T13:40:00"/>
        <d v="2012-05-14T10:44:55"/>
        <d v="2012-11-17T15:00:00"/>
        <d v="2012-04-08T19:42:49"/>
        <d v="2010-06-25T12:32:00"/>
        <d v="2014-03-16T13:00:00"/>
        <d v="2013-03-22T13:15:45"/>
        <d v="2014-05-11T19:03:29"/>
        <d v="2014-05-03T21:00:00"/>
        <d v="2016-01-28T23:00:29"/>
        <d v="2012-01-18T11:00:00"/>
        <d v="2013-11-03T11:09:17"/>
        <d v="2012-09-02T02:30:48"/>
        <d v="2013-06-30T10:58:00"/>
        <d v="2015-08-10T15:12:06"/>
        <d v="2017-02-09T17:19:05"/>
        <d v="2016-02-18T11:14:20"/>
        <d v="2016-11-29T08:01:45"/>
        <d v="2016-04-18T05:00:00"/>
        <d v="2017-02-18T14:59:00"/>
        <d v="2016-09-09T09:00:48"/>
        <d v="2016-06-30T09:45:06"/>
        <d v="2016-03-12T10:52:44"/>
        <d v="2016-02-20T16:02:56"/>
        <d v="2016-01-17T09:01:01"/>
        <d v="2016-06-04T06:41:12"/>
        <d v="2016-11-18T06:43:32"/>
        <d v="2015-01-24T18:56:39"/>
        <d v="2015-08-20T11:00:39"/>
        <d v="2016-09-12T22:05:00"/>
        <d v="2015-04-26T11:55:59"/>
        <d v="2016-11-17T05:15:33"/>
        <d v="2015-04-09T19:59:00"/>
        <d v="2015-01-18T19:11:05"/>
        <d v="2017-03-14T05:02:35"/>
        <d v="2017-02-20T10:00:00"/>
        <d v="2016-02-11T08:05:53"/>
        <d v="2016-10-17T06:15:19"/>
        <d v="2015-09-01T06:05:19"/>
        <d v="2016-10-25T18:59:00"/>
        <d v="2016-10-06T06:15:32"/>
        <d v="2016-04-21T20:06:14"/>
        <d v="2014-08-15T11:20:34"/>
        <d v="2017-02-08T22:16:47"/>
        <d v="2017-01-22T19:59:00"/>
        <d v="2015-06-01T08:01:00"/>
        <d v="2014-09-03T21:59:00"/>
        <d v="2015-11-08T16:21:33"/>
        <d v="2016-03-25T07:59:16"/>
        <d v="2016-06-28T07:43:05"/>
        <d v="2015-08-13T16:24:57"/>
        <d v="2016-02-21T13:36:37"/>
        <d v="2016-02-24T22:25:01"/>
        <d v="2016-06-20T09:59:00"/>
        <d v="2014-11-30T13:42:02"/>
        <d v="2014-08-09T13:43:42"/>
        <d v="2016-10-02T09:04:46"/>
        <d v="2016-08-23T11:54:00"/>
        <d v="2015-03-27T16:46:48"/>
        <d v="2015-12-31T14:00:00"/>
        <d v="2016-01-09T15:00:00"/>
        <d v="2014-06-22T22:04:10"/>
        <d v="2016-09-30T23:33:45"/>
        <d v="2016-09-28T13:24:55"/>
        <d v="2014-09-03T09:49:24"/>
        <d v="2016-07-12T09:51:00"/>
        <d v="2016-05-07T12:11:59"/>
        <d v="2016-11-11T20:00:00"/>
        <d v="2014-11-30T13:59:00"/>
        <d v="2014-11-29T07:00:00"/>
        <d v="2014-07-27T06:27:00"/>
        <d v="2014-11-27T18:28:17"/>
        <d v="2015-11-18T20:03:21"/>
        <d v="2014-11-12T23:02:00"/>
        <d v="2017-03-14T15:26:00"/>
        <d v="2017-01-30T08:16:53"/>
        <d v="2015-12-16T20:59:00"/>
        <d v="2017-03-16T07:01:01"/>
        <d v="2016-02-18T08:00:27"/>
        <d v="2015-10-30T05:59:43"/>
        <d v="2014-12-11T22:11:00"/>
        <d v="2016-12-14T06:00:23"/>
        <d v="2016-12-28T10:25:15"/>
        <d v="2016-06-19T05:30:46"/>
        <d v="2016-09-04T17:59:00"/>
        <d v="2014-12-18T12:33:15"/>
        <d v="2017-01-24T01:34:12"/>
        <d v="2015-12-29T11:00:00"/>
        <d v="2014-12-31T15:03:35"/>
        <d v="2015-11-25T13:04:55"/>
        <d v="2016-04-06T16:34:16"/>
        <d v="2015-11-21T08:12:15"/>
        <d v="2016-07-14T02:48:53"/>
        <d v="2015-02-04T14:22:29"/>
        <d v="2015-06-01T15:47:00"/>
        <d v="2015-10-16T19:00:00"/>
        <d v="2015-05-17T06:31:17"/>
        <d v="2015-06-20T13:04:21"/>
        <d v="2016-01-31T04:56:03"/>
        <d v="2015-03-16T10:00:37"/>
        <d v="2016-03-30T23:46:56"/>
        <d v="2014-10-22T15:49:07"/>
        <d v="2017-03-06T11:00:00"/>
        <d v="2015-04-04T12:59:00"/>
        <d v="2016-09-12T02:35:49"/>
        <d v="2015-12-16T09:20:10"/>
        <d v="2016-06-23T07:00:25"/>
        <d v="2016-12-12T08:34:40"/>
        <d v="2016-08-04T18:59:00"/>
        <d v="2015-02-11T06:23:40"/>
        <d v="2013-01-06T23:00:00"/>
        <d v="2015-05-17T20:00:00"/>
        <d v="2016-03-18T19:33:43"/>
        <d v="2016-12-12T22:59:00"/>
        <d v="2016-08-27T08:00:09"/>
        <d v="2014-07-30T16:26:32"/>
        <d v="2014-09-12T01:00:00"/>
        <d v="2015-05-19T21:04:15"/>
        <d v="2015-03-05T11:27:00"/>
        <d v="2014-08-23T11:59:10"/>
        <d v="2015-12-26T11:26:00"/>
        <d v="2014-11-05T11:38:35"/>
        <d v="2016-09-24T16:16:29"/>
        <d v="2016-02-12T01:20:45"/>
        <d v="2015-09-14T10:07:57"/>
        <d v="2014-08-26T15:20:25"/>
        <d v="2016-06-06T11:09:00"/>
        <d v="2017-03-05T19:08:52"/>
        <d v="2014-08-10T13:00:00"/>
        <d v="2016-03-07T14:49:05"/>
        <d v="2015-04-24T07:16:17"/>
        <d v="2016-12-04T12:54:43"/>
        <d v="2015-03-25T15:00:00"/>
        <d v="2015-03-13T08:57:36"/>
        <d v="2015-04-15T12:54:53"/>
        <d v="2016-05-01T16:00:00"/>
        <d v="2016-07-12T10:22:21"/>
        <d v="2016-08-30T15:44:22"/>
        <d v="2013-07-06T20:28:23"/>
        <d v="2014-02-19T00:08:42"/>
        <d v="2013-08-04T14:06:22"/>
        <d v="2013-12-21T11:32:11"/>
        <d v="2016-04-09T22:54:24"/>
        <d v="2013-11-25T21:30:59"/>
        <d v="2012-09-30T15:17:02"/>
        <d v="2015-11-17T10:04:53"/>
        <d v="2014-02-05T10:58:17"/>
        <d v="2011-10-16T14:09:01"/>
        <d v="2014-01-03T19:09:05"/>
        <d v="2012-05-06T12:41:56"/>
        <d v="2014-09-11T00:04:10"/>
        <d v="2016-01-13T19:00:11"/>
        <d v="2011-07-21T19:42:01"/>
        <d v="2016-05-14T04:35:36"/>
        <d v="2014-05-10T18:18:53"/>
        <d v="2015-01-28T13:14:52"/>
        <d v="2012-08-10T12:44:48"/>
        <d v="2014-08-02T06:49:43"/>
        <d v="2014-08-08T12:53:24"/>
        <d v="2016-03-14T06:06:15"/>
        <d v="2014-08-24T11:48:11"/>
        <d v="2014-06-15T08:08:07"/>
        <d v="2014-04-24T10:11:07"/>
        <d v="2015-06-25T19:32:55"/>
        <d v="2015-05-28T19:27:33"/>
        <d v="2016-04-10T09:41:12"/>
        <d v="2013-01-05T15:37:18"/>
        <d v="2016-02-11T14:22:17"/>
        <d v="2011-10-09T08:07:13"/>
        <d v="2013-08-30T03:53:40"/>
        <d v="2014-10-03T18:30:00"/>
        <d v="2014-03-02T10:01:17"/>
        <d v="2014-04-13T09:18:15"/>
        <d v="2015-05-13T11:04:28"/>
        <d v="2016-02-13T17:39:31"/>
        <d v="2016-07-14T09:12:00"/>
        <d v="2013-12-08T20:59:00"/>
        <d v="2016-06-17T20:19:50"/>
        <d v="2014-06-11T00:50:21"/>
        <d v="2014-03-23T17:15:27"/>
        <d v="2012-04-04T07:46:15"/>
        <d v="2014-07-23T11:40:24"/>
        <d v="2012-04-13T05:17:15"/>
        <d v="2016-11-18T10:03:10"/>
        <d v="2012-12-07T13:23:42"/>
        <d v="2016-01-07T19:53:10"/>
        <d v="2015-01-18T23:30:00"/>
        <d v="2014-08-14T14:27:00"/>
        <d v="2013-10-08T23:18:07"/>
        <d v="2016-03-30T06:41:35"/>
        <d v="2012-06-09T11:20:08"/>
        <d v="2015-12-25T05:21:53"/>
        <d v="2014-04-04T17:59:39"/>
        <d v="2014-04-06T10:01:04"/>
        <d v="2011-10-28T11:56:40"/>
        <d v="2016-03-13T12:25:16"/>
        <d v="2013-05-30T07:53:45"/>
        <d v="2014-04-19T03:34:08"/>
        <d v="2015-04-30T07:00:51"/>
        <d v="2015-09-25T05:58:50"/>
        <d v="2016-07-13T22:51:34"/>
        <d v="2014-11-14T12:30:00"/>
        <d v="2014-08-07T06:35:17"/>
        <d v="2016-06-04T21:21:33"/>
        <d v="2014-11-25T15:55:00"/>
        <d v="2015-12-24T12:47:48"/>
        <d v="2016-12-31T17:46:11"/>
        <d v="2014-07-31T00:46:21"/>
        <d v="2014-11-28T19:33:00"/>
        <d v="2016-08-06T14:44:54"/>
        <d v="2015-12-19T07:07:09"/>
        <d v="2016-04-23T10:40:21"/>
        <d v="2017-01-21T12:45:31"/>
        <d v="2014-12-31T23:20:26"/>
        <d v="2015-08-06T02:05:21"/>
        <d v="2015-07-09T07:47:30"/>
        <d v="2015-02-16T15:08:47"/>
        <d v="2015-12-16T19:38:46"/>
        <d v="2015-04-28T19:22:00"/>
        <d v="2014-10-02T08:56:32"/>
        <d v="2014-05-02T13:52:53"/>
        <d v="2014-10-19T14:19:43"/>
        <d v="2016-11-30T20:06:21"/>
        <d v="2016-06-16T08:02:46"/>
        <d v="2016-01-08T13:54:35"/>
        <d v="2015-09-06T17:27:43"/>
        <d v="2015-05-15T08:01:52"/>
        <d v="2015-06-18T08:08:25"/>
        <d v="2015-09-05T17:36:46"/>
        <d v="2014-08-14T09:20:08"/>
        <d v="2015-02-23T16:42:42"/>
        <d v="2014-12-05T07:04:40"/>
        <d v="2014-12-08T17:12:08"/>
        <d v="2015-06-30T06:45:00"/>
        <d v="2015-03-27T17:43:06"/>
        <d v="2015-05-19T06:06:29"/>
        <d v="2014-09-25T07:24:24"/>
        <d v="2014-08-09T08:22:00"/>
        <d v="2016-06-18T08:23:02"/>
        <d v="2014-07-05T20:08:50"/>
        <d v="2015-06-25T19:00:00"/>
        <d v="2014-09-12T08:38:15"/>
        <d v="2016-09-21T16:17:45"/>
        <d v="2015-02-21T23:29:23"/>
        <d v="2015-05-30T12:26:11"/>
        <d v="2014-11-13T11:18:47"/>
        <d v="2014-08-20T07:22:32"/>
        <d v="2015-08-02T19:27:37"/>
        <d v="2016-05-08T11:12:07"/>
        <d v="2015-07-15T08:28:59"/>
        <d v="2017-03-06T04:00:00"/>
        <d v="2014-10-15T06:51:36"/>
        <d v="2014-08-16T12:44:12"/>
        <d v="2015-10-28T08:17:07"/>
        <d v="2014-06-28T10:21:54"/>
        <d v="2015-02-28T23:08:41"/>
        <d v="2017-01-12T07:42:00"/>
        <d v="2016-11-01T18:59:00"/>
        <d v="2017-02-06T05:23:31"/>
        <d v="2015-06-07T19:00:00"/>
        <d v="2015-06-01T13:42:00"/>
        <d v="2015-05-17T09:00:00"/>
        <d v="2016-12-28T07:49:00"/>
        <d v="2016-06-29T14:29:55"/>
        <d v="2014-08-31T06:58:45"/>
        <d v="2016-03-20T04:29:20"/>
        <d v="2017-02-11T03:09:38"/>
        <d v="2016-04-09T08:37:33"/>
        <d v="2015-04-08T02:42:59"/>
        <d v="2015-12-20T00:00:00"/>
        <d v="2015-12-18T10:38:59"/>
        <d v="2016-06-12T20:59:00"/>
        <d v="2015-12-30T18:00:00"/>
        <d v="2015-07-08T09:30:00"/>
        <d v="2015-04-16T02:27:36"/>
        <d v="2016-07-15T05:34:06"/>
        <d v="2015-06-26T21:55:54"/>
        <d v="2015-05-31T05:45:27"/>
        <d v="2015-12-03T20:00:00"/>
        <d v="2015-06-13T03:09:11"/>
        <d v="2017-03-11T04:29:00"/>
        <d v="2016-03-31T01:00:00"/>
        <d v="2016-03-24T07:01:04"/>
        <d v="2017-02-25T11:18:25"/>
        <d v="2015-05-31T12:00:00"/>
        <d v="2016-06-09T11:47:41"/>
        <d v="2015-11-26T16:00:00"/>
        <d v="2017-01-31T09:08:20"/>
        <d v="2015-06-09T11:10:05"/>
        <d v="2014-05-30T13:09:16"/>
        <d v="2015-10-02T14:03:00"/>
        <d v="2016-07-14T10:25:40"/>
        <d v="2015-10-31T18:00:00"/>
        <d v="2016-10-20T02:05:13"/>
        <d v="2015-08-25T06:05:12"/>
        <d v="2016-12-03T15:00:00"/>
        <d v="2016-03-31T19:00:00"/>
        <d v="2016-11-09T20:15:09"/>
        <d v="2014-06-06T04:11:42"/>
        <d v="2013-10-22T12:44:38"/>
        <d v="2014-04-20T16:00:00"/>
        <d v="2014-08-06T22:00:00"/>
        <d v="2011-09-28T08:30:08"/>
        <d v="2012-04-16T07:00:00"/>
        <d v="2011-02-24T14:20:30"/>
        <d v="2015-08-27T16:00:00"/>
        <d v="2013-10-06T11:21:10"/>
        <d v="2012-02-21T13:46:14"/>
        <d v="2015-02-02T09:55:42"/>
        <d v="2013-12-14T18:14:59"/>
        <d v="2012-07-28T07:00:00"/>
        <d v="2012-08-23T21:47:45"/>
        <d v="2011-08-06T05:38:56"/>
        <d v="2012-01-05T14:06:07"/>
        <d v="2013-07-12T12:51:00"/>
        <d v="2014-11-02T20:59:00"/>
        <d v="2011-09-11T04:18:00"/>
        <d v="2011-07-08T12:00:00"/>
        <d v="2013-04-22T12:00:00"/>
        <d v="2014-06-14T05:23:54"/>
        <d v="2011-12-05T17:02:29"/>
        <d v="2013-05-05T22:00:55"/>
        <d v="2014-06-12T21:59:00"/>
        <d v="2012-07-07T08:46:51"/>
        <d v="2014-09-06T06:25:31"/>
        <d v="2011-09-25T10:32:47"/>
        <d v="2013-10-24T14:42:49"/>
        <d v="2014-09-03T09:48:27"/>
        <d v="2010-12-31T19:59:00"/>
        <d v="2013-12-01T12:17:32"/>
        <d v="2012-02-12T13:03:51"/>
        <d v="2011-04-02T16:03:10"/>
        <d v="2013-08-31T05:40:12"/>
        <d v="2014-06-08T18:59:00"/>
        <d v="2014-02-26T11:13:40"/>
        <d v="2014-01-28T23:13:47"/>
        <d v="2014-02-16T09:18:12"/>
        <d v="2014-03-28T16:00:00"/>
        <d v="2013-10-29T06:54:43"/>
        <d v="2010-11-30T06:43:35"/>
        <d v="2014-01-11T12:02:25"/>
        <d v="2013-07-24T05:02:38"/>
        <d v="2013-09-20T11:17:27"/>
        <d v="2016-04-15T15:00:00"/>
        <d v="2012-03-25T10:34:02"/>
        <d v="2013-11-13T08:24:19"/>
        <d v="2010-06-14T19:00:00"/>
        <d v="2014-08-31T08:31:31"/>
        <d v="2012-08-30T07:33:45"/>
        <d v="2013-08-07T11:49:47"/>
        <d v="2009-08-31T19:00:00"/>
        <d v="2012-09-04T04:29:07"/>
        <d v="2014-06-24T17:00:00"/>
        <d v="2014-03-23T16:22:50"/>
        <d v="2011-03-01T09:10:54"/>
        <d v="2013-07-28T08:50:36"/>
        <d v="2013-12-08T19:59:00"/>
        <d v="2013-03-10T19:00:00"/>
        <d v="2016-12-31T07:59:00"/>
        <d v="2015-06-20T04:59:35"/>
        <d v="2015-02-17T05:00:00"/>
        <d v="2015-06-12T05:54:16"/>
        <d v="2016-08-09T19:00:00"/>
        <d v="2017-01-03T18:14:05"/>
        <d v="2015-04-22T21:59:00"/>
        <d v="2015-04-06T22:00:00"/>
        <d v="2015-10-06T13:59:00"/>
        <d v="2015-11-14T08:49:31"/>
        <d v="2015-10-19T02:00:00"/>
        <d v="2015-07-29T08:00:00"/>
        <d v="2016-03-13T15:12:53"/>
        <d v="2016-05-01T08:55:58"/>
        <d v="2016-04-28T07:20:32"/>
        <d v="2015-07-14T10:32:39"/>
        <d v="2016-06-01T09:57:00"/>
        <d v="2015-07-20T18:00:00"/>
        <d v="2016-11-30T17:23:31"/>
        <d v="2016-07-31T02:00:00"/>
        <d v="2017-03-12T18:40:05"/>
        <d v="2016-07-21T08:30:00"/>
        <d v="2014-12-04T01:58:54"/>
        <d v="2016-02-17T03:04:39"/>
        <d v="2016-10-08T05:43:32"/>
        <d v="2015-10-15T12:11:08"/>
        <d v="2016-08-19T07:00:50"/>
        <d v="2016-11-30T11:15:19"/>
        <d v="2015-04-18T07:52:02"/>
        <d v="2016-03-03T08:01:54"/>
        <d v="2016-10-21T07:04:20"/>
        <d v="2015-11-05T16:00:00"/>
        <d v="2016-02-28T14:05:09"/>
        <d v="2016-07-21T05:00:00"/>
        <d v="2015-01-10T16:02:52"/>
        <d v="2014-07-11T07:00:00"/>
        <d v="2016-12-30T14:00:00"/>
        <d v="2016-12-23T08:58:57"/>
        <d v="2015-05-21T06:45:25"/>
        <d v="2016-04-25T21:55:00"/>
        <d v="2016-10-13T06:12:32"/>
        <d v="2016-12-29T17:03:55"/>
        <d v="2015-01-15T10:00:28"/>
        <d v="2015-05-29T07:17:15"/>
        <d v="2016-10-14T06:25:34"/>
        <d v="2014-12-01T21:19:05"/>
        <d v="2016-07-01T19:00:00"/>
        <d v="2016-08-17T03:05:54"/>
        <d v="2017-01-26T16:26:48"/>
        <d v="2014-07-15T17:33:45"/>
        <d v="2016-03-11T09:34:47"/>
        <d v="2015-12-05T13:28:22"/>
        <d v="2014-12-17T11:43:48"/>
        <d v="2017-03-03T04:51:19"/>
        <d v="2015-08-02T10:17:13"/>
        <d v="2014-12-08T07:31:55"/>
        <d v="2014-08-15T05:17:33"/>
        <d v="2016-10-01T05:58:37"/>
        <d v="2015-07-17T10:35:39"/>
        <d v="2016-08-18T18:59:00"/>
        <d v="2016-06-30T09:57:19"/>
        <d v="2014-07-14T10:32:39"/>
        <d v="2013-06-26T16:49:11"/>
        <d v="2015-03-07T06:18:45"/>
        <d v="2014-12-18T03:08:53"/>
        <d v="2015-12-15T21:59:00"/>
        <d v="2015-12-25T15:18:54"/>
        <d v="2016-02-12T08:45:44"/>
        <d v="2015-09-04T18:59:00"/>
        <d v="2013-03-10T15:00:00"/>
        <d v="2016-06-11T10:22:59"/>
        <d v="2012-11-30T01:00:00"/>
        <d v="2013-07-04T15:56:00"/>
        <d v="2013-02-28T20:59:00"/>
        <d v="2011-06-25T04:42:03"/>
        <d v="2011-07-06T10:33:10"/>
        <d v="2012-08-02T12:37:00"/>
        <d v="2014-06-21T08:12:52"/>
        <d v="2013-09-07T13:25:31"/>
        <d v="2016-02-14T22:59:00"/>
        <d v="2015-01-07T07:41:46"/>
        <d v="2015-03-16T07:35:52"/>
        <d v="2014-11-26T15:54:23"/>
        <d v="2015-11-13T16:04:10"/>
        <d v="2015-06-14T19:34:54"/>
        <d v="2014-04-11T05:15:46"/>
        <d v="2013-10-15T15:04:50"/>
        <d v="2015-05-07T09:12:22"/>
        <d v="2012-07-12T08:45:32"/>
        <d v="2016-12-30T13:50:33"/>
        <d v="2016-03-24T17:53:08"/>
        <d v="2017-01-14T16:35:19"/>
        <d v="2016-12-03T08:03:26"/>
        <d v="2017-02-02T19:11:00"/>
        <d v="2016-08-01T09:13:30"/>
        <d v="2015-06-05T02:47:56"/>
        <d v="2015-06-08T17:00:00"/>
        <d v="2016-12-28T20:08:45"/>
        <d v="2013-05-06T10:12:16"/>
        <d v="2016-12-22T16:47:58"/>
        <d v="2015-07-05T08:38:42"/>
        <d v="2016-04-29T03:11:00"/>
        <d v="2015-07-29T06:31:29"/>
        <d v="2015-06-02T19:30:00"/>
        <d v="2016-10-17T07:14:00"/>
        <d v="2016-08-13T02:32:37"/>
        <d v="2015-04-27T08:12:00"/>
        <d v="2015-08-21T19:59:00"/>
        <d v="2016-03-02T18:43:06"/>
        <d v="2016-08-01T07:22:03"/>
        <d v="2017-02-28T18:00:00"/>
        <d v="2017-01-14T12:48:01"/>
        <d v="2015-02-13T14:58:02"/>
        <d v="2016-10-27T12:19:00"/>
        <d v="2016-07-05T11:58:54"/>
        <d v="2014-10-06T15:06:13"/>
        <d v="2016-06-11T20:30:00"/>
        <d v="2013-05-26T14:54:34"/>
        <d v="2015-04-30T15:16:51"/>
        <d v="2013-07-25T16:30:35"/>
        <d v="2015-02-22T03:14:45"/>
        <d v="2014-11-28T08:20:01"/>
        <d v="2015-12-12T01:00:00"/>
        <d v="2014-08-12T03:52:58"/>
        <d v="2015-11-13T12:55:56"/>
        <d v="2014-12-31T19:12:15"/>
        <d v="2016-06-02T22:38:40"/>
        <d v="2015-02-05T16:25:00"/>
        <d v="2014-12-03T16:31:39"/>
        <d v="2016-02-20T01:29:30"/>
        <d v="2017-01-02T21:04:27"/>
        <d v="2015-08-16T07:13:11"/>
        <d v="2015-11-21T14:13:39"/>
        <d v="2015-09-15T02:11:00"/>
        <d v="2016-02-25T01:57:14"/>
        <d v="2016-10-09T01:56:59"/>
        <d v="2016-06-28T07:01:26"/>
        <d v="2015-02-08T12:58:29"/>
        <d v="2016-09-20T20:45:04"/>
        <d v="2015-12-31T23:38:51"/>
        <d v="2016-11-15T09:13:22"/>
        <d v="2015-04-28T18:09:19"/>
        <d v="2015-08-24T00:22:00"/>
        <d v="2016-09-18T11:26:25"/>
        <d v="2016-04-01T23:06:57"/>
        <d v="2015-04-09T16:27:22"/>
        <d v="2014-12-19T10:31:28"/>
        <d v="2015-11-25T21:03:36"/>
        <d v="2015-07-20T09:43:48"/>
        <d v="2016-12-10T02:00:00"/>
        <d v="2015-06-08T06:00:00"/>
        <d v="2015-10-11T09:43:40"/>
        <d v="2016-02-20T23:24:17"/>
        <d v="2014-07-12T19:59:00"/>
        <d v="2016-04-27T04:55:00"/>
        <d v="2015-03-07T10:55:01"/>
        <d v="2016-05-26T08:57:43"/>
        <d v="2015-09-11T09:22:49"/>
        <d v="2016-05-25T06:29:18"/>
        <d v="2017-01-02T13:13:29"/>
        <d v="2015-09-12T11:57:42"/>
        <d v="2015-06-14T04:00:55"/>
        <d v="2016-04-21T01:44:38"/>
        <d v="2016-07-08T08:32:14"/>
        <d v="2015-05-21T20:25:00"/>
        <d v="2015-05-10T10:28:25"/>
        <d v="2016-02-19T19:06:37"/>
        <d v="2014-11-18T15:00:59"/>
        <d v="2014-07-28T07:52:43"/>
        <d v="2017-04-15T06:42:27"/>
        <d v="2016-04-24T12:59:00"/>
        <d v="2014-09-05T04:39:00"/>
        <d v="2017-01-03T07:02:45"/>
        <d v="2015-11-11T13:30:44"/>
        <d v="2014-08-10T19:00:00"/>
        <d v="2015-12-02T08:25:00"/>
        <d v="2014-11-30T14:45:00"/>
        <d v="2014-10-20T15:00:00"/>
        <d v="2013-04-10T06:54:31"/>
        <d v="2013-04-07T11:52:18"/>
        <d v="2013-02-16T06:52:38"/>
        <d v="2012-03-21T18:00:00"/>
        <d v="2016-01-11T20:00:00"/>
        <d v="2012-03-25T09:14:45"/>
        <d v="2011-06-11T15:20:49"/>
        <d v="2013-02-15T05:21:49"/>
        <d v="2012-12-28T10:51:03"/>
        <d v="2015-04-09T13:58:54"/>
        <d v="2013-10-16T04:01:43"/>
        <d v="2012-03-01T14:30:39"/>
        <d v="2013-09-13T08:28:12"/>
        <d v="2014-12-19T19:59:00"/>
        <d v="2011-09-09T16:00:22"/>
        <d v="2011-12-22T18:00:00"/>
        <d v="2013-05-14T11:55:13"/>
        <d v="2014-05-09T18:59:00"/>
        <d v="2013-07-26T08:00:00"/>
        <d v="2013-11-02T13:09:05"/>
        <d v="2012-09-06T22:51:00"/>
        <d v="2016-07-21T19:37:55"/>
        <d v="2012-07-21T05:51:00"/>
        <d v="2015-06-20T10:06:13"/>
        <d v="2015-02-26T19:02:41"/>
        <d v="2016-08-02T13:01:11"/>
        <d v="2014-01-05T04:31:00"/>
        <d v="2012-11-15T06:40:52"/>
        <d v="2013-10-02T04:27:54"/>
        <d v="2015-02-15T06:38:00"/>
        <d v="2011-06-18T12:14:06"/>
        <d v="2013-06-16T11:47:55"/>
        <d v="2015-04-03T06:38:00"/>
        <d v="2011-08-27T09:57:11"/>
        <d v="2014-09-16T02:24:19"/>
        <d v="2013-07-31T10:43:00"/>
        <d v="2014-09-03T14:36:18"/>
        <d v="2016-08-04T15:10:33"/>
        <d v="2013-05-01T12:42:37"/>
        <d v="2015-07-08T05:00:23"/>
        <d v="2016-03-25T13:00:00"/>
        <d v="2016-10-22T23:20:01"/>
        <d v="2014-06-09T23:33:00"/>
        <d v="2016-03-22T11:01:00"/>
        <d v="2014-07-24T09:51:44"/>
        <d v="2010-05-14T23:10:00"/>
        <d v="2014-06-27T05:44:41"/>
        <d v="2017-02-14T13:59:00"/>
        <d v="2014-07-19T00:14:38"/>
        <d v="2015-11-18T06:00:04"/>
        <d v="2017-02-05T07:25:39"/>
        <d v="2014-07-16T06:17:46"/>
        <d v="2015-09-27T05:20:40"/>
        <d v="2016-03-15T20:04:57"/>
        <d v="2016-10-06T05:00:00"/>
        <d v="2014-12-05T21:00:00"/>
        <d v="2014-05-31T10:40:52"/>
        <d v="2014-06-20T12:59:00"/>
        <d v="2014-12-18T19:00:00"/>
        <d v="2016-06-06T19:01:31"/>
        <d v="2014-10-17T10:55:39"/>
        <d v="2014-12-22T15:00:00"/>
        <d v="2017-02-20T03:01:30"/>
        <d v="2016-08-18T07:52:18"/>
        <d v="2016-01-18T21:37:27"/>
        <d v="2017-03-14T04:24:46"/>
        <d v="2017-01-31T15:00:00"/>
        <d v="2015-03-19T05:05:20"/>
        <d v="2015-10-23T09:24:55"/>
        <d v="2014-11-30T18:00:00"/>
        <d v="2016-02-15T06:00:00"/>
        <d v="2016-05-01T18:59:00"/>
        <d v="2015-09-04T07:11:02"/>
        <d v="2016-05-23T13:00:00"/>
        <d v="2015-08-27T10:15:10"/>
        <d v="2016-08-06T09:00:00"/>
        <d v="2015-01-22T09:46:10"/>
        <d v="2017-01-03T13:03:39"/>
        <d v="2014-11-25T16:15:00"/>
        <d v="2014-12-31T08:05:38"/>
        <d v="2015-06-30T14:55:00"/>
        <d v="2014-11-22T04:13:54"/>
        <d v="2015-03-31T15:18:00"/>
        <d v="2015-03-02T12:16:00"/>
        <d v="2014-09-16T20:06:39"/>
        <d v="2017-02-23T01:14:42"/>
        <d v="2015-11-08T13:10:20"/>
        <d v="2015-11-02T19:15:59"/>
        <d v="2016-05-12T01:47:14"/>
        <d v="2015-05-27T10:47:19"/>
        <d v="2015-09-01T21:47:27"/>
        <d v="2015-08-01T21:03:10"/>
        <d v="2015-09-17T08:00:00"/>
        <d v="2016-07-03T18:40:24"/>
        <d v="2014-09-20T06:40:33"/>
        <d v="2015-08-28T03:12:00"/>
        <d v="2015-04-28T16:16:39"/>
        <d v="2014-11-12T16:29:53"/>
        <d v="2013-11-06T17:00:03"/>
        <d v="2009-12-01T15:50:00"/>
        <d v="2014-03-14T07:49:11"/>
        <d v="2015-05-28T11:05:00"/>
        <d v="2011-06-08T08:31:01"/>
        <d v="2016-07-27T13:00:00"/>
        <d v="2014-02-16T15:00:00"/>
        <d v="2014-12-23T16:29:45"/>
        <d v="2013-05-25T07:18:34"/>
        <d v="2016-04-08T09:31:22"/>
        <d v="2015-06-19T09:28:03"/>
        <d v="2016-02-28T14:59:00"/>
        <d v="2017-03-31T18:59:00"/>
        <d v="2015-02-17T13:15:29"/>
        <d v="2014-07-09T03:34:56"/>
        <d v="2015-06-30T12:06:08"/>
        <d v="2012-07-24T11:20:48"/>
        <d v="2010-09-01T17:00:00"/>
        <d v="2013-08-28T14:54:51"/>
        <d v="2012-05-20T16:12:06"/>
        <d v="2015-12-19T01:46:30"/>
        <d v="2015-10-26T12:20:00"/>
        <d v="2014-09-25T12:43:11"/>
        <d v="2014-05-30T06:35:01"/>
        <d v="2016-12-25T02:00:00"/>
        <d v="2015-04-04T16:30:22"/>
        <d v="2014-12-13T13:49:25"/>
        <d v="2015-01-31T11:12:00"/>
        <d v="2015-10-09T14:38:06"/>
        <d v="2015-09-23T11:34:24"/>
        <d v="2016-04-03T07:25:41"/>
        <d v="2015-03-27T15:44:45"/>
        <d v="2015-02-28T11:17:35"/>
        <d v="2016-05-15T07:21:00"/>
        <d v="2014-06-18T11:13:00"/>
        <d v="2014-12-13T02:19:29"/>
        <d v="2016-09-19T23:29:57"/>
        <d v="2015-07-26T07:00:58"/>
        <d v="2016-04-08T02:56:16"/>
        <d v="2014-07-14T20:11:00"/>
        <d v="2011-05-04T17:13:53"/>
        <d v="2011-10-14T14:00:00"/>
        <d v="2012-01-27T19:04:19"/>
        <d v="2012-03-17T10:17:15"/>
        <d v="2011-07-31T22:00:00"/>
        <d v="2011-03-23T16:40:38"/>
        <d v="2012-06-14T10:24:11"/>
        <d v="2013-12-31T20:26:00"/>
        <d v="2011-11-01T23:00:00"/>
        <d v="2012-12-15T13:11:50"/>
        <d v="2013-06-04T15:00:32"/>
        <d v="2013-01-02T11:59:44"/>
        <d v="2012-07-21T16:40:02"/>
        <d v="2014-08-03T08:00:00"/>
        <d v="2011-12-12T17:13:16"/>
        <d v="2012-11-22T13:00:00"/>
        <d v="2013-11-01T10:00:00"/>
        <d v="2013-03-08T06:42:15"/>
        <d v="2014-09-14T19:28:06"/>
        <d v="2013-02-22T23:09:00"/>
        <d v="2012-05-27T18:59:00"/>
        <d v="2014-12-16T22:59:00"/>
        <d v="2013-08-27T07:31:29"/>
        <d v="2013-01-08T23:48:55"/>
        <d v="2012-09-11T07:47:33"/>
        <d v="2013-12-01T12:21:07"/>
        <d v="2012-11-25T19:59:00"/>
        <d v="2014-06-17T08:41:22"/>
        <d v="2014-02-20T11:48:53"/>
        <d v="2012-03-01T21:59:00"/>
        <d v="2012-10-12T11:37:41"/>
        <d v="2011-09-23T23:10:54"/>
        <d v="2012-01-15T20:00:00"/>
        <d v="2011-06-01T20:59:00"/>
        <d v="2016-07-11T11:51:01"/>
        <d v="2011-06-11T19:00:00"/>
        <d v="2009-12-31T14:39:00"/>
        <d v="2013-02-28T12:25:00"/>
        <d v="2012-03-03T06:39:25"/>
        <d v="2010-08-02T16:59:00"/>
        <d v="2014-12-19T05:19:04"/>
        <d v="2011-06-13T15:35:27"/>
        <d v="2012-09-24T10:46:52"/>
        <d v="2012-11-21T17:26:00"/>
        <d v="2013-09-18T05:49:00"/>
        <d v="2014-08-14T09:11:00"/>
        <d v="2012-06-09T00:49:37"/>
        <d v="2011-03-20T06:54:42"/>
        <d v="2014-05-23T07:25:55"/>
        <d v="2013-10-09T01:27:17"/>
        <d v="2011-04-25T21:59:00"/>
        <d v="2013-11-24T03:49:53"/>
        <d v="2011-04-24T11:01:36"/>
        <d v="2012-04-18T12:22:40"/>
        <d v="2012-04-05T09:00:20"/>
        <d v="2012-12-13T13:17:32"/>
        <d v="2012-05-24T09:46:08"/>
        <d v="2012-12-18T05:20:00"/>
        <d v="2013-12-17T03:00:00"/>
        <d v="2016-04-30T12:59:00"/>
        <d v="2016-01-17T12:00:00"/>
        <d v="2011-12-30T20:45:36"/>
        <d v="2015-01-31T15:31:47"/>
        <d v="2012-03-15T18:59:00"/>
        <d v="2011-02-21T18:00:00"/>
        <d v="2013-03-27T20:04:33"/>
        <d v="2014-03-10T21:59:00"/>
        <d v="2011-11-27T19:35:39"/>
        <d v="2016-05-31T12:14:36"/>
        <d v="2010-07-04T19:00:00"/>
        <d v="2016-08-01T04:03:34"/>
        <d v="2012-06-04T06:45:30"/>
        <d v="2015-03-06T12:04:52"/>
        <d v="2016-08-17T21:59:00"/>
        <d v="2011-10-16T13:03:00"/>
        <d v="2012-04-20T18:59:00"/>
        <d v="2016-04-15T20:59:00"/>
        <d v="2014-02-06T11:31:11"/>
        <d v="2011-07-21T16:39:05"/>
        <d v="2014-07-12T09:11:07"/>
        <d v="2017-03-28T17:00:00"/>
        <d v="2017-04-13T19:07:40"/>
        <d v="2017-04-07T09:45:38"/>
        <d v="2017-03-17T09:34:01"/>
        <d v="2017-03-23T20:00:23"/>
        <d v="2017-04-27T10:15:19"/>
        <d v="2017-04-10T11:15:00"/>
        <d v="2017-04-09T02:49:54"/>
        <d v="2017-03-16T12:37:10"/>
        <d v="2017-04-06T00:20:42"/>
        <d v="2017-04-02T16:00:00"/>
        <d v="2017-03-26T14:59:00"/>
        <d v="2017-04-09T11:00:00"/>
        <d v="2017-03-26T19:36:00"/>
        <d v="2017-04-09T16:00:00"/>
        <d v="2017-03-31T15:40:11"/>
        <d v="2017-04-09T14:47:28"/>
        <d v="2017-03-25T18:33:00"/>
        <d v="2017-04-11T11:44:05"/>
        <d v="2017-03-31T19:00:00"/>
        <d v="2015-01-15T06:56:45"/>
        <d v="2015-03-30T10:52:30"/>
        <d v="2015-08-30T21:45:37"/>
        <d v="2015-02-15T18:21:13"/>
        <d v="2015-09-09T07:00:00"/>
        <d v="2015-08-22T22:21:12"/>
        <d v="2016-03-28T07:18:15"/>
        <d v="2016-05-01T11:48:26"/>
        <d v="2014-08-31T10:39:00"/>
        <d v="2016-01-18T04:00:00"/>
        <d v="2014-09-01T06:30:34"/>
        <d v="2015-06-30T12:55:53"/>
        <d v="2014-10-05T10:13:32"/>
        <d v="2015-05-01T13:02:41"/>
        <d v="2015-03-30T18:22:00"/>
        <d v="2016-12-09T05:51:39"/>
        <d v="2016-04-20T19:00:00"/>
        <d v="2016-05-13T19:59:00"/>
        <d v="2014-09-17T03:49:51"/>
        <d v="2014-11-09T10:47:51"/>
        <d v="2015-12-11T02:04:23"/>
        <d v="2016-04-02T15:10:00"/>
        <d v="2015-06-30T21:00:00"/>
        <d v="2014-10-30T13:22:42"/>
        <d v="2014-08-24T14:14:09"/>
        <d v="2014-06-27T13:04:24"/>
        <d v="2015-04-05T02:00:00"/>
        <d v="2015-10-21T06:01:14"/>
        <d v="2016-06-09T16:15:06"/>
        <d v="2015-10-24T17:06:23"/>
        <d v="2015-06-11T06:00:00"/>
        <d v="2016-01-15T20:00:00"/>
        <d v="2016-09-13T12:30:00"/>
        <d v="2015-05-07T15:52:36"/>
        <d v="2016-08-07T10:32:25"/>
        <d v="2015-11-08T12:40:33"/>
        <d v="2015-07-20T13:46:32"/>
        <d v="2014-10-02T11:59:02"/>
        <d v="2016-05-04T10:58:52"/>
        <d v="2015-07-16T10:37:02"/>
        <d v="2015-06-10T06:04:31"/>
        <d v="2017-01-07T12:00:00"/>
        <d v="2016-08-26T18:59:00"/>
        <d v="2015-03-08T04:31:17"/>
        <d v="2016-12-21T17:00:00"/>
        <d v="2016-11-23T17:00:00"/>
        <d v="2015-11-13T06:00:00"/>
        <d v="2015-09-02T13:49:03"/>
        <d v="2017-03-01T10:00:00"/>
        <d v="2016-04-19T11:05:04"/>
        <d v="2015-03-19T08:45:23"/>
        <d v="2016-10-13T21:04:42"/>
        <d v="2016-03-21T07:59:28"/>
        <d v="2015-04-03T11:02:33"/>
        <d v="2015-10-05T09:56:01"/>
        <d v="2016-08-28T19:01:09"/>
        <d v="2017-01-28T10:29:00"/>
        <d v="2016-07-14T13:56:32"/>
        <d v="2015-03-25T09:53:49"/>
        <d v="2016-02-25T07:08:33"/>
        <d v="2015-09-12T04:37:40"/>
        <d v="2016-03-11T14:34:05"/>
        <d v="2016-10-23T11:50:40"/>
        <d v="2014-08-03T02:39:39"/>
        <d v="2014-08-13T14:31:52"/>
        <d v="2014-08-25T11:38:08"/>
        <d v="2014-08-03T06:48:04"/>
        <d v="2014-09-27T04:27:24"/>
        <d v="2015-01-13T10:39:19"/>
        <d v="2014-10-14T09:43:14"/>
        <d v="2014-10-23T14:30:40"/>
        <d v="2014-07-06T08:13:56"/>
        <d v="2015-01-19T09:14:58"/>
        <d v="2014-11-29T05:59:00"/>
        <d v="2014-10-24T14:26:00"/>
        <d v="2014-10-29T13:57:51"/>
        <d v="2015-02-19T23:34:13"/>
        <d v="2015-03-27T10:43:15"/>
        <d v="2016-09-02T07:36:20"/>
        <d v="2016-07-02T05:25:10"/>
        <d v="2016-09-15T05:49:05"/>
        <d v="2016-02-21T04:48:09"/>
        <d v="2015-05-21T13:47:58"/>
        <d v="2015-01-30T18:25:00"/>
        <d v="2014-10-15T15:00:00"/>
        <d v="2014-12-15T04:12:57"/>
        <d v="2015-04-04T05:43:57"/>
        <d v="2014-10-31T13:45:42"/>
        <d v="2015-01-11T21:00:03"/>
        <d v="2015-02-05T07:11:18"/>
        <d v="2015-01-29T08:46:05"/>
        <d v="2015-08-09T21:59:00"/>
        <d v="2014-11-27T13:24:00"/>
        <d v="2015-02-11T04:13:42"/>
        <d v="2016-10-14T07:00:00"/>
        <d v="2016-07-24T01:32:46"/>
        <d v="2016-12-15T04:39:49"/>
        <d v="2016-02-03T22:50:33"/>
        <d v="2014-11-11T12:13:28"/>
        <d v="2016-10-10T05:32:50"/>
        <d v="2015-12-15T03:10:00"/>
        <d v="2015-06-27T12:59:00"/>
        <d v="2015-02-13T16:43:02"/>
        <d v="2015-11-14T08:16:44"/>
        <d v="2015-10-02T09:00:00"/>
        <d v="2014-09-30T06:19:09"/>
        <d v="2014-09-27T16:38:33"/>
        <d v="2017-02-11T07:20:30"/>
        <d v="2015-03-01T12:47:19"/>
        <d v="2014-08-21T12:50:26"/>
        <d v="2014-10-23T19:00:00"/>
        <d v="2016-07-02T22:38:56"/>
        <d v="2014-08-08T12:20:12"/>
        <d v="2015-02-27T22:32:16"/>
        <d v="2015-07-01T12:45:37"/>
        <d v="2016-07-25T10:00:00"/>
        <d v="2017-01-29T21:59:00"/>
        <d v="2015-04-02T19:37:30"/>
        <d v="2014-07-30T09:03:16"/>
        <d v="2015-03-31T16:01:30"/>
        <d v="2012-03-02T22:39:27"/>
        <d v="2014-01-31T10:01:00"/>
        <d v="2012-10-24T07:26:16"/>
        <d v="2014-01-07T17:08:00"/>
        <d v="2013-07-11T11:01:43"/>
        <d v="2014-02-17T13:10:17"/>
        <d v="2011-03-02T22:49:21"/>
        <d v="2014-05-09T13:00:00"/>
        <d v="2011-01-21T13:00:00"/>
        <d v="2014-02-24T07:25:07"/>
        <d v="2012-05-12T14:54:23"/>
        <d v="2011-03-04T03:57:07"/>
        <d v="2013-03-01T22:59:00"/>
        <d v="2015-01-24T14:08:15"/>
        <d v="2016-03-31T06:51:11"/>
        <d v="2013-02-17T10:25:29"/>
        <d v="2012-03-17T15:08:55"/>
        <d v="2011-09-30T18:00:00"/>
        <d v="2016-10-01T08:19:42"/>
        <d v="2013-05-06T19:59:00"/>
        <d v="2014-05-19T19:59:00"/>
        <d v="2015-03-01T20:59:00"/>
        <d v="2011-02-20T14:52:34"/>
        <d v="2011-06-10T18:00:00"/>
        <d v="2016-06-16T19:55:00"/>
        <d v="2012-12-15T06:36:17"/>
        <d v="2015-04-20T20:40:32"/>
        <d v="2011-07-30T21:59:00"/>
        <d v="2012-10-17T11:17:39"/>
        <d v="2014-07-10T14:01:40"/>
        <d v="2014-07-27T16:00:00"/>
        <d v="2015-04-24T15:00:00"/>
        <d v="2012-11-13T17:26:57"/>
        <d v="2013-05-23T15:30:37"/>
        <d v="2014-01-06T03:55:40"/>
        <d v="2014-07-18T11:31:12"/>
        <d v="2014-09-12T09:26:53"/>
        <d v="2011-12-15T20:48:41"/>
        <d v="2011-09-22T09:28:49"/>
        <d v="2014-02-06T08:01:24"/>
        <d v="2015-01-25T22:12:21"/>
        <d v="2017-03-07T22:30:00"/>
        <d v="2014-06-12T10:08:05"/>
        <d v="2014-05-04T08:11:40"/>
        <d v="2016-11-06T00:49:07"/>
        <d v="2017-02-28T19:00:00"/>
        <d v="2016-11-05T13:11:52"/>
        <d v="2015-12-14T22:59:00"/>
        <d v="2017-01-03T15:04:09"/>
        <d v="2016-01-30T19:17:00"/>
        <d v="2014-11-20T10:48:21"/>
        <d v="2015-06-29T18:06:42"/>
        <d v="2015-07-08T07:45:00"/>
        <d v="2016-06-28T14:15:33"/>
        <d v="2016-08-06T12:35:08"/>
        <d v="2014-06-15T21:50:05"/>
        <d v="2015-02-28T15:42:05"/>
        <d v="2014-06-12T15:12:35"/>
        <d v="2016-03-14T05:35:29"/>
        <d v="2016-03-30T03:36:20"/>
        <d v="2015-03-09T17:39:49"/>
        <d v="2012-07-10T14:48:00"/>
        <d v="2012-04-08T12:45:08"/>
        <d v="2012-11-27T03:00:00"/>
        <d v="2012-08-10T13:00:00"/>
        <d v="2014-11-12T13:45:38"/>
        <d v="2015-12-03T12:30:00"/>
        <d v="2010-05-31T19:59:00"/>
        <d v="2013-03-11T09:02:26"/>
        <d v="2012-12-15T09:52:08"/>
        <d v="2010-07-21T21:00:00"/>
        <d v="2011-06-07T06:18:01"/>
        <d v="2011-04-15T18:59:00"/>
        <d v="2012-02-12T12:43:03"/>
        <d v="2015-10-20T08:55:22"/>
        <d v="2012-04-12T08:02:45"/>
        <d v="2014-03-04T12:00:00"/>
        <d v="2016-02-01T09:00:00"/>
        <d v="2015-03-25T12:36:06"/>
        <d v="2012-10-06T00:59:00"/>
        <d v="2015-05-22T04:00:00"/>
        <d v="2015-03-04T09:57:27"/>
        <d v="2017-01-27T09:29:51"/>
        <d v="2016-01-02T07:27:01"/>
        <d v="2014-09-07T13:13:14"/>
        <d v="2016-06-23T07:06:23"/>
        <d v="2014-05-23T05:05:25"/>
        <d v="2016-12-29T13:01:40"/>
        <d v="2014-10-23T01:17:59"/>
        <d v="2015-10-31T13:45:00"/>
        <d v="2014-08-08T15:48:54"/>
        <d v="2015-06-03T20:26:00"/>
        <d v="2014-10-08T03:16:18"/>
        <d v="2014-10-31T18:59:00"/>
        <d v="2014-09-01T16:10:22"/>
        <d v="2016-11-07T09:12:55"/>
        <d v="2017-02-09T21:28:53"/>
        <d v="2014-08-12T09:57:31"/>
        <d v="2015-05-19T12:00:49"/>
        <d v="2015-10-21T14:00:00"/>
        <d v="2012-07-13T20:19:03"/>
        <d v="2013-12-11T21:08:27"/>
        <d v="2011-09-26T19:59:00"/>
        <d v="2014-01-15T10:33:00"/>
        <d v="2013-10-10T15:00:00"/>
        <d v="2010-11-01T15:26:00"/>
        <d v="2012-03-07T19:59:00"/>
        <d v="2013-05-07T06:33:14"/>
        <d v="2011-07-04T15:31:06"/>
        <d v="2013-07-07T04:24:42"/>
        <d v="2012-05-21T18:30:00"/>
        <d v="2012-01-24T10:26:13"/>
        <d v="2014-09-26T18:08:27"/>
        <d v="2011-12-24T20:00:00"/>
        <d v="2014-06-20T19:59:00"/>
        <d v="2011-12-05T20:59:00"/>
        <d v="2012-06-14T18:59:00"/>
        <d v="2013-07-01T20:00:00"/>
        <d v="2013-03-10T13:38:28"/>
        <d v="2011-06-14T18:59:00"/>
        <d v="2014-05-14T21:58:51"/>
        <d v="2011-07-04T10:52:20"/>
        <d v="2016-08-10T21:28:36"/>
        <d v="2014-05-01T05:01:30"/>
        <d v="2015-07-11T21:02:38"/>
        <d v="2014-04-19T17:36:01"/>
        <d v="2009-11-22T20:59:00"/>
        <d v="2016-06-06T08:02:00"/>
        <d v="2014-07-10T01:09:11"/>
        <d v="2011-04-21T19:21:13"/>
        <d v="2016-11-07T02:05:37"/>
        <d v="2013-10-16T05:33:35"/>
        <d v="2012-03-01T18:00:00"/>
        <d v="2016-03-11T20:00:00"/>
        <d v="2012-05-23T10:00:00"/>
        <d v="2015-04-18T12:10:05"/>
        <d v="2012-10-26T17:21:53"/>
        <d v="2013-03-23T13:42:41"/>
        <d v="2014-09-30T15:00:00"/>
        <d v="2014-12-20T23:42:21"/>
        <d v="2012-10-05T18:59:00"/>
        <d v="2014-05-13T09:43:56"/>
        <d v="2014-09-16T01:18:54"/>
        <d v="2016-04-21T21:32:52"/>
        <d v="2012-01-11T16:00:00"/>
        <d v="2014-08-14T03:58:18"/>
        <d v="2014-05-01T06:55:29"/>
        <d v="2016-12-03T06:05:15"/>
        <d v="2016-08-05T10:01:08"/>
        <d v="2013-04-19T18:38:21"/>
        <d v="2013-11-14T19:00:00"/>
        <d v="2012-11-17T16:17:24"/>
        <d v="2016-08-05T22:00:00"/>
        <d v="2013-08-18T23:01:09"/>
        <d v="2013-03-10T09:07:31"/>
        <d v="2013-07-13T12:35:25"/>
        <d v="2015-12-18T22:59:00"/>
        <d v="2012-06-11T22:00:00"/>
        <d v="2015-11-18T19:59:00"/>
        <d v="2016-04-03T03:01:02"/>
        <d v="2014-07-09T08:24:25"/>
        <d v="2016-12-04T06:04:47"/>
        <d v="2016-09-01T22:00:00"/>
        <d v="2014-11-30T10:58:01"/>
        <d v="2016-08-02T14:00:00"/>
        <d v="2016-03-14T00:24:43"/>
        <d v="2015-03-01T06:21:16"/>
        <d v="2015-08-20T09:19:02"/>
        <d v="2016-12-11T07:20:08"/>
        <d v="2016-02-12T19:42:12"/>
        <d v="2015-07-03T12:26:26"/>
        <d v="2015-02-17T18:26:31"/>
        <d v="2015-12-21T05:07:17"/>
        <d v="2016-12-06T16:09:02"/>
        <d v="2015-07-16T12:38:56"/>
        <d v="2014-07-10T10:40:11"/>
        <d v="2014-08-26T13:20:12"/>
        <d v="2014-07-31T17:50:38"/>
        <d v="2014-11-13T03:35:08"/>
        <d v="2016-01-06T13:50:13"/>
        <d v="2015-06-12T11:00:00"/>
        <d v="2017-01-23T08:05:43"/>
        <d v="2010-07-02T14:00:00"/>
        <d v="2014-07-10T05:31:03"/>
        <d v="2013-10-15T18:59:00"/>
        <d v="2014-12-03T04:00:45"/>
        <d v="2010-08-23T19:00:00"/>
        <d v="2011-09-19T05:30:22"/>
        <d v="2016-11-22T23:45:43"/>
        <d v="2016-08-18T14:54:51"/>
        <d v="2016-01-11T14:00:00"/>
        <d v="2015-02-05T10:44:01"/>
        <d v="2016-07-08T14:03:34"/>
        <d v="2013-03-24T19:08:59"/>
        <d v="2011-09-09T12:02:43"/>
        <d v="2013-03-09T12:08:19"/>
        <d v="2012-03-23T19:00:00"/>
        <d v="2015-08-12T23:46:49"/>
        <d v="2016-09-22T08:00:21"/>
        <d v="2014-05-14T14:04:00"/>
        <d v="2014-09-23T16:41:37"/>
        <d v="2016-06-11T04:39:32"/>
        <d v="2015-06-11T01:05:53"/>
        <d v="2012-08-12T18:00:00"/>
        <d v="2015-06-10T19:25:46"/>
        <d v="2014-04-20T18:59:00"/>
        <d v="2015-03-30T09:31:59"/>
        <d v="2010-03-15T12:55:00"/>
        <d v="2014-08-26T15:31:21"/>
        <d v="2012-11-29T14:54:56"/>
        <d v="2015-01-08T16:00:00"/>
        <d v="2016-12-14T20:00:00"/>
        <d v="2014-04-25T16:58:38"/>
        <d v="2015-05-06T21:58:00"/>
        <d v="2015-12-18T16:00:00"/>
        <d v="2014-05-09T11:45:19"/>
        <d v="2013-12-29T21:02:33"/>
        <d v="2013-07-01T09:00:00"/>
        <d v="2016-11-30T19:59:00"/>
        <d v="2013-11-15T14:15:03"/>
        <d v="2016-11-10T04:37:07"/>
        <d v="2016-01-22T07:59:34"/>
        <d v="2016-12-10T19:59:00"/>
        <d v="2015-06-13T07:25:14"/>
        <d v="2012-07-08T17:07:27"/>
        <d v="2013-05-22T19:07:24"/>
        <d v="2015-04-16T15:00:00"/>
        <d v="2013-05-23T06:38:11"/>
        <d v="2013-12-02T13:59:00"/>
        <d v="2015-05-30T16:42:58"/>
        <d v="2013-12-25T15:32:17"/>
        <d v="2016-02-19T17:00:53"/>
        <d v="2015-11-25T06:49:11"/>
        <d v="2014-05-02T03:30:10"/>
        <d v="2014-12-02T19:00:00"/>
        <d v="2013-04-17T09:15:42"/>
        <d v="2016-02-26T02:52:12"/>
        <d v="2015-03-02T11:00:00"/>
        <d v="2016-01-31T12:59:00"/>
        <d v="2014-07-23T06:25:50"/>
        <d v="2016-12-31T09:20:54"/>
        <d v="2016-03-23T23:11:38"/>
        <d v="2016-05-15T08:35:01"/>
        <d v="2013-05-31T03:00:00"/>
        <d v="2013-12-24T23:00:29"/>
        <d v="2014-08-23T09:31:23"/>
        <d v="2015-05-24T11:29:36"/>
        <d v="2016-10-20T11:11:55"/>
        <d v="2016-01-02T14:19:51"/>
        <d v="2016-06-28T06:45:23"/>
        <d v="2016-10-01T21:41:24"/>
        <d v="2016-05-07T04:57:12"/>
        <d v="2015-05-08T07:01:58"/>
        <d v="2016-05-06T10:49:42"/>
        <d v="2013-07-25T07:21:28"/>
        <d v="2014-07-23T12:08:09"/>
        <d v="2015-06-05T12:00:00"/>
        <d v="2016-12-18T09:30:57"/>
        <d v="2015-06-25T10:00:00"/>
        <d v="2015-11-11T14:58:20"/>
        <d v="2012-05-15T19:59:00"/>
        <d v="2011-11-23T18:53:16"/>
        <d v="2012-06-04T08:19:55"/>
        <d v="2014-05-03T21:59:00"/>
        <d v="2012-07-15T11:03:07"/>
        <d v="2011-12-13T19:59:00"/>
        <d v="2011-09-07T19:54:18"/>
        <d v="2010-09-10T18:59:00"/>
        <d v="2013-08-01T16:49:54"/>
        <d v="2013-02-24T00:09:15"/>
        <d v="2011-03-01T11:00:00"/>
        <d v="2011-10-07T07:58:52"/>
        <d v="2012-12-22T12:30:32"/>
        <d v="2012-03-04T18:00:00"/>
        <d v="2011-10-02T08:36:13"/>
        <d v="2012-10-25T18:59:00"/>
        <d v="2011-12-01T06:02:15"/>
        <d v="2012-03-07T17:43:55"/>
        <d v="2015-07-01T18:40:00"/>
        <d v="2012-06-29T18:59:00"/>
        <d v="2012-02-12T18:35:14"/>
        <d v="2011-05-05T11:50:48"/>
        <d v="2012-11-09T10:07:07"/>
        <d v="2013-05-30T15:00:00"/>
        <d v="2014-11-20T19:00:00"/>
        <d v="2013-01-25T20:09:34"/>
        <d v="2014-11-12T09:03:13"/>
        <d v="2012-09-09T18:55:00"/>
        <d v="2015-07-05T08:00:17"/>
        <d v="2014-05-27T19:59:00"/>
        <d v="2011-08-14T16:00:00"/>
        <d v="2013-04-15T13:16:33"/>
        <d v="2014-09-23T11:46:16"/>
        <d v="2010-12-08T19:59:00"/>
        <d v="2011-02-19T16:56:41"/>
        <d v="2012-10-02T09:40:03"/>
        <d v="2015-10-26T19:59:00"/>
        <d v="2011-07-24T11:08:56"/>
        <d v="2012-08-15T18:07:25"/>
        <d v="2014-01-01T14:08:56"/>
        <d v="2017-01-11T08:49:08"/>
        <d v="2017-01-06T22:12:49"/>
        <d v="2010-03-14T21:59:00"/>
        <d v="2010-11-29T20:00:00"/>
        <d v="2015-08-04T15:33:53"/>
        <d v="2014-12-08T14:21:27"/>
        <d v="2015-03-12T02:07:43"/>
        <d v="2014-09-21T09:32:49"/>
        <d v="2016-03-09T15:35:00"/>
        <d v="2014-08-15T17:04:23"/>
        <d v="2015-07-11T19:58:11"/>
        <d v="2014-02-03T02:41:32"/>
        <d v="2011-04-23T21:59:00"/>
        <d v="2013-04-27T12:16:31"/>
        <d v="2012-10-04T14:07:13"/>
        <d v="2013-10-19T03:13:06"/>
        <d v="2014-12-05T09:30:29"/>
        <d v="2013-11-08T16:18:59"/>
        <d v="2016-11-03T09:00:08"/>
        <d v="2013-01-11T11:00:24"/>
        <d v="2014-11-13T21:39:19"/>
        <d v="2015-12-30T07:50:10"/>
        <d v="2010-07-21T10:00:00"/>
        <d v="2013-09-14T04:07:20"/>
        <d v="2013-11-26T21:41:54"/>
        <d v="2016-02-11T07:18:30"/>
        <d v="2014-11-15T23:05:48"/>
        <d v="2015-04-02T07:36:22"/>
        <d v="2010-07-30T15:00:00"/>
        <d v="2016-07-12T21:49:59"/>
        <d v="2016-06-29T11:20:14"/>
        <d v="2014-03-15T09:58:29"/>
        <d v="2015-01-09T22:59:00"/>
        <d v="2014-01-28T06:10:27"/>
        <d v="2016-03-31T07:56:25"/>
        <d v="2013-09-16T11:30:06"/>
        <d v="2016-12-22T22:59:00"/>
        <d v="2013-02-04T11:29:34"/>
        <d v="2011-07-16T08:32:54"/>
        <d v="2012-05-19T08:05:05"/>
        <d v="2015-09-23T11:27:39"/>
        <d v="2014-07-24T09:23:11"/>
        <d v="2015-06-07T18:50:00"/>
        <d v="2016-06-24T18:59:00"/>
        <d v="2016-04-08T06:00:35"/>
        <d v="2014-12-05T12:06:58"/>
        <d v="2012-09-14T16:35:37"/>
        <d v="2017-02-09T20:00:00"/>
        <d v="2017-03-02T07:49:11"/>
        <d v="2015-08-22T09:00:22"/>
        <d v="2015-06-21T20:00:00"/>
        <d v="2015-04-18T04:55:20"/>
        <d v="2013-09-09T18:59:00"/>
        <d v="2016-05-05T04:01:47"/>
        <d v="2016-07-20T15:13:06"/>
        <d v="2015-05-02T06:11:49"/>
        <d v="2016-06-05T21:01:07"/>
        <d v="2017-01-18T06:16:37"/>
        <d v="2015-04-10T19:06:32"/>
        <d v="2015-11-13T08:04:28"/>
        <d v="2017-02-20T15:07:33"/>
        <d v="2014-10-02T12:37:05"/>
        <d v="2017-02-08T20:00:00"/>
        <d v="2016-01-25T07:00:00"/>
        <d v="2013-03-25T23:23:59"/>
        <d v="2016-09-06T17:00:00"/>
        <d v="2015-04-02T18:59:00"/>
        <d v="2016-10-25T08:00:00"/>
        <d v="2016-04-21T13:00:00"/>
        <d v="2016-03-22T21:59:00"/>
        <d v="2017-02-14T11:00:27"/>
        <d v="2016-12-15T14:00:00"/>
        <d v="2016-11-20T19:59:00"/>
        <d v="2016-03-26T08:11:30"/>
        <d v="2015-08-11T09:31:40"/>
        <d v="2016-12-01T22:00:00"/>
        <d v="2015-02-28T05:00:59"/>
        <d v="2015-11-14T04:20:00"/>
        <d v="2015-10-15T00:59:58"/>
        <d v="2015-07-05T18:00:00"/>
        <d v="2013-01-16T11:19:25"/>
        <d v="2012-11-01T11:22:48"/>
        <d v="2015-09-24T11:38:02"/>
        <d v="2013-03-08T22:28:39"/>
        <d v="2012-06-01T10:43:09"/>
        <d v="2012-04-15T21:10:24"/>
        <d v="2013-11-15T20:39:33"/>
        <d v="2012-04-06T19:00:00"/>
        <d v="2014-04-14T14:00:00"/>
        <d v="2012-04-14T08:36:00"/>
        <d v="2014-04-09T21:59:00"/>
        <d v="2013-11-03T16:00:00"/>
        <d v="2015-05-15T10:49:39"/>
        <d v="2014-02-06T10:00:48"/>
        <d v="2012-03-12T21:59:00"/>
        <d v="2015-07-23T09:02:25"/>
        <d v="2015-11-01T23:00:00"/>
        <d v="2012-08-28T15:00:00"/>
        <d v="2015-08-19T08:15:12"/>
        <d v="2013-07-26T16:27:16"/>
        <d v="2016-04-22T15:00:00"/>
        <d v="2012-01-28T09:54:07"/>
        <d v="2015-06-27T06:22:48"/>
        <d v="2016-10-29T10:00:00"/>
        <d v="2014-09-21T10:00:15"/>
        <d v="2016-02-11T19:59:00"/>
        <d v="2013-11-13T11:22:35"/>
        <d v="2015-08-15T21:40:36"/>
        <d v="2013-09-02T19:00:00"/>
        <d v="2014-04-25T12:08:47"/>
        <d v="2013-06-24T20:00:00"/>
        <d v="2014-07-18T18:00:00"/>
        <d v="2015-12-13T15:00:00"/>
        <d v="2017-01-05T10:47:27"/>
        <d v="2015-03-28T14:31:51"/>
        <d v="2016-02-01T05:48:43"/>
        <d v="2014-11-11T22:59:00"/>
        <d v="2017-03-10T05:55:16"/>
        <d v="2013-11-30T19:02:00"/>
        <d v="2016-04-22T10:49:04"/>
        <d v="2017-03-02T10:51:40"/>
        <d v="2013-11-26T18:02:00"/>
        <d v="2017-03-12T18:00:00"/>
        <d v="2016-10-16T11:30:00"/>
        <d v="2014-02-21T09:00:00"/>
        <d v="2015-09-04T10:00:10"/>
        <d v="2015-07-29T06:59:25"/>
        <d v="2016-12-14T12:01:18"/>
        <d v="2013-04-02T06:52:45"/>
        <d v="2016-12-02T16:07:53"/>
        <d v="2014-08-15T23:17:57"/>
        <d v="2016-08-05T22:52:18"/>
        <d v="2015-11-18T07:09:07"/>
        <d v="2017-01-24T06:32:48"/>
        <d v="2016-05-07T13:50:51"/>
        <d v="2016-11-22T01:50:46"/>
        <d v="2016-06-19T14:00:00"/>
        <d v="2015-06-11T09:01:27"/>
        <d v="2016-12-08T10:18:56"/>
        <d v="2014-03-26T14:24:10"/>
        <d v="2017-02-14T08:23:40"/>
        <d v="2014-11-17T15:00:00"/>
        <d v="2015-01-31T10:58:33"/>
        <d v="2016-05-22T18:00:00"/>
        <d v="2016-11-22T11:28:27"/>
        <d v="2016-04-26T17:00:00"/>
        <d v="2014-12-20T16:00:00"/>
        <d v="2017-03-11T16:58:35"/>
        <d v="2017-03-06T20:00:00"/>
        <d v="2017-01-10T12:59:00"/>
        <d v="2016-12-09T15:00:04"/>
        <d v="2015-12-07T07:47:16"/>
        <d v="2017-03-12T03:10:42"/>
        <d v="2014-02-23T03:00:57"/>
        <d v="2014-12-22T05:47:59"/>
        <d v="2014-01-05T06:38:09"/>
        <d v="2012-02-27T07:17:03"/>
        <d v="2016-01-03T13:59:00"/>
        <d v="2015-02-03T19:00:00"/>
        <d v="2015-09-17T05:59:51"/>
        <d v="2011-07-24T21:50:00"/>
        <d v="2016-01-13T19:11:26"/>
        <d v="2012-05-08T17:00:04"/>
        <d v="2011-03-11T19:00:00"/>
        <d v="2012-06-28T19:27:23"/>
        <d v="2013-09-05T18:59:00"/>
        <d v="2014-06-23T07:01:00"/>
        <d v="2012-06-26T09:00:00"/>
        <d v="2013-12-06T14:22:00"/>
        <d v="2009-12-01T08:00:00"/>
        <d v="2012-04-22T19:00:00"/>
        <d v="2012-04-18T07:44:36"/>
        <d v="2012-09-24T18:59:00"/>
        <d v="2013-01-20T08:21:20"/>
        <d v="2013-01-26T13:54:16"/>
        <d v="2012-02-23T08:33:46"/>
        <d v="2012-03-13T18:59:00"/>
        <d v="2014-03-26T10:10:33"/>
        <d v="2011-02-05T15:46:49"/>
        <d v="2012-06-28T08:26:56"/>
        <d v="2013-06-20T18:31:36"/>
        <d v="2013-12-30T22:00:00"/>
        <d v="2011-12-12T18:39:56"/>
        <d v="2014-08-08T09:00:00"/>
        <d v="2012-03-09T19:02:09"/>
        <d v="2012-05-05T10:15:28"/>
        <d v="2014-08-28T16:00:00"/>
        <d v="2013-03-09T14:42:17"/>
        <d v="2013-03-21T09:03:35"/>
        <d v="2014-05-06T15:06:29"/>
        <d v="2014-04-18T14:00:00"/>
        <d v="2012-05-03T14:00:26"/>
        <d v="2012-06-07T04:14:17"/>
        <d v="2012-05-05T08:25:43"/>
        <d v="2009-12-09T09:24:00"/>
        <d v="2010-02-14T20:00:00"/>
        <d v="2009-09-25T18:59:00"/>
        <d v="2013-12-14T16:58:05"/>
        <d v="2014-04-02T09:36:40"/>
        <d v="2017-04-03T20:15:01"/>
        <d v="2017-04-09T11:29:29"/>
        <d v="2017-03-20T09:07:27"/>
        <d v="2017-03-26T11:14:45"/>
        <d v="2017-03-29T14:32:11"/>
        <d v="2017-04-30T08:00:00"/>
        <d v="2014-08-26T13:00:40"/>
        <d v="2015-06-14T09:45:37"/>
        <d v="2014-07-17T05:59:06"/>
        <d v="2015-12-24T15:00:00"/>
        <d v="2014-08-17T15:08:10"/>
        <d v="2015-02-06T06:04:31"/>
        <d v="2014-05-29T08:50:00"/>
        <d v="2014-11-05T08:34:00"/>
        <d v="2014-06-11T04:44:03"/>
        <d v="2014-03-08T13:11:35"/>
        <d v="2014-06-26T06:22:23"/>
        <d v="2014-06-29T12:31:24"/>
        <d v="2016-12-18T22:59:00"/>
        <d v="2016-10-30T06:25:38"/>
        <d v="2015-07-12T10:31:44"/>
        <d v="2014-10-05T20:00:00"/>
        <d v="2016-01-08T10:47:00"/>
        <d v="2016-06-24T08:27:49"/>
        <d v="2015-03-31T14:39:00"/>
        <d v="2016-10-17T10:10:31"/>
        <d v="2016-08-25T05:34:36"/>
        <d v="2016-02-20T13:22:18"/>
        <d v="2015-08-11T09:37:08"/>
        <d v="2017-01-03T11:12:50"/>
        <d v="2015-04-29T17:25:39"/>
        <d v="2015-06-06T06:12:32"/>
        <d v="2015-04-21T07:13:42"/>
        <d v="2015-01-10T08:21:00"/>
        <d v="2015-05-02T13:02:16"/>
        <d v="2015-06-05T09:48:24"/>
        <d v="2015-10-17T05:52:58"/>
        <d v="2015-01-30T15:39:00"/>
        <d v="2015-08-03T06:35:24"/>
        <d v="2016-02-07T07:58:00"/>
        <d v="2016-04-30T13:00:00"/>
        <d v="2014-12-11T07:31:10"/>
        <d v="2015-12-28T15:16:40"/>
        <d v="2015-10-26T13:25:56"/>
        <d v="2016-01-17T14:00:00"/>
        <d v="2015-10-21T03:45:33"/>
        <d v="2016-04-25T13:16:56"/>
        <d v="2015-04-14T07:19:25"/>
        <d v="2016-02-10T10:30:11"/>
        <d v="2014-12-17T19:32:21"/>
        <d v="2015-06-25T09:39:56"/>
        <d v="2015-04-23T16:39:31"/>
        <d v="2015-08-29T06:53:44"/>
        <d v="2015-02-12T11:14:20"/>
        <d v="2016-09-09T11:03:57"/>
        <d v="2015-12-10T13:12:46"/>
        <d v="2016-11-25T12:53:03"/>
        <d v="2015-08-25T15:18:50"/>
        <d v="2015-10-04T15:23:36"/>
        <d v="2015-10-01T10:02:22"/>
        <d v="2015-04-10T13:27:28"/>
        <d v="2015-08-03T19:30:03"/>
        <d v="2015-02-21T16:21:47"/>
        <d v="2014-11-13T17:37:23"/>
        <d v="2015-08-05T07:50:32"/>
        <d v="2015-01-10T11:07:04"/>
        <d v="2016-07-22T06:02:20"/>
        <d v="2015-01-15T10:29:00"/>
        <d v="2015-07-25T12:59:00"/>
        <d v="2015-01-03T21:17:44"/>
        <d v="2015-03-31T09:04:04"/>
        <d v="2015-10-28T17:53:43"/>
        <d v="2015-08-08T06:33:37"/>
        <d v="2015-02-25T23:41:33"/>
        <d v="2017-01-09T23:57:00"/>
        <d v="2015-10-15T11:22:38"/>
        <d v="2015-01-02T12:14:16"/>
        <d v="2015-07-02T12:59:44"/>
        <d v="2014-12-18T11:28:26"/>
        <d v="2016-04-13T21:26:04"/>
        <d v="2016-03-05T10:44:56"/>
        <d v="2015-05-13T07:18:51"/>
        <d v="2016-03-30T11:10:58"/>
        <d v="2016-01-02T15:56:47"/>
        <d v="2016-09-03T05:02:55"/>
        <d v="2015-01-18T17:39:50"/>
        <d v="2015-04-10T21:00:00"/>
        <d v="2014-11-05T19:22:37"/>
        <d v="2015-08-18T12:01:15"/>
        <d v="2015-09-07T00:47:55"/>
        <d v="2015-08-25T08:34:42"/>
        <d v="2016-11-26T09:41:13"/>
        <d v="2014-05-31T14:30:00"/>
        <d v="2015-08-21T18:59:00"/>
        <d v="2016-07-15T11:42:26"/>
        <d v="2015-03-14T06:00:00"/>
        <d v="2014-08-10T12:13:07"/>
        <d v="2015-03-24T10:34:04"/>
        <d v="2015-02-18T08:43:09"/>
        <d v="2014-11-09T16:41:35"/>
        <d v="2015-02-21T07:29:56"/>
        <d v="2015-03-11T07:23:56"/>
        <d v="2014-12-31T07:54:50"/>
        <d v="2014-10-27T12:25:08"/>
        <d v="2016-05-27T13:04:00"/>
        <d v="2015-08-07T19:04:52"/>
        <d v="2016-03-22T21:38:53"/>
        <d v="2015-03-12T08:49:11"/>
        <d v="2017-02-05T07:44:00"/>
        <d v="2016-02-11T18:08:24"/>
        <d v="2016-06-27T17:23:33"/>
        <d v="2015-03-07T20:14:57"/>
        <d v="2016-02-27T12:35:43"/>
        <d v="2015-08-03T19:27:54"/>
        <d v="2015-10-04T21:39:46"/>
        <d v="2016-01-29T05:46:10"/>
        <d v="2015-03-17T09:00:00"/>
        <d v="2015-12-07T13:57:42"/>
        <d v="2015-10-18T10:38:49"/>
        <d v="2016-02-13T12:35:13"/>
        <d v="2015-07-22T19:59:00"/>
        <d v="2015-03-19T06:00:28"/>
        <d v="2014-08-15T06:00:22"/>
        <d v="2016-05-25T09:06:31"/>
        <d v="2015-09-25T19:33:41"/>
        <d v="2016-11-26T06:27:51"/>
        <d v="2016-11-11T19:00:00"/>
        <d v="2016-08-30T20:36:00"/>
        <d v="2014-11-29T19:25:15"/>
        <d v="2014-10-27T18:11:00"/>
        <d v="2017-03-05T12:48:10"/>
        <d v="2015-12-29T14:00:00"/>
        <d v="2017-02-02T07:36:49"/>
        <d v="2017-03-10T19:50:08"/>
        <d v="2016-04-20T09:45:50"/>
        <d v="2017-02-25T14:03:59"/>
        <d v="2016-03-24T04:27:36"/>
        <d v="2016-06-09T10:00:00"/>
        <d v="2016-03-23T05:18:05"/>
        <d v="2017-01-02T19:17:00"/>
        <d v="2012-07-18T19:28:16"/>
        <d v="2013-04-16T10:00:00"/>
        <d v="2015-09-30T10:29:00"/>
        <d v="2012-09-23T08:15:48"/>
        <d v="2013-05-08T17:27:33"/>
        <d v="2012-05-10T08:00:00"/>
        <d v="2012-10-27T20:00:00"/>
        <d v="2011-02-08T01:18:49"/>
        <d v="2012-05-23T16:47:35"/>
        <d v="2012-01-25T14:49:52"/>
        <d v="2010-09-03T16:03:00"/>
        <d v="2012-11-10T09:57:49"/>
        <d v="2010-10-10T15:16:16"/>
        <d v="2010-07-10T13:00:00"/>
        <d v="2014-11-02T23:52:50"/>
        <d v="2012-08-12T07:35:45"/>
        <d v="2013-01-13T13:48:33"/>
        <d v="2012-07-27T17:00:00"/>
        <d v="2015-10-10T13:28:04"/>
        <d v="2012-04-30T06:30:08"/>
        <d v="2011-08-01T09:46:23"/>
        <d v="2012-05-01T08:00:03"/>
        <d v="2011-09-15T13:00:03"/>
        <d v="2011-10-12T14:57:59"/>
        <d v="2012-04-22T07:59:36"/>
        <d v="2012-05-26T16:59:57"/>
        <d v="2011-11-16T07:11:48"/>
        <d v="2013-05-09T07:33:59"/>
        <d v="2012-06-22T20:27:56"/>
        <d v="2011-01-15T16:51:00"/>
        <d v="2012-06-16T00:59:00"/>
        <d v="2013-04-28T19:02:20"/>
        <d v="2012-05-23T06:29:04"/>
        <d v="2012-06-06T13:42:55"/>
        <d v="2013-03-29T13:54:52"/>
        <d v="2011-08-05T12:05:38"/>
        <d v="2015-01-27T14:13:07"/>
        <d v="2012-12-31T09:00:00"/>
        <d v="2012-06-23T09:32:55"/>
        <d v="2015-09-27T09:38:24"/>
        <d v="2014-09-21T10:48:38"/>
        <d v="2016-06-07T12:06:00"/>
        <d v="2014-11-14T16:22:14"/>
        <d v="2015-03-13T15:20:16"/>
        <d v="2015-10-03T12:00:00"/>
        <d v="2015-05-10T16:45:04"/>
        <d v="2014-08-14T13:50:34"/>
        <d v="2015-04-20T09:25:49"/>
        <d v="2015-05-14T14:56:12"/>
        <d v="2016-02-01T01:43:33"/>
        <d v="2014-12-13T12:02:41"/>
        <d v="2017-02-25T15:09:49"/>
        <d v="2014-08-20T00:21:17"/>
        <d v="2015-02-22T11:09:13"/>
        <d v="2014-11-29T07:40:52"/>
        <d v="2015-03-19T09:15:30"/>
        <d v="2014-11-13T08:20:28"/>
        <d v="2014-07-18T18:43:24"/>
        <d v="2016-10-15T10:21:00"/>
        <d v="2015-10-13T14:13:41"/>
        <d v="2016-04-22T05:52:00"/>
        <d v="2014-11-17T15:24:52"/>
        <d v="2014-12-20T19:30:00"/>
        <d v="2012-06-28T11:16:11"/>
        <d v="2014-12-07T19:59:00"/>
        <d v="2013-10-17T18:59:00"/>
        <d v="2015-08-20T02:00:00"/>
        <d v="2012-03-24T15:56:15"/>
        <d v="2015-04-19T19:50:00"/>
        <d v="2015-08-14T18:59:00"/>
        <d v="2012-08-16T11:22:46"/>
        <d v="2013-03-01T09:01:08"/>
        <d v="2009-12-31T21:00:00"/>
        <d v="2014-12-01T10:59:05"/>
        <d v="2013-07-29T17:32:46"/>
        <d v="2011-08-01T06:34:15"/>
        <d v="2013-02-23T19:59:00"/>
        <d v="2015-02-02T12:39:12"/>
        <d v="2011-10-29T07:12:01"/>
        <d v="2013-09-26T01:46:58"/>
        <d v="2013-09-30T18:59:00"/>
        <d v="2011-01-01T18:00:00"/>
        <d v="2012-07-08T03:29:29"/>
        <d v="2015-02-26T15:30:00"/>
        <d v="2013-10-04T20:00:00"/>
        <d v="2012-04-04T08:33:23"/>
        <d v="2016-09-29T19:27:00"/>
        <d v="2013-05-31T08:00:00"/>
        <d v="2015-10-07T18:59:00"/>
        <d v="2012-03-21T11:48:00"/>
        <d v="2017-03-05T10:26:21"/>
        <d v="2012-09-20T19:46:47"/>
        <d v="2015-05-31T18:59:00"/>
        <d v="2012-05-28T06:43:13"/>
        <d v="2012-12-24T14:47:37"/>
        <d v="2014-05-15T08:53:06"/>
        <d v="2015-05-01T04:59:00"/>
        <d v="2011-11-15T10:37:00"/>
        <d v="2015-03-06T13:49:34"/>
        <d v="2015-10-13T03:41:29"/>
        <d v="2016-10-11T03:35:39"/>
        <d v="2015-07-29T18:20:51"/>
        <d v="2014-07-31T15:58:19"/>
        <d v="2016-05-09T11:50:00"/>
        <d v="2014-08-21T14:32:28"/>
        <d v="2015-04-23T12:05:38"/>
        <d v="2016-09-01T06:59:54"/>
        <d v="2015-09-16T17:31:52"/>
        <d v="2017-02-08T12:40:35"/>
        <d v="2016-05-18T23:12:01"/>
        <d v="2015-04-12T17:51:57"/>
        <d v="2014-08-23T05:12:29"/>
        <d v="2016-05-18T10:49:05"/>
        <d v="2015-01-11T17:36:34"/>
        <d v="2015-04-10T14:14:07"/>
        <d v="2014-08-04T10:41:37"/>
        <d v="2015-10-09T08:00:00"/>
        <d v="2014-09-15T10:55:03"/>
        <d v="2015-05-15T18:00:00"/>
        <d v="2015-11-16T07:04:58"/>
        <d v="2016-10-29T14:43:54"/>
        <d v="2015-03-16T08:28:00"/>
        <d v="2015-06-14T19:09:29"/>
        <d v="2014-07-05T14:07:12"/>
        <d v="2015-12-24T22:55:36"/>
        <d v="2015-12-30T07:12:33"/>
        <d v="2015-03-31T04:14:00"/>
        <d v="2016-03-23T02:52:07"/>
        <d v="2016-01-26T05:08:17"/>
        <d v="2016-03-13T11:45:24"/>
        <d v="2014-10-05T10:13:41"/>
        <d v="2015-04-25T11:17:06"/>
        <d v="2014-08-07T14:13:48"/>
        <d v="2017-02-23T20:51:40"/>
        <d v="2014-08-07T06:56:49"/>
        <d v="2016-06-18T23:11:57"/>
        <d v="2015-09-23T11:10:01"/>
        <d v="2014-08-03T09:05:47"/>
        <d v="2016-03-25T11:36:40"/>
        <d v="2012-09-12T18:59:00"/>
        <d v="2014-11-12T12:20:00"/>
        <d v="2013-12-23T12:54:14"/>
        <d v="2012-04-28T16:13:43"/>
        <d v="2016-06-17T03:59:50"/>
        <d v="2014-04-29T08:06:22"/>
        <d v="2015-08-11T17:00:00"/>
        <d v="2017-03-14T15:00:00"/>
        <d v="2012-07-14T20:42:31"/>
        <d v="2016-08-21T21:59:00"/>
        <d v="2017-01-02T13:59:00"/>
        <d v="2015-01-08T18:26:10"/>
        <d v="2012-09-21T10:38:14"/>
        <d v="2014-04-29T20:00:00"/>
        <d v="2016-04-30T03:00:00"/>
        <d v="2015-08-25T14:52:09"/>
        <d v="2014-10-20T11:59:11"/>
        <d v="2015-12-01T11:01:01"/>
        <d v="2015-10-23T02:00:00"/>
        <d v="2015-10-10T16:00:00"/>
        <d v="2015-05-21T08:56:28"/>
        <d v="2016-12-30T08:50:16"/>
        <d v="2016-12-01T21:09:26"/>
        <d v="2012-09-13T01:07:02"/>
        <d v="2016-11-09T11:26:48"/>
        <d v="2015-06-03T06:04:29"/>
        <d v="2015-11-26T11:54:21"/>
        <d v="2014-11-30T14:11:07"/>
        <d v="2015-05-14T03:55:22"/>
        <d v="2016-06-30T01:00:00"/>
        <d v="2015-08-29T19:03:47"/>
        <d v="2016-05-28T16:28:59"/>
        <d v="2014-02-27T14:00:00"/>
        <d v="2016-09-29T06:45:21"/>
        <d v="2015-03-09T12:49:21"/>
        <d v="2016-10-15T16:00:00"/>
        <d v="2016-10-12T04:11:15"/>
        <d v="2015-01-15T12:54:55"/>
        <d v="2015-02-19T11:45:48"/>
        <d v="2015-06-07T18:51:14"/>
        <d v="2014-09-15T11:09:00"/>
        <d v="2016-07-14T21:57:00"/>
        <d v="2017-03-10T10:00:35"/>
        <d v="2014-11-08T12:13:23"/>
        <d v="2015-09-08T22:31:09"/>
        <d v="2015-08-13T21:16:59"/>
        <d v="2016-03-09T08:09:20"/>
        <d v="2016-02-01T14:55:41"/>
        <d v="2016-12-21T05:59:03"/>
        <d v="2015-12-17T10:20:09"/>
        <d v="2014-12-09T18:48:45"/>
        <d v="2014-06-12T19:00:00"/>
        <d v="2015-04-21T04:25:26"/>
        <d v="2016-02-09T11:00:00"/>
        <d v="2017-03-12T10:00:00"/>
        <d v="2016-08-02T16:30:00"/>
        <d v="2016-07-30T12:13:14"/>
        <d v="2015-04-17T16:40:10"/>
        <d v="2015-11-24T09:06:58"/>
        <d v="2013-10-25T14:00:10"/>
        <d v="2015-08-21T08:55:13"/>
        <d v="2015-09-04T06:00:00"/>
        <d v="2015-12-08T21:59:00"/>
        <d v="2015-05-04T12:29:34"/>
        <d v="2015-09-25T12:00:00"/>
        <d v="2016-02-10T13:13:36"/>
        <d v="2015-11-09T05:32:00"/>
        <d v="2016-01-09T15:51:36"/>
        <d v="2014-07-28T15:29:40"/>
        <d v="2014-12-19T10:38:00"/>
        <d v="2015-12-27T21:00:00"/>
        <d v="2014-10-29T13:45:00"/>
        <d v="2016-07-04T19:59:00"/>
        <d v="2014-11-10T12:34:49"/>
        <d v="2016-05-22T05:59:34"/>
        <d v="2014-07-02T15:42:23"/>
        <d v="2015-09-24T10:09:25"/>
        <d v="2015-02-27T15:01:34"/>
        <d v="2016-04-05T19:04:51"/>
        <d v="2014-07-10T12:29:10"/>
        <d v="2014-11-21T20:59:00"/>
        <d v="2015-03-01T09:07:20"/>
        <d v="2014-08-09T12:57:05"/>
        <d v="2015-04-27T06:42:10"/>
        <d v="2014-09-30T14:23:43"/>
        <d v="2015-06-29T06:21:58"/>
        <d v="2015-02-23T18:00:00"/>
        <d v="2016-07-30T14:04:50"/>
        <d v="2015-06-02T17:31:16"/>
        <d v="2015-05-10T08:22:37"/>
        <d v="2015-03-24T22:01:00"/>
        <d v="2014-08-12T18:19:26"/>
        <d v="2014-09-25T18:22:19"/>
        <d v="2015-04-13T18:21:58"/>
        <d v="2014-12-25T11:16:00"/>
        <d v="2015-08-02T13:00:00"/>
        <d v="2014-06-27T12:33:28"/>
        <d v="2014-08-08T12:31:03"/>
        <d v="2014-09-18T11:59:32"/>
        <d v="2017-04-07T08:35:34"/>
        <d v="2017-04-05T09:14:37"/>
        <d v="2017-03-22T06:33:50"/>
        <d v="2017-04-05T10:41:54"/>
        <d v="2017-03-24T11:59:18"/>
        <d v="2014-10-15T21:59:00"/>
        <d v="2013-05-26T21:59:00"/>
        <d v="2016-07-21T07:45:26"/>
        <d v="2016-10-03T18:59:00"/>
        <d v="2014-08-08T17:00:00"/>
        <d v="2014-06-20T13:01:00"/>
        <d v="2013-07-13T09:00:00"/>
        <d v="2015-12-24T06:41:24"/>
        <d v="2016-10-14T14:00:00"/>
        <d v="2016-02-21T00:33:48"/>
        <d v="2015-10-07T22:59:53"/>
        <d v="2014-12-06T13:57:29"/>
        <d v="2016-05-03T14:00:00"/>
        <d v="2016-04-17T14:44:54"/>
        <d v="2016-11-11T03:10:53"/>
        <d v="2013-09-06T10:00:00"/>
        <d v="2017-01-29T11:34:13"/>
        <d v="2014-12-31T12:08:08"/>
        <d v="2015-08-14T22:50:59"/>
        <d v="2017-03-01T08:52:15"/>
        <d v="2016-04-22T04:55:11"/>
        <d v="2015-08-07T07:14:23"/>
        <d v="2015-12-30T05:23:54"/>
        <d v="2015-04-30T20:46:37"/>
        <d v="2013-04-22T03:59:35"/>
        <d v="2014-10-17T19:00:00"/>
        <d v="2013-05-27T15:00:00"/>
        <d v="2015-04-09T20:32:54"/>
        <d v="2016-10-13T12:59:00"/>
        <d v="2013-03-13T11:00:00"/>
        <d v="2014-04-23T06:59:33"/>
        <d v="2014-01-15T10:00:00"/>
        <d v="2016-11-05T18:26:44"/>
        <d v="2014-05-05T12:18:37"/>
        <d v="2015-03-11T14:45:52"/>
        <d v="2014-10-19T17:07:00"/>
        <d v="2012-05-15T08:16:27"/>
        <d v="2016-10-18T22:53:27"/>
        <d v="2012-02-28T16:29:58"/>
        <d v="2012-07-14T14:42:48"/>
        <d v="2014-08-29T09:45:11"/>
        <d v="2012-06-15T18:10:00"/>
        <d v="2016-09-02T08:03:22"/>
        <d v="2015-04-04T09:10:37"/>
        <d v="2012-06-30T11:00:00"/>
        <d v="2014-06-17T12:17:22"/>
        <d v="2011-12-18T09:21:44"/>
        <d v="2012-08-26T12:37:03"/>
        <d v="2014-09-11T06:15:51"/>
        <d v="2015-04-08T09:58:47"/>
        <d v="2014-01-11T12:36:41"/>
        <d v="2016-08-06T06:45:32"/>
        <d v="2016-10-10T01:36:23"/>
        <d v="2016-07-15T23:47:46"/>
        <d v="2013-06-20T02:04:18"/>
        <d v="2013-01-02T16:31:33"/>
        <d v="2012-03-18T14:53:15"/>
        <d v="2013-05-24T04:54:44"/>
        <d v="2012-05-30T10:00:00"/>
        <d v="2012-10-28T04:53:48"/>
        <d v="2011-08-11T07:01:58"/>
        <d v="2015-08-16T14:00:50"/>
        <d v="2012-03-29T04:45:23"/>
        <d v="2014-06-05T10:49:50"/>
        <d v="2014-03-18T06:55:30"/>
        <d v="2013-02-01T08:00:00"/>
        <d v="2013-10-05T11:51:34"/>
        <d v="2016-04-24T11:45:21"/>
        <d v="2013-03-07T18:02:08"/>
        <d v="2011-12-15T15:19:14"/>
        <d v="2015-06-11T22:07:56"/>
        <d v="2015-07-17T07:03:24"/>
        <d v="2014-08-25T14:28:26"/>
        <d v="2015-11-22T06:03:41"/>
        <d v="2017-03-10T01:44:48"/>
        <d v="2015-02-11T22:00:00"/>
        <d v="2015-02-16T19:59:00"/>
        <d v="2015-04-23T03:50:46"/>
        <d v="2014-10-29T09:54:03"/>
        <d v="2016-08-05T12:00:00"/>
        <d v="2014-07-09T04:39:40"/>
        <d v="2014-07-17T19:45:52"/>
        <d v="2016-07-29T07:50:43"/>
        <d v="2015-03-11T19:00:00"/>
        <d v="2015-02-11T13:31:43"/>
        <d v="2016-09-08T19:00:00"/>
        <d v="2015-08-11T20:32:39"/>
        <d v="2015-07-21T01:03:25"/>
        <d v="2016-03-03T10:00:00"/>
        <d v="2014-06-06T14:00:00"/>
        <d v="2014-07-05T03:40:28"/>
        <d v="2014-07-08T13:34:00"/>
        <d v="2015-07-31T07:00:00"/>
        <d v="2016-06-17T07:00:00"/>
        <d v="2015-01-04T04:16:06"/>
        <d v="2014-10-10T02:00:00"/>
        <d v="2015-08-06T06:31:47"/>
        <d v="2015-07-15T15:00:00"/>
        <d v="2014-09-29T01:53:10"/>
        <d v="2015-08-22T03:07:53"/>
        <d v="2015-08-05T02:00:00"/>
        <d v="2015-06-29T11:57:18"/>
        <d v="2015-08-22T11:18:55"/>
        <d v="2016-03-30T05:39:00"/>
        <d v="2014-05-31T18:59:00"/>
        <d v="2015-02-23T02:55:03"/>
        <d v="2015-04-05T19:00:00"/>
        <d v="2016-12-14T08:49:21"/>
        <d v="2015-05-09T00:35:15"/>
        <d v="2016-08-07T09:38:29"/>
        <d v="2015-08-02T07:00:00"/>
        <d v="2015-02-28T06:14:22"/>
        <d v="2015-09-23T05:21:26"/>
        <d v="2015-06-14T03:36:49"/>
        <d v="2016-02-25T15:00:00"/>
        <d v="2014-09-23T13:08:55"/>
        <d v="2015-03-27T06:24:52"/>
        <d v="2015-03-31T13:59:00"/>
        <d v="2015-06-12T16:43:00"/>
        <d v="2015-12-04T10:01:26"/>
        <d v="2015-07-09T22:00:00"/>
        <d v="2016-06-03T07:30:00"/>
        <d v="2015-10-02T14:00:00"/>
        <d v="2016-06-02T01:25:18"/>
        <d v="2014-05-11T18:59:00"/>
        <d v="2015-07-16T10:47:50"/>
        <d v="2014-11-23T13:00:00"/>
        <d v="2015-10-10T17:00:00"/>
        <d v="2015-01-30T14:02:10"/>
        <d v="2015-12-04T15:00:00"/>
        <d v="2017-02-17T19:59:00"/>
        <d v="2015-12-09T13:48:04"/>
        <d v="2014-08-13T13:00:00"/>
        <d v="2014-08-24T19:59:00"/>
        <d v="2015-03-18T08:00:00"/>
        <d v="2015-12-13T09:44:57"/>
        <d v="2014-06-21T02:00:00"/>
        <d v="2016-06-12T19:00:00"/>
        <d v="2017-01-04T04:06:20"/>
        <d v="2015-06-07T15:23:53"/>
        <d v="2015-05-29T07:36:34"/>
        <d v="2016-05-23T10:21:05"/>
        <d v="2015-05-29T06:34:19"/>
        <d v="2016-04-23T01:16:40"/>
        <d v="2014-09-05T15:10:11"/>
        <d v="2016-01-29T14:17:00"/>
        <d v="2014-06-20T16:05:03"/>
        <d v="2014-09-13T19:34:57"/>
        <d v="2015-05-07T08:11:59"/>
        <d v="2016-01-29T14:34:00"/>
        <d v="2015-08-08T12:34:00"/>
        <d v="2017-02-20T09:00:00"/>
        <d v="2014-12-05T02:28:00"/>
        <d v="2015-10-15T23:41:44"/>
        <d v="2016-06-19T10:12:56"/>
        <d v="2015-09-24T05:10:48"/>
        <d v="2014-06-24T09:57:09"/>
        <d v="2014-09-09T07:12:03"/>
        <d v="2015-07-17T04:18:00"/>
        <d v="2015-01-05T17:44:19"/>
        <d v="2016-10-14T13:00:00"/>
        <d v="2016-07-03T19:00:00"/>
        <d v="2016-10-05T10:50:54"/>
        <d v="2016-07-19T05:14:41"/>
        <d v="2014-05-16T19:32:45"/>
        <d v="2014-12-21T08:43:33"/>
        <d v="2015-06-19T17:47:18"/>
        <d v="2015-01-28T10:37:11"/>
        <d v="2017-01-17T11:16:26"/>
        <d v="2016-05-04T18:04:53"/>
        <d v="2015-07-16T08:51:19"/>
        <d v="2016-11-30T08:00:00"/>
        <d v="2015-07-03T05:46:35"/>
        <d v="2016-01-20T08:24:21"/>
        <d v="2015-08-20T08:05:00"/>
        <d v="2014-12-03T06:20:36"/>
        <d v="2016-05-01T05:18:38"/>
        <d v="2016-02-05T19:59:00"/>
        <d v="2014-12-05T08:27:15"/>
        <d v="2015-03-13T15:50:01"/>
        <d v="2015-09-18T18:59:00"/>
        <d v="2015-01-11T01:15:24"/>
        <d v="2014-10-17T19:59:00"/>
        <d v="2014-08-29T11:43:05"/>
        <d v="2014-08-08T18:00:00"/>
        <d v="2016-04-15T11:12:08"/>
        <d v="2014-08-25T12:00:00"/>
        <d v="2015-01-08T17:00:00"/>
        <d v="2015-04-03T13:40:15"/>
        <d v="2014-06-22T12:00:00"/>
        <d v="2016-12-11T21:00:00"/>
        <d v="2015-10-11T06:29:05"/>
        <d v="2015-10-31T06:57:33"/>
        <d v="2016-07-23T16:52:38"/>
        <d v="2014-08-08T20:37:12"/>
        <d v="2015-02-07T12:42:19"/>
        <d v="2015-08-24T01:33:16"/>
        <d v="2015-09-08T19:00:18"/>
        <d v="2014-11-09T03:00:00"/>
        <d v="2016-09-06T16:21:53"/>
        <d v="2015-07-31T16:00:00"/>
        <d v="2016-05-14T12:03:57"/>
        <d v="2016-06-08T08:33:39"/>
        <d v="2014-11-25T10:46:00"/>
        <d v="2015-06-12T11:11:27"/>
        <d v="2015-06-27T09:27:06"/>
        <d v="2016-01-14T18:09:34"/>
        <d v="2014-09-06T13:08:59"/>
        <d v="2015-03-14T11:46:34"/>
        <d v="2016-03-15T23:33:10"/>
        <d v="2014-05-19T02:26:29"/>
        <d v="2015-09-15T20:37:27"/>
        <d v="2015-10-29T06:06:47"/>
        <d v="2014-08-05T05:52:09"/>
        <d v="2015-03-25T09:01:10"/>
        <d v="2014-09-25T12:16:44"/>
        <d v="2015-05-18T11:58:47"/>
        <d v="2015-01-23T18:00:00"/>
        <d v="2015-05-08T18:59:00"/>
        <d v="2014-09-11T05:01:08"/>
        <d v="2015-02-23T09:22:59"/>
        <d v="2014-07-14T20:00:00"/>
        <d v="2016-03-04T14:57:26"/>
        <d v="2014-05-25T04:32:38"/>
        <d v="2015-05-07T05:01:04"/>
        <d v="2014-09-14T21:08:00"/>
        <d v="2015-02-21T02:00:00"/>
        <d v="2016-06-04T13:57:33"/>
        <d v="2014-06-15T06:16:04"/>
        <d v="2016-08-29T08:00:00"/>
        <d v="2014-10-12T19:59:00"/>
        <d v="2014-07-13T01:58:33"/>
        <d v="2015-01-30T07:53:34"/>
        <d v="2014-08-27T16:00:00"/>
        <d v="2015-01-18T09:33:38"/>
        <d v="2015-03-01T14:02:35"/>
        <d v="2015-12-16T11:18:00"/>
        <d v="2015-04-12T18:06:20"/>
        <d v="2015-06-07T12:56:38"/>
        <d v="2015-05-23T18:21:00"/>
        <d v="2016-08-15T03:44:52"/>
        <d v="2016-11-24T08:11:00"/>
        <d v="2015-06-02T06:34:53"/>
        <d v="2015-11-19T11:45:17"/>
        <d v="2016-01-22T23:45:52"/>
        <d v="2014-10-05T10:16:13"/>
        <d v="2016-10-16T19:00:00"/>
        <d v="2015-10-08T10:00:21"/>
        <d v="2017-03-16T04:00:03"/>
        <d v="2015-06-16T08:47:29"/>
        <d v="2016-05-04T14:00:50"/>
        <d v="2015-03-27T14:16:12"/>
        <d v="2016-05-08T08:41:57"/>
        <d v="2016-06-06T15:12:05"/>
        <d v="2014-09-11T09:10:23"/>
        <d v="2015-03-25T19:00:00"/>
        <d v="2015-02-28T21:59:00"/>
        <d v="2015-07-02T02:17:04"/>
        <d v="2014-08-06T12:32:00"/>
        <d v="2015-07-07T08:30:33"/>
        <d v="2015-09-16T08:43:32"/>
        <d v="2015-03-08T18:44:52"/>
        <d v="2016-08-16T18:59:00"/>
        <d v="2015-05-03T13:51:00"/>
        <d v="2014-07-18T07:04:11"/>
        <d v="2014-08-31T06:47:58"/>
        <d v="2016-12-04T16:00:00"/>
        <d v="2015-12-31T19:00:00"/>
        <d v="2014-09-25T16:35:00"/>
        <d v="2014-11-26T18:00:00"/>
        <d v="2016-03-13T03:00:00"/>
        <d v="2015-03-22T17:14:00"/>
        <d v="2014-10-19T20:59:00"/>
        <d v="2015-01-05T21:00:00"/>
        <d v="2015-08-23T17:00:00"/>
        <d v="2015-09-23T04:25:56"/>
        <d v="2016-02-11T07:29:03"/>
        <d v="2014-11-11T07:10:36"/>
        <d v="2016-08-23T21:41:21"/>
        <d v="2016-10-30T19:00:00"/>
        <d v="2016-05-01T02:00:06"/>
        <d v="2016-10-12T15:00:00"/>
        <d v="2016-06-19T23:41:21"/>
        <d v="2015-12-20T19:59:00"/>
        <d v="2016-01-07T04:47:00"/>
        <d v="2017-01-27T11:05:30"/>
        <d v="2016-10-09T09:25:10"/>
        <d v="2016-02-20T11:07:47"/>
        <d v="2014-10-03T02:29:32"/>
        <d v="2017-01-19T06:57:51"/>
        <d v="2015-05-26T12:54:00"/>
        <d v="2017-02-26T19:59:00"/>
        <d v="2014-06-15T19:25:00"/>
        <d v="2017-01-31T09:00:00"/>
        <d v="2016-07-13T12:29:42"/>
        <d v="2012-12-26T11:04:12"/>
        <d v="2016-02-29T20:59:00"/>
        <d v="2014-11-15T13:08:44"/>
        <d v="2014-10-06T07:11:45"/>
        <d v="2014-12-14T09:09:51"/>
        <d v="2015-04-24T20:11:23"/>
        <d v="2016-01-20T20:05:19"/>
        <d v="2014-11-26T05:40:40"/>
        <d v="2015-02-21T10:58:39"/>
        <d v="2015-12-23T13:59:00"/>
        <d v="2015-02-10T07:52:10"/>
        <d v="2015-06-21T11:04:09"/>
        <d v="2014-11-04T20:00:00"/>
        <d v="2014-06-10T19:00:00"/>
        <d v="2014-07-18T04:09:12"/>
        <d v="2014-08-20T11:24:03"/>
        <d v="2015-07-20T13:00:00"/>
        <d v="2014-05-26T18:00:00"/>
        <d v="2015-08-14T11:18:53"/>
        <d v="2016-11-21T20:59:00"/>
        <d v="2016-08-27T13:53:29"/>
        <d v="2015-06-11T07:13:06"/>
        <d v="2012-10-06T14:51:15"/>
        <d v="2014-05-30T07:00:00"/>
        <d v="2017-03-03T02:01:32"/>
        <d v="2015-03-20T06:54:11"/>
        <d v="2016-08-14T21:20:25"/>
        <d v="2014-11-17T19:35:00"/>
        <d v="2015-09-16T08:56:11"/>
        <d v="2016-10-14T12:10:47"/>
        <d v="2015-09-10T16:04:19"/>
        <d v="2016-08-17T17:38:45"/>
        <d v="2016-10-31T18:59:00"/>
        <d v="2013-05-04T04:26:49"/>
        <d v="2013-08-16T02:59:00"/>
        <d v="2010-10-01T19:59:00"/>
        <d v="2016-03-03T21:03:17"/>
        <d v="2013-12-28T22:59:00"/>
        <d v="2015-06-26T14:00:00"/>
        <d v="2016-01-20T11:50:48"/>
        <d v="2015-10-06T07:30:47"/>
        <d v="2015-04-15T17:50:00"/>
        <d v="2016-02-02T08:26:38"/>
        <d v="2014-08-21T18:44:15"/>
        <d v="2014-09-09T19:52:00"/>
        <d v="2016-04-27T04:16:00"/>
        <d v="2014-12-31T12:22:00"/>
        <d v="2015-06-13T15:20:55"/>
        <d v="2016-05-04T19:02:40"/>
        <d v="2017-02-08T00:59:05"/>
        <d v="2015-05-28T06:59:00"/>
        <d v="2014-10-01T18:59:00"/>
        <d v="2015-03-01T16:04:00"/>
        <d v="2015-01-09T13:59:50"/>
        <d v="2014-09-29T06:16:24"/>
        <d v="2016-04-03T05:36:51"/>
        <d v="2016-05-19T23:59:00"/>
        <d v="2014-08-08T13:27:26"/>
        <d v="2015-09-27T21:35:34"/>
        <d v="2014-08-13T09:49:08"/>
        <d v="2015-09-30T09:00:00"/>
        <d v="2016-10-22T13:08:58"/>
        <d v="2015-11-21T21:59:00"/>
        <d v="2014-07-29T16:19:32"/>
        <d v="2016-07-09T20:28:57"/>
        <d v="2015-09-09T13:31:19"/>
        <d v="2015-10-16T07:35:52"/>
        <d v="2014-12-14T11:00:34"/>
        <d v="2016-12-07T08:36:09"/>
        <d v="2015-04-20T20:59:00"/>
        <d v="2016-10-29T16:46:00"/>
        <d v="2015-06-14T10:19:00"/>
        <d v="2016-03-10T04:42:39"/>
        <d v="2016-08-18T17:27:20"/>
        <d v="2015-10-09T06:38:43"/>
        <d v="2017-03-02T13:57:58"/>
        <d v="2015-02-25T18:19:55"/>
        <d v="2015-03-22T07:07:15"/>
        <d v="2014-12-26T16:40:44"/>
        <d v="2015-09-19T19:21:31"/>
        <d v="2015-11-15T14:09:06"/>
        <d v="2014-08-31T20:00:00"/>
        <d v="2015-05-05T09:48:00"/>
        <d v="2015-09-29T12:12:39"/>
        <d v="2015-08-17T07:05:59"/>
        <d v="2016-12-20T19:36:30"/>
        <d v="2015-01-08T04:41:00"/>
        <d v="2016-07-08T16:59:00"/>
        <d v="2015-05-01T09:39:05"/>
        <d v="2016-08-14T13:45:43"/>
        <d v="2015-10-15T13:00:00"/>
        <d v="2015-09-20T10:05:56"/>
        <d v="2016-07-31T15:36:20"/>
        <d v="2015-05-20T10:48:46"/>
        <d v="2016-10-07T05:00:00"/>
        <d v="2016-02-07T15:17:00"/>
        <d v="2016-02-11T19:33:11"/>
        <d v="2014-10-20T05:56:15"/>
        <d v="2015-07-15T22:56:00"/>
        <d v="2016-08-22T23:10:18"/>
        <d v="2015-06-11T18:45:06"/>
        <d v="2015-02-02T17:00:00"/>
        <d v="2014-10-18T20:00:00"/>
        <d v="2015-09-16T13:00:00"/>
        <d v="2015-05-11T10:32:31"/>
        <d v="2015-04-28T06:19:54"/>
        <d v="2014-08-27T18:00:10"/>
        <d v="2017-02-18T15:45:19"/>
        <d v="2014-10-04T05:17:00"/>
        <d v="2016-10-31T17:55:34"/>
        <d v="2015-04-17T08:33:02"/>
        <d v="2014-09-21T06:10:50"/>
        <d v="2016-06-05T01:43:47"/>
        <d v="2015-04-01T03:22:05"/>
        <d v="2016-05-27T04:12:00"/>
        <d v="2016-07-02T06:35:23"/>
        <d v="2015-03-26T15:05:32"/>
        <d v="2016-05-05T12:36:36"/>
        <d v="2014-09-26T07:18:55"/>
        <d v="2016-11-09T14:22:12"/>
        <d v="2016-07-09T14:49:58"/>
        <d v="2015-02-02T09:43:21"/>
        <d v="2016-01-06T19:57:52"/>
        <d v="2016-03-27T14:26:02"/>
        <d v="2015-03-01T11:33:49"/>
        <d v="2017-03-16T09:49:01"/>
        <d v="2017-04-18T10:13:39"/>
        <d v="2017-04-13T19:59:00"/>
        <d v="2017-04-08T03:54:05"/>
        <d v="2017-04-20T22:24:20"/>
        <d v="2017-03-24T03:33:54"/>
        <d v="2017-03-27T07:16:59"/>
        <d v="2017-04-03T18:38:41"/>
        <d v="2017-03-31T13:59:00"/>
        <d v="2017-05-03T10:12:00"/>
        <d v="2017-04-03T06:30:07"/>
        <d v="2017-03-24T19:33:00"/>
        <d v="2017-04-07T07:15:03"/>
        <d v="2017-04-16T11:00:00"/>
        <d v="2017-03-19T02:18:59"/>
        <d v="2017-04-08T23:35:56"/>
        <d v="2017-03-18T21:00:00"/>
        <d v="2017-03-27T14:58:54"/>
        <d v="2017-04-16T06:22:46"/>
        <d v="2014-11-06T15:15:55"/>
        <d v="2014-09-30T19:00:00"/>
        <d v="2012-12-06T17:00:00"/>
        <d v="2011-01-24T19:00:00"/>
        <d v="2014-09-10T11:09:34"/>
        <d v="2013-11-02T11:49:27"/>
        <d v="2011-04-30T19:59:00"/>
        <d v="2012-04-01T11:00:58"/>
        <d v="2012-12-20T02:58:45"/>
        <d v="2012-06-01T13:52:24"/>
        <d v="2014-07-18T20:00:00"/>
        <d v="2013-07-22T11:09:12"/>
        <d v="2012-01-18T14:00:00"/>
        <d v="2014-08-12T19:59:00"/>
        <d v="2014-10-15T03:52:02"/>
        <d v="2014-07-06T17:00:00"/>
        <d v="2014-06-15T09:05:25"/>
        <d v="2014-06-09T10:20:15"/>
        <d v="2014-11-25T22:59:00"/>
        <d v="2014-08-01T19:13:01"/>
        <d v="2014-06-13T13:00:00"/>
        <d v="2013-12-12T19:59:00"/>
        <d v="2014-07-01T19:00:00"/>
        <d v="2016-05-06T05:35:58"/>
        <d v="2012-02-14T08:31:08"/>
        <d v="2014-09-26T12:04:52"/>
        <d v="2014-08-25T11:45:08"/>
        <d v="2011-02-17T12:17:07"/>
        <d v="2013-08-18T06:00:00"/>
        <d v="2014-06-21T07:00:09"/>
        <d v="2014-07-16T05:31:15"/>
        <d v="2013-05-06T07:51:11"/>
        <d v="2014-06-20T00:54:09"/>
        <d v="2014-06-15T07:00:00"/>
        <d v="2012-01-31T08:00:00"/>
        <d v="2013-08-23T10:04:29"/>
        <d v="2014-07-01T14:50:31"/>
        <d v="2014-07-16T14:27:21"/>
        <d v="2014-09-16T12:00:00"/>
        <d v="2014-08-04T06:59:33"/>
        <d v="2015-06-10T00:58:22"/>
        <d v="2015-05-23T23:18:52"/>
        <d v="2016-12-08T19:37:55"/>
        <d v="2016-08-16T09:07:49"/>
        <d v="2015-02-28T13:00:00"/>
        <d v="2015-02-20T14:14:16"/>
        <d v="2015-07-26T16:29:58"/>
        <d v="2015-02-12T05:15:42"/>
        <d v="2015-08-01T05:00:00"/>
        <d v="2015-02-04T02:50:18"/>
        <d v="2015-02-16T01:11:17"/>
        <d v="2014-09-06T12:00:00"/>
        <d v="2016-04-29T20:34:00"/>
        <d v="2014-08-31T09:24:37"/>
        <d v="2015-12-13T20:59:00"/>
        <d v="2015-09-25T14:43:42"/>
        <d v="2015-07-17T07:14:00"/>
        <d v="2015-04-30T23:59:32"/>
        <d v="2015-09-18T21:37:31"/>
        <d v="2015-04-22T20:40:07"/>
        <d v="2014-07-28T05:31:17"/>
        <d v="2014-06-20T14:00:00"/>
        <d v="2012-05-31T18:59:00"/>
        <d v="2014-08-14T17:00:00"/>
        <d v="2014-08-08T10:05:51"/>
        <d v="2015-07-26T09:19:19"/>
        <d v="2016-01-05T14:55:00"/>
        <d v="2015-09-09T18:59:00"/>
        <d v="2015-07-11T05:30:00"/>
        <d v="2016-11-04T04:06:24"/>
        <d v="2014-12-30T15:00:00"/>
        <d v="2015-03-22T13:35:47"/>
        <d v="2017-03-12T12:00:00"/>
        <d v="2015-07-05T07:43:23"/>
        <d v="2015-10-24T12:29:00"/>
        <d v="2015-08-20T11:02:56"/>
        <d v="2017-01-09T20:00:00"/>
        <d v="2016-06-03T12:00:00"/>
        <d v="2015-10-30T05:00:12"/>
        <d v="2017-01-17T12:10:36"/>
        <d v="2015-12-16T19:59:00"/>
        <d v="2014-11-19T22:59:58"/>
        <d v="2016-04-16T13:39:07"/>
        <d v="2016-05-03T18:59:00"/>
        <d v="2017-03-02T10:19:15"/>
        <d v="2017-02-01T14:31:00"/>
        <d v="2016-06-30T23:20:51"/>
        <d v="2016-12-28T13:00:33"/>
        <d v="2015-09-28T18:59:00"/>
        <d v="2015-07-01T03:14:58"/>
        <d v="2015-10-25T14:59:00"/>
        <d v="2017-02-16T14:00:00"/>
        <d v="2014-10-13T21:59:00"/>
        <d v="2014-09-19T09:08:12"/>
        <d v="2015-10-08T15:00:00"/>
        <d v="2016-12-01T08:39:42"/>
        <d v="2015-06-11T17:00:00"/>
        <d v="2015-09-11T18:59:00"/>
        <d v="2015-07-12T01:25:12"/>
        <d v="2015-04-04T11:19:17"/>
        <d v="2015-06-20T08:55:14"/>
        <d v="2014-11-05T09:48:44"/>
        <d v="2015-06-21T08:32:46"/>
        <d v="2016-09-07T02:20:40"/>
        <d v="2016-09-07T18:45:00"/>
        <d v="2015-03-25T16:03:29"/>
        <d v="2014-10-07T09:26:15"/>
        <d v="2015-06-10T18:59:00"/>
        <d v="2017-02-22T04:25:52"/>
        <d v="2015-01-08T12:17:41"/>
        <d v="2016-09-30T18:59:00"/>
        <d v="2015-11-30T08:08:38"/>
        <d v="2015-07-16T08:24:36"/>
        <d v="2014-12-21T19:00:00"/>
        <d v="2015-10-30T12:00:00"/>
        <d v="2015-01-28T13:00:00"/>
        <d v="2015-12-03T08:00:00"/>
        <d v="2015-06-12T12:00:00"/>
        <d v="2015-07-17T09:11:00"/>
        <d v="2016-08-24T12:42:08"/>
        <d v="2015-06-16T02:00:00"/>
        <d v="2015-07-12T03:47:45"/>
        <d v="2014-11-02T02:29:35"/>
        <d v="2015-11-06T04:00:09"/>
        <d v="2016-09-14T10:00:00"/>
        <d v="2016-03-15T12:00:00"/>
        <d v="2015-02-08T19:30:00"/>
        <d v="2016-03-31T18:59:00"/>
        <d v="2014-11-18T08:23:26"/>
        <d v="2015-05-30T11:21:43"/>
        <d v="2016-03-31T16:27:39"/>
        <d v="2015-05-31T20:00:00"/>
        <d v="2015-09-01T15:28:25"/>
        <d v="2016-04-28T19:39:48"/>
        <d v="2016-02-10T12:00:00"/>
        <d v="2016-01-28T20:59:00"/>
        <d v="2017-02-27T20:00:00"/>
        <d v="2016-08-15T11:09:42"/>
        <d v="2015-11-28T09:00:28"/>
        <d v="2016-06-20T14:00:00"/>
        <d v="2017-02-19T23:50:02"/>
        <d v="2017-03-11T03:21:31"/>
        <d v="2015-09-16T18:59:00"/>
        <d v="2015-12-04T10:29:08"/>
        <d v="2017-03-04T01:12:32"/>
        <d v="2015-06-16T03:59:14"/>
        <d v="2016-09-26T01:37:09"/>
        <d v="2015-11-22T13:00:00"/>
        <d v="2015-07-27T13:59:00"/>
        <d v="2015-09-12T15:00:00"/>
        <d v="2015-10-14T13:01:03"/>
        <d v="2015-04-29T08:51:02"/>
        <d v="2016-07-31T21:59:00"/>
        <d v="2016-12-06T23:26:16"/>
        <d v="2015-03-28T05:38:04"/>
        <d v="2016-12-22T05:59:12"/>
        <d v="2015-07-31T11:32:28"/>
        <d v="2016-06-09T18:00:00"/>
        <d v="2016-05-14T16:22:19"/>
        <d v="2016-04-13T12:02:45"/>
        <d v="2016-10-16T06:36:18"/>
        <d v="2015-10-06T13:17:05"/>
        <d v="2015-10-16T22:00:10"/>
        <d v="2016-11-11T13:00:00"/>
        <d v="2016-01-26T16:00:00"/>
        <d v="2015-05-08T11:05:00"/>
        <d v="2016-05-05T22:17:21"/>
        <d v="2014-08-08T04:54:00"/>
        <d v="2016-06-07T15:57:04"/>
        <d v="2016-04-10T17:30:00"/>
        <d v="2015-01-31T05:03:06"/>
        <d v="2016-06-21T16:05:57"/>
        <d v="2014-10-15T18:59:00"/>
        <d v="2016-06-21T18:55:00"/>
        <d v="2016-09-24T23:46:48"/>
        <d v="2016-06-05T04:59:50"/>
        <d v="2015-04-05T08:51:17"/>
        <d v="2015-03-08T07:08:25"/>
        <d v="2016-05-07T23:59:26"/>
        <d v="2014-07-04T16:00:00"/>
        <d v="2014-07-27T14:00:00"/>
        <d v="2015-04-01T11:17:48"/>
        <d v="2015-10-06T07:44:46"/>
        <d v="2014-07-19T11:38:50"/>
        <d v="2015-06-15T07:14:40"/>
        <d v="2015-07-30T03:30:22"/>
        <d v="2014-08-03T14:00:00"/>
        <d v="2016-04-04T23:34:06"/>
        <d v="2014-10-10T12:00:00"/>
        <d v="2017-02-24T04:48:00"/>
        <d v="2016-07-28T06:58:38"/>
        <d v="2016-12-06T14:22:34"/>
        <d v="2016-06-12T08:00:00"/>
        <d v="2015-03-31T19:59:00"/>
        <d v="2016-04-13T04:18:00"/>
        <d v="2014-08-29T19:48:13"/>
        <d v="2015-04-17T15:37:00"/>
        <d v="2015-02-25T15:35:10"/>
        <d v="2016-05-08T12:00:00"/>
        <d v="2016-04-29T18:59:00"/>
        <d v="2016-06-13T08:00:00"/>
        <d v="2015-11-29T14:00:00"/>
        <d v="2014-07-23T02:00:00"/>
        <d v="2016-07-01T14:00:00"/>
        <d v="2016-05-02T14:00:00"/>
        <d v="2015-10-28T19:01:00"/>
        <d v="2016-05-10T02:17:00"/>
        <d v="2016-07-15T10:34:32"/>
        <d v="2014-08-01T01:01:50"/>
        <d v="2014-11-18T23:27:59"/>
        <d v="2017-02-24T16:22:14"/>
        <d v="2016-12-14T06:59:00"/>
        <d v="2014-09-01T06:59:00"/>
        <d v="2015-03-06T19:55:00"/>
        <d v="2014-08-19T07:00:00"/>
        <d v="2015-12-12T17:26:32"/>
        <d v="2015-05-12T16:37:17"/>
        <d v="2015-08-01T13:24:54"/>
        <d v="2014-12-31T20:00:00"/>
        <d v="2017-01-14T15:59:40"/>
        <d v="2016-12-16T23:00:00"/>
        <d v="2015-12-02T11:59:25"/>
        <d v="2015-07-18T07:00:00"/>
        <d v="2015-10-28T08:33:36"/>
        <d v="2014-05-18T05:39:33"/>
        <d v="2015-04-25T06:49:54"/>
        <d v="2015-03-20T07:56:00"/>
        <d v="2014-08-31T04:08:00"/>
        <d v="2015-08-26T14:00:00"/>
        <d v="2014-11-29T14:52:58"/>
        <d v="2015-03-10T18:26:23"/>
        <d v="2016-08-01T13:59:00"/>
        <d v="2016-06-23T09:47:00"/>
        <d v="2015-11-20T18:00:00"/>
        <d v="2014-12-10T11:49:12"/>
        <d v="2014-12-03T06:28:26"/>
        <d v="2014-12-14T09:18:08"/>
        <d v="2015-06-18T02:04:01"/>
        <d v="2016-06-03T04:31:22"/>
        <d v="2014-07-10T09:35:45"/>
        <d v="2014-08-08T13:28:00"/>
        <d v="2016-05-06T11:17:35"/>
        <d v="2014-11-05T15:46:00"/>
        <d v="2014-07-27T05:17:25"/>
        <d v="2015-05-30T09:10:00"/>
        <d v="2016-02-18T13:00:00"/>
        <d v="2014-11-21T08:00:00"/>
        <d v="2015-02-21T13:05:25"/>
        <d v="2014-08-28T13:53:34"/>
        <d v="2015-08-07T08:22:26"/>
        <d v="2015-11-11T17:31:00"/>
        <d v="2015-06-25T02:05:24"/>
        <d v="2015-06-17T03:05:02"/>
        <d v="2016-03-01T14:59:00"/>
        <d v="2014-07-16T02:49:36"/>
        <d v="2014-07-06T01:08:09"/>
        <d v="2014-07-18T14:48:24"/>
        <d v="2016-07-31T11:58:00"/>
        <d v="2016-06-05T22:00:00"/>
        <d v="2015-10-07T15:32:52"/>
        <d v="2014-09-27T14:01:02"/>
        <d v="2015-02-27T19:59:00"/>
        <d v="2016-11-30T22:59:00"/>
        <d v="2016-04-17T14:30:00"/>
        <d v="2015-04-23T09:30:00"/>
        <d v="2014-10-25T15:43:00"/>
        <d v="2014-05-23T11:01:47"/>
        <d v="2016-04-06T12:30:00"/>
        <d v="2016-02-13T15:00:00"/>
        <d v="2015-03-04T09:59:23"/>
        <d v="2015-04-24T12:52:21"/>
        <d v="2015-02-04T21:59:00"/>
        <d v="2014-10-04T05:48:56"/>
        <d v="2014-09-20T17:00:00"/>
        <d v="2014-07-02T06:29:12"/>
        <d v="2015-02-28T08:00:00"/>
        <d v="2016-11-01T15:31:01"/>
        <d v="2014-07-30T13:41:41"/>
        <d v="2014-08-18T08:32:33"/>
        <d v="2016-02-05T13:00:00"/>
        <d v="2014-06-16T18:00:00"/>
        <d v="2014-07-10T00:07:49"/>
        <d v="2016-08-06T18:00:00"/>
        <d v="2014-08-21T07:28:00"/>
        <d v="2015-08-19T08:03:40"/>
        <d v="2015-05-02T12:00:00"/>
        <d v="2016-01-18T19:59:00"/>
        <d v="2014-07-11T07:15:00"/>
        <d v="2015-11-13T11:17:00"/>
        <d v="2015-05-30T11:11:12"/>
        <d v="2014-09-09T03:35:46"/>
        <d v="2016-06-08T04:59:00"/>
        <d v="2015-10-23T03:43:56"/>
        <d v="2015-02-05T03:20:00"/>
        <d v="2016-03-18T11:20:12"/>
        <d v="2014-12-16T17:51:29"/>
        <d v="2016-07-08T19:00:00"/>
        <d v="2015-04-02T06:54:31"/>
        <d v="2015-04-21T08:22:07"/>
        <d v="2014-07-22T18:59:00"/>
        <d v="2016-08-13T14:29:16"/>
        <d v="2014-07-31T07:45:59"/>
        <d v="2016-10-13T09:00:27"/>
        <d v="2014-07-31T21:59:00"/>
        <d v="2015-02-11T20:59:00"/>
        <d v="2015-02-02T19:27:00"/>
        <d v="2016-05-20T02:31:00"/>
        <d v="2014-08-15T03:39:12"/>
        <d v="2016-10-28T18:00:00"/>
        <d v="2015-07-10T09:00:00"/>
        <d v="2016-10-10T18:59:00"/>
        <d v="2016-08-22T18:07:17"/>
        <d v="2015-08-09T07:00:00"/>
        <d v="2016-04-19T14:27:30"/>
        <d v="2015-03-20T06:07:12"/>
        <d v="2016-09-20T18:00:00"/>
        <d v="2016-04-28T06:24:05"/>
        <d v="2016-07-15T12:38:00"/>
        <d v="2014-08-31T11:00:00"/>
        <d v="2014-11-05T20:59:00"/>
        <d v="2015-03-20T11:27:00"/>
        <d v="2016-07-20T03:02:11"/>
        <d v="2014-11-02T15:00:00"/>
        <d v="2014-10-26T18:00:00"/>
        <d v="2015-05-16T18:00:00"/>
        <d v="2015-03-16T12:00:00"/>
        <d v="2014-06-21T11:31:20"/>
        <d v="2015-07-10T12:00:00"/>
        <d v="2015-01-01T20:56:28"/>
        <d v="2014-07-06T09:31:06"/>
        <d v="2014-07-03T07:03:01"/>
        <d v="2016-06-15T09:14:59"/>
        <d v="2016-02-02T07:38:00"/>
        <d v="2015-06-02T21:59:00"/>
        <d v="2015-06-24T13:34:12"/>
        <d v="2015-04-17T07:00:00"/>
        <d v="2014-05-24T12:00:00"/>
        <d v="2016-04-13T10:15:24"/>
        <d v="2015-05-17T20:59:44"/>
        <d v="2015-10-25T15:13:17"/>
        <d v="2014-08-16T20:11:00"/>
        <d v="2016-11-25T21:00:00"/>
        <d v="2014-11-01T08:18:00"/>
        <d v="2016-09-11T11:19:26"/>
        <d v="2016-06-02T13:00:00"/>
        <d v="2016-05-28T12:44:00"/>
        <d v="2015-06-30T21:59:00"/>
        <d v="2016-03-06T19:59:00"/>
        <d v="2015-09-11T09:19:55"/>
        <d v="2016-03-15T18:59:00"/>
        <d v="2016-07-24T02:28:48"/>
        <d v="2015-11-19T09:58:11"/>
        <d v="2014-05-12T19:00:00"/>
        <d v="2014-08-23T08:37:20"/>
        <d v="2016-05-31T13:08:57"/>
        <d v="2016-05-10T12:00:00"/>
        <d v="2014-11-20T19:55:00"/>
        <d v="2014-07-02T05:54:06"/>
        <d v="2014-11-07T09:30:00"/>
        <d v="2015-04-23T02:53:12"/>
        <d v="2014-06-03T19:59:00"/>
        <d v="2015-02-01T19:59:00"/>
        <d v="2015-05-31T09:32:51"/>
        <d v="2014-09-07T18:00:00"/>
        <d v="2014-07-04T02:00:00"/>
        <d v="2014-10-02T05:21:00"/>
        <d v="2015-03-04T05:22:30"/>
        <d v="2015-09-06T04:47:00"/>
        <d v="2014-09-28T23:40:20"/>
        <d v="2015-09-15T01:06:00"/>
        <d v="2016-09-25T14:00:00"/>
        <d v="2014-09-12T19:00:00"/>
        <d v="2016-04-27T20:59:00"/>
        <d v="2015-07-10T18:59:00"/>
        <d v="2017-01-18T03:01:58"/>
        <d v="2015-07-12T16:00:00"/>
        <d v="2016-04-10T11:00:00"/>
        <d v="2016-06-30T06:42:14"/>
        <d v="2014-09-17T18:59:00"/>
        <d v="2015-11-11T10:16:07"/>
        <d v="2015-10-01T06:00:23"/>
        <d v="2015-12-20T02:59:00"/>
        <d v="2014-11-16T22:59:00"/>
        <d v="2016-08-17T01:05:40"/>
        <d v="2016-09-08T09:08:42"/>
        <d v="2016-06-25T15:04:51"/>
        <d v="2015-08-31T08:31:15"/>
        <d v="2014-09-07T05:23:42"/>
        <d v="2015-06-25T09:07:39"/>
        <d v="2015-03-07T10:57:37"/>
        <d v="2015-04-11T10:22:39"/>
        <d v="2015-03-31T18:59:00"/>
        <d v="2016-05-13T18:59:00"/>
        <d v="2016-03-04T16:00:00"/>
        <d v="2015-09-04T00:27:53"/>
        <d v="2016-05-02T12:26:38"/>
        <d v="2014-05-22T13:07:00"/>
        <d v="2014-06-28T05:05:24"/>
        <d v="2015-08-11T15:00:00"/>
        <d v="2015-02-11T08:00:00"/>
        <d v="2016-11-17T02:36:34"/>
        <d v="2014-08-17T06:35:24"/>
        <d v="2014-05-04T21:38:31"/>
        <d v="2015-06-26T12:00:00"/>
        <d v="2015-07-30T23:58:00"/>
        <d v="2015-05-26T17:45:00"/>
        <d v="2015-08-05T09:36:00"/>
        <d v="2016-03-13T13:00:00"/>
        <d v="2016-08-01T10:00:00"/>
        <d v="2015-10-05T07:00:00"/>
        <d v="2014-12-31T08:50:08"/>
        <d v="2015-01-23T03:11:23"/>
        <d v="2015-06-10T10:27:24"/>
        <d v="2014-09-17T08:46:34"/>
        <d v="2015-01-08T07:31:36"/>
        <d v="2014-12-30T22:00:00"/>
        <d v="2014-10-30T11:36:53"/>
        <d v="2015-06-21T04:41:22"/>
        <d v="2014-11-08T01:00:46"/>
        <d v="2014-11-13T14:37:28"/>
        <d v="2016-08-10T18:59:00"/>
        <d v="2016-12-05T05:10:54"/>
        <d v="2015-04-25T21:28:00"/>
        <d v="2016-04-30T08:36:17"/>
        <d v="2016-03-31T08:17:36"/>
        <d v="2015-02-28T19:59:00"/>
        <d v="2014-07-30T02:18:30"/>
        <d v="2016-04-04T17:18:02"/>
        <d v="2016-04-18T00:13:25"/>
        <d v="2015-07-12T22:35:44"/>
        <d v="2014-12-21T08:11:30"/>
        <d v="2016-09-23T07:44:30"/>
        <d v="2016-06-27T10:00:00"/>
        <d v="2015-04-29T14:00:00"/>
        <d v="2015-05-26T06:32:27"/>
        <d v="2014-10-19T23:00:34"/>
        <d v="2015-01-23T19:59:00"/>
        <d v="2015-02-10T19:59:00"/>
        <d v="2015-01-05T11:26:00"/>
        <d v="2016-09-03T16:36:22"/>
        <d v="2015-03-12T21:59:00"/>
        <d v="2014-08-26T08:09:42"/>
        <d v="2016-03-02T20:59:00"/>
        <d v="2014-09-02T19:59:00"/>
        <d v="2015-08-29T15:00:00"/>
        <d v="2016-10-13T11:22:44"/>
        <d v="2015-01-16T14:58:02"/>
        <d v="2016-05-17T12:27:59"/>
        <d v="2015-11-05T12:44:40"/>
        <d v="2016-04-28T21:59:00"/>
        <d v="2016-02-13T10:02:06"/>
        <d v="2016-08-14T05:30:57"/>
        <d v="2015-12-14T15:00:00"/>
        <d v="2016-06-17T05:00:00"/>
        <d v="2016-03-30T13:48:05"/>
        <d v="2015-08-17T01:22:16"/>
        <d v="2015-04-07T23:53:21"/>
        <d v="2014-06-09T08:26:51"/>
        <d v="2014-06-28T05:09:34"/>
        <d v="2015-06-18T16:00:16"/>
        <d v="2015-12-10T05:14:56"/>
        <d v="2015-03-19T12:47:44"/>
        <d v="2017-02-27T15:00:00"/>
        <d v="2015-06-03T06:04:10"/>
        <d v="2016-11-19T13:00:00"/>
        <d v="2015-03-04T19:00:00"/>
        <d v="2016-09-30T12:00:00"/>
        <d v="2014-09-27T18:23:00"/>
        <d v="2014-07-25T22:00:00"/>
        <d v="2016-08-23T09:34:50"/>
        <d v="2015-07-02T06:39:37"/>
        <d v="2014-08-16T07:00:57"/>
        <d v="2016-05-20T18:59:00"/>
        <d v="2015-12-13T11:59:56"/>
        <d v="2016-05-05T08:00:00"/>
        <d v="2014-11-29T12:19:50"/>
        <d v="2014-09-22T18:59:00"/>
        <d v="2014-11-23T13:29:09"/>
        <d v="2016-11-18T16:00:00"/>
        <d v="2017-01-13T18:59:00"/>
        <d v="2016-04-20T12:11:16"/>
        <d v="2015-09-14T07:40:29"/>
        <d v="2015-01-01T07:48:55"/>
        <d v="2015-04-19T06:08:52"/>
        <d v="2016-10-07T06:11:00"/>
        <d v="2015-05-10T09:45:30"/>
        <d v="2014-10-04T20:00:00"/>
        <d v="2015-11-30T08:00:00"/>
        <d v="2015-11-16T19:27:19"/>
        <d v="2016-03-07T19:59:00"/>
        <d v="2016-11-21T15:17:18"/>
        <d v="2015-06-16T14:30:00"/>
        <d v="2016-09-30T08:58:47"/>
        <d v="2014-10-04T22:00:45"/>
        <d v="2014-06-16T08:06:34"/>
        <d v="2016-02-02T02:29:44"/>
        <d v="2014-08-10T06:59:00"/>
        <d v="2016-08-24T18:59:00"/>
        <d v="2015-08-04T23:43:27"/>
        <d v="2016-04-03T08:00:00"/>
        <d v="2015-07-17T21:59:00"/>
        <d v="2017-02-01T13:59:00"/>
        <d v="2016-06-01T12:42:00"/>
        <d v="2014-07-01T18:59:00"/>
        <d v="2015-03-19T05:39:00"/>
        <d v="2014-12-23T12:08:45"/>
        <d v="2016-04-09T19:00:00"/>
        <d v="2015-03-30T19:16:54"/>
        <d v="2016-12-21T02:50:30"/>
        <d v="2016-06-15T20:58:09"/>
        <d v="2015-10-28T10:54:00"/>
        <d v="2014-07-23T22:00:00"/>
        <d v="2015-07-18T14:16:59"/>
        <d v="2015-07-23T09:33:00"/>
        <d v="2015-06-11T07:12:17"/>
        <d v="2015-05-31T14:00:00"/>
        <d v="2014-07-20T18:59:00"/>
        <d v="2014-09-26T13:43:04"/>
        <d v="2014-11-05T03:52:00"/>
        <d v="2016-09-03T11:57:09"/>
        <d v="2016-05-15T14:00:00"/>
        <d v="2014-09-12T10:34:44"/>
        <d v="2014-07-02T18:59:00"/>
        <d v="2015-05-31T03:44:58"/>
        <d v="2014-06-30T19:59:00"/>
        <d v="2016-10-05T01:53:54"/>
        <d v="2016-01-15T06:38:10"/>
        <d v="2014-06-15T21:59:00"/>
        <d v="2016-10-19T17:48:16"/>
        <d v="2015-09-01T19:19:46"/>
        <d v="2014-05-19T12:00:00"/>
        <d v="2015-08-28T18:59:00"/>
        <d v="2014-06-26T20:14:15"/>
        <d v="2014-08-08T09:53:24"/>
        <d v="2015-06-21T13:25:00"/>
        <d v="2014-11-27T06:21:23"/>
        <d v="2015-03-01T19:59:00"/>
        <d v="2014-09-18T15:00:00"/>
        <d v="2015-11-30T13:30:00"/>
        <d v="2016-06-05T17:00:00"/>
        <d v="2015-01-11T11:53:30"/>
        <d v="2015-02-13T05:48:36"/>
        <d v="2016-05-10T02:10:48"/>
        <d v="2016-03-02T10:21:27"/>
        <d v="2014-10-15T05:26:56"/>
        <d v="2014-09-30T07:00:00"/>
        <d v="2015-06-04T03:59:53"/>
        <d v="2016-07-10T13:59:00"/>
        <d v="2016-08-12T21:59:00"/>
        <d v="2016-05-31T07:33:14"/>
        <d v="2014-06-23T09:00:00"/>
        <d v="2014-09-12T12:55:49"/>
        <d v="2016-07-21T20:26:00"/>
        <d v="2014-07-03T18:24:46"/>
        <d v="2014-06-25T07:59:06"/>
        <d v="2015-04-03T04:49:48"/>
        <d v="2015-05-30T21:59:00"/>
        <d v="2016-06-04T08:42:46"/>
        <d v="2015-05-25T18:59:00"/>
        <d v="2015-03-31T03:52:00"/>
        <d v="2016-01-21T12:18:29"/>
        <d v="2015-05-09T11:47:29"/>
        <d v="2015-02-27T08:11:15"/>
        <d v="2015-06-22T08:31:06"/>
        <d v="2015-07-02T14:50:06"/>
        <d v="2014-11-05T14:28:04"/>
        <d v="2016-02-11T13:59:00"/>
        <d v="2014-11-30T10:04:22"/>
        <d v="2016-05-04T14:00:00"/>
        <d v="2016-02-18T12:30:00"/>
        <d v="2016-04-29T12:00:00"/>
        <d v="2016-10-19T19:55:00"/>
        <d v="2015-08-18T19:06:16"/>
        <d v="2015-03-22T18:55:12"/>
        <d v="2015-08-17T07:15:59"/>
        <d v="2015-01-09T18:23:00"/>
        <d v="2015-01-24T03:00:00"/>
        <d v="2015-04-18T13:30:00"/>
        <d v="2015-05-25T12:38:16"/>
        <d v="2015-05-28T07:38:09"/>
        <d v="2015-03-23T09:00:00"/>
        <d v="2015-11-11T21:59:00"/>
        <d v="2014-07-15T13:00:00"/>
        <d v="2016-07-17T01:47:48"/>
        <d v="2014-08-11T16:53:58"/>
        <d v="2015-12-17T13:05:50"/>
        <d v="2014-09-05T20:09:04"/>
        <d v="2014-07-03T08:02:44"/>
        <d v="2014-07-04T18:59:00"/>
        <d v="2014-08-10T07:45:02"/>
        <d v="2016-10-08T00:20:39"/>
        <d v="2015-07-05T13:59:00"/>
        <d v="2016-02-15T20:59:00"/>
        <d v="2016-04-28T18:59:00"/>
        <d v="2015-02-09T22:59:00"/>
        <d v="2016-04-02T14:51:13"/>
        <d v="2016-10-16T12:00:00"/>
        <d v="2015-06-02T15:00:00"/>
        <d v="2014-07-25T19:59:00"/>
        <d v="2016-04-15T11:48:27"/>
        <d v="2014-06-11T10:33:18"/>
        <d v="2014-12-01T11:25:15"/>
        <d v="2014-05-18T20:00:00"/>
        <d v="2015-08-25T17:35:53"/>
        <d v="2014-05-05T03:36:26"/>
        <d v="2015-08-10T14:00:00"/>
        <d v="2015-08-02T10:31:29"/>
        <d v="2015-04-01T08:00:26"/>
        <d v="2016-05-28T15:36:00"/>
        <d v="2014-07-30T09:38:02"/>
        <d v="2014-07-02T19:00:45"/>
        <d v="2014-06-12T08:28:10"/>
        <d v="2016-04-15T05:21:19"/>
        <d v="2015-06-13T13:20:10"/>
        <d v="2016-05-17T15:00:00"/>
        <d v="2016-11-28T21:00:00"/>
        <d v="2016-11-14T17:08:00"/>
        <d v="2015-04-09T10:00:55"/>
        <d v="2015-04-08T19:00:00"/>
        <d v="2014-07-31T16:00:00"/>
        <d v="2014-09-26T19:00:00"/>
        <d v="2015-02-14T10:39:40"/>
        <d v="2016-03-26T07:39:00"/>
        <d v="2015-07-13T11:06:00"/>
        <d v="2014-09-08T12:11:25"/>
        <d v="2016-07-24T14:00:00"/>
        <d v="2016-03-15T07:00:00"/>
        <d v="2016-07-10T14:32:12"/>
        <d v="2016-08-02T01:03:00"/>
        <d v="2016-05-26T15:54:35"/>
        <d v="2015-12-23T07:18:00"/>
        <d v="2015-06-15T10:10:18"/>
        <d v="2016-11-22T08:00:23"/>
        <d v="2014-07-06T07:36:32"/>
        <d v="2015-07-15T01:43:42"/>
        <d v="2014-12-16T13:32:09"/>
        <d v="2015-06-07T04:55:54"/>
        <d v="2015-08-28T13:30:00"/>
        <d v="2017-01-13T15:42:36"/>
        <d v="2015-04-20T12:09:25"/>
        <d v="2014-08-10T08:20:48"/>
        <d v="2016-03-11T13:20:43"/>
        <d v="2015-01-10T19:59:00"/>
        <d v="2015-01-02T07:13:36"/>
        <d v="2015-10-21T18:01:46"/>
        <d v="2016-03-04T14:19:28"/>
        <d v="2016-07-30T22:00:00"/>
        <d v="2014-09-27T12:17:20"/>
        <d v="2014-06-28T21:13:01"/>
        <d v="2015-04-03T12:48:59"/>
        <d v="2015-04-25T00:53:39"/>
        <d v="2014-07-30T14:00:00"/>
        <d v="2015-03-21T10:22:38"/>
        <d v="2016-05-31T02:00:00"/>
        <d v="2016-06-14T12:43:00"/>
        <d v="2015-08-20T14:00:00"/>
        <d v="2014-07-17T07:33:43"/>
        <d v="2015-10-23T18:59:00"/>
        <d v="2015-03-12T10:13:02"/>
        <d v="2015-07-17T12:02:00"/>
        <d v="2015-07-05T06:38:37"/>
        <d v="2016-01-03T19:20:07"/>
        <d v="2016-01-19T13:59:00"/>
        <d v="2015-07-19T18:59:00"/>
        <d v="2016-08-01T04:41:00"/>
        <d v="2015-06-16T16:40:14"/>
        <d v="2015-05-07T01:09:54"/>
        <d v="2015-03-26T15:00:00"/>
        <d v="2014-12-31T04:39:47"/>
        <d v="2016-08-31T11:46:11"/>
        <d v="2016-05-27T08:46:51"/>
        <d v="2014-11-05T12:22:25"/>
        <d v="2016-02-19T17:45:35"/>
        <d v="2014-12-01T10:09:00"/>
        <d v="2015-06-18T01:41:07"/>
        <d v="2016-04-21T13:36:48"/>
        <d v="2016-08-02T19:09:00"/>
        <d v="2015-07-03T09:22:38"/>
        <d v="2015-05-22T08:03:29"/>
        <d v="2015-07-29T18:25:24"/>
        <d v="2016-03-28T06:50:29"/>
        <d v="2014-07-20T09:51:27"/>
        <d v="2014-05-11T02:50:52"/>
        <d v="2014-05-31T16:44:24"/>
        <d v="2014-06-02T21:59:00"/>
        <d v="2015-10-01T06:02:54"/>
        <d v="2014-10-03T21:59:00"/>
        <d v="2015-07-18T20:23:11"/>
        <d v="2015-10-18T10:36:29"/>
        <d v="2015-06-11T09:24:44"/>
        <d v="2014-12-31T17:59:03"/>
        <d v="2015-07-17T01:32:59"/>
        <d v="2015-03-26T18:34:36"/>
        <d v="2014-09-01T11:09:38"/>
        <d v="2015-05-09T12:14:18"/>
        <d v="2015-03-26T13:17:51"/>
        <d v="2015-03-08T07:50:03"/>
        <d v="2014-08-01T08:12:00"/>
        <d v="2015-05-22T12:00:00"/>
        <d v="2014-06-25T12:00:00"/>
        <d v="2014-08-12T06:51:50"/>
        <d v="2014-11-12T12:47:00"/>
        <d v="2016-09-12T07:59:00"/>
        <d v="2015-11-05T07:11:45"/>
        <d v="2015-11-17T13:24:14"/>
        <d v="2014-08-29T20:30:00"/>
        <d v="2016-03-22T18:29:00"/>
        <d v="2016-06-18T10:32:19"/>
        <d v="2014-09-08T06:50:05"/>
        <d v="2015-03-13T18:11:00"/>
        <d v="2014-07-02T19:07:58"/>
        <d v="2017-03-29T08:44:10"/>
        <d v="2015-08-13T18:29:56"/>
        <d v="2015-10-08T07:42:15"/>
        <d v="2015-01-23T16:00:00"/>
        <d v="2016-09-03T01:00:00"/>
        <d v="2016-02-02T05:58:48"/>
        <d v="2016-12-08T07:15:52"/>
        <d v="2015-06-29T18:59:00"/>
        <d v="2015-01-25T11:39:56"/>
        <d v="2017-02-19T15:26:39"/>
        <d v="2016-01-31T14:03:00"/>
        <d v="2014-09-02T05:27:49"/>
        <d v="2015-03-27T08:59:52"/>
        <d v="2016-05-09T13:49:51"/>
        <d v="2014-12-10T20:28:22"/>
        <d v="2015-05-01T13:00:00"/>
        <d v="2017-02-26T04:05:58"/>
        <d v="2015-01-04T14:26:00"/>
        <d v="2015-08-15T09:12:24"/>
        <d v="2015-03-22T19:59:00"/>
        <d v="2014-08-23T22:00:00"/>
        <d v="2014-06-30T21:00:00"/>
        <d v="2016-12-05T19:59:00"/>
        <d v="2015-02-27T21:00:18"/>
        <d v="2014-06-16T19:36:18"/>
        <d v="2015-01-08T11:58:03"/>
        <d v="2015-08-17T07:00:00"/>
        <d v="2014-08-12T09:36:01"/>
        <d v="2015-06-10T17:13:11"/>
        <d v="2015-12-19T10:49:59"/>
        <d v="2016-11-14T03:14:02"/>
        <d v="2015-08-14T10:38:00"/>
        <d v="2015-04-14T20:04:00"/>
        <d v="2015-06-11T14:00:00"/>
        <d v="2015-06-26T04:25:00"/>
        <d v="2014-10-26T11:08:00"/>
        <d v="2014-07-28T18:14:56"/>
        <d v="2014-09-10T23:37:22"/>
        <d v="2015-09-07T09:09:57"/>
        <d v="2014-11-26T11:29:37"/>
        <d v="2015-04-24T19:35:00"/>
        <d v="2015-11-29T21:04:09"/>
        <d v="2015-05-10T13:59:00"/>
        <d v="2016-06-01T14:38:29"/>
        <d v="2016-06-03T02:19:12"/>
        <d v="2014-09-11T03:39:21"/>
        <d v="2014-08-04T07:00:00"/>
        <d v="2016-01-17T15:00:00"/>
        <d v="2016-11-13T01:17:40"/>
        <d v="2014-10-26T09:00:00"/>
        <d v="2015-03-02T14:00:00"/>
        <d v="2015-04-09T14:31:11"/>
        <d v="2014-06-26T14:02:02"/>
        <d v="2014-07-30T11:53:59"/>
        <d v="2014-12-26T17:02:28"/>
        <d v="2014-08-08T21:25:04"/>
        <d v="2015-10-15T19:59:00"/>
        <d v="2016-09-18T10:51:05"/>
        <d v="2016-03-31T21:00:00"/>
        <d v="2015-09-05T18:38:27"/>
        <d v="2016-03-15T18:02:44"/>
        <d v="2016-07-16T15:43:00"/>
        <d v="2015-10-01T04:00:00"/>
        <d v="2015-10-04T06:45:46"/>
        <d v="2016-11-30T22:18:40"/>
        <d v="2016-07-11T06:09:20"/>
        <d v="2015-06-27T12:44:14"/>
        <d v="2014-10-06T19:30:00"/>
        <d v="2015-01-02T02:49:11"/>
        <d v="2014-11-24T16:00:00"/>
        <d v="2015-06-16T12:41:54"/>
        <d v="2015-11-02T07:50:00"/>
        <d v="2015-08-27T06:54:35"/>
        <d v="2015-05-15T10:14:28"/>
        <d v="2015-02-27T23:00:00"/>
        <d v="2016-10-01T18:25:44"/>
        <d v="2014-09-06T22:48:43"/>
        <d v="2015-02-10T17:53:41"/>
        <d v="2016-04-08T09:35:00"/>
        <d v="2016-05-03T09:49:02"/>
        <d v="2015-10-26T09:58:10"/>
        <d v="2016-07-29T14:29:00"/>
        <d v="2014-07-14T06:37:44"/>
        <d v="2015-11-28T12:22:21"/>
        <d v="2016-04-24T15:20:00"/>
        <d v="2016-07-08T14:25:54"/>
        <d v="2014-08-02T05:00:00"/>
        <d v="2014-09-28T09:55:56"/>
        <d v="2016-01-03T11:17:36"/>
        <d v="2014-05-08T12:23:30"/>
        <d v="2015-11-28T05:54:54"/>
        <d v="2015-11-17T19:41:57"/>
        <d v="2015-04-19T07:19:46"/>
        <d v="2016-04-13T19:39:40"/>
        <d v="2014-07-23T17:59:00"/>
        <d v="2017-03-05T21:58:27"/>
        <d v="2016-05-22T10:34:33"/>
        <d v="2016-08-28T18:55:00"/>
        <d v="2016-04-17T11:43:31"/>
        <d v="2014-07-21T03:52:06"/>
        <d v="2015-02-05T16:37:14"/>
        <d v="2016-05-08T19:00:00"/>
        <d v="2016-06-02T04:07:28"/>
        <d v="2016-07-13T11:48:18"/>
        <d v="2014-07-31T22:00:00"/>
        <d v="2016-07-22T09:55:32"/>
        <d v="2015-01-31T06:25:53"/>
        <d v="2015-03-29T11:00:00"/>
        <d v="2014-07-05T05:22:27"/>
        <d v="2016-07-16T19:19:09"/>
        <d v="2015-07-07T10:26:20"/>
        <d v="2014-05-19T21:59:00"/>
        <d v="2014-11-07T15:00:00"/>
        <d v="2016-02-20T12:05:00"/>
        <d v="2016-05-06T04:04:00"/>
        <d v="2014-05-16T13:11:30"/>
        <d v="2015-08-28T16:56:53"/>
        <d v="2015-11-08T09:59:41"/>
        <d v="2016-03-02T07:08:13"/>
        <d v="2015-05-31T06:28:02"/>
        <d v="2015-12-11T14:34:19"/>
        <d v="2015-05-13T11:45:12"/>
        <d v="2014-07-19T00:21:30"/>
        <d v="2015-02-14T02:27:00"/>
        <d v="2014-11-20T07:04:00"/>
        <d v="2015-04-04T23:23:41"/>
        <d v="2015-03-28T13:07:06"/>
        <d v="2014-08-31T10:51:49"/>
        <d v="2016-05-07T05:29:18"/>
        <d v="2014-09-26T16:02:41"/>
        <d v="2015-02-15T05:05:47"/>
        <d v="2014-10-07T18:54:17"/>
        <d v="2014-10-20T10:23:05"/>
        <d v="2016-02-16T09:33:07"/>
        <d v="2014-08-26T07:28:00"/>
        <d v="2015-07-22T14:08:27"/>
        <d v="2014-09-09T07:49:20"/>
        <d v="2014-10-26T09:29:26"/>
        <d v="2015-01-28T04:04:38"/>
        <d v="2015-05-02T04:04:09"/>
        <d v="2015-02-15T22:13:43"/>
        <d v="2016-03-04T20:54:29"/>
        <d v="2015-07-19T09:44:23"/>
        <d v="2014-09-17T11:56:40"/>
        <d v="2014-09-04T07:07:54"/>
        <d v="2016-10-07T12:51:48"/>
        <d v="2016-04-15T07:28:00"/>
        <d v="2015-03-23T18:34:59"/>
        <d v="2014-10-26T12:52:38"/>
        <d v="2015-01-31T17:54:00"/>
        <d v="2016-03-24T13:59:23"/>
        <d v="2015-08-31T07:04:57"/>
        <d v="2015-07-25T20:42:16"/>
        <d v="2015-12-04T07:43:59"/>
        <d v="2017-02-22T16:00:00"/>
        <d v="2014-06-05T13:31:40"/>
        <d v="2015-12-13T15:36:10"/>
        <d v="2016-02-03T09:49:00"/>
        <d v="2014-12-18T06:02:44"/>
        <d v="2015-12-15T11:25:16"/>
        <d v="2016-10-02T00:00:00"/>
        <d v="2015-04-03T12:44:10"/>
        <d v="2014-10-21T12:11:27"/>
        <d v="2014-07-01T13:30:00"/>
        <d v="2016-05-24T05:25:00"/>
        <d v="2014-10-17T10:10:10"/>
        <d v="2015-11-30T20:59:00"/>
        <d v="2015-07-17T18:00:00"/>
        <d v="2016-09-06T02:22:34"/>
        <d v="2015-01-20T10:16:00"/>
        <d v="2014-11-20T13:58:45"/>
        <d v="2015-04-09T20:00:00"/>
        <d v="2014-08-20T19:49:49"/>
        <d v="2014-10-22T06:36:50"/>
        <d v="2015-01-10T16:00:00"/>
        <d v="2016-04-11T02:13:07"/>
        <d v="2015-07-14T14:00:15"/>
        <d v="2014-10-23T06:16:31"/>
        <d v="2014-05-08T21:53:00"/>
        <d v="2014-10-13T12:05:16"/>
        <d v="2014-11-15T11:00:00"/>
        <d v="2016-09-30T19:00:00"/>
        <d v="2014-06-19T06:33:51"/>
        <d v="2016-07-03T10:59:00"/>
        <d v="2015-11-25T14:00:00"/>
        <d v="2014-09-15T18:00:00"/>
        <d v="2014-06-23T07:00:00"/>
        <d v="2016-04-20T17:23:43"/>
        <d v="2016-07-02T08:44:28"/>
        <d v="2014-06-27T07:21:24"/>
        <d v="2015-04-29T05:07:06"/>
        <d v="2014-08-12T13:50:11"/>
        <d v="2016-05-18T15:56:28"/>
        <d v="2015-09-27T17:49:10"/>
        <d v="2017-01-13T14:05:00"/>
        <d v="2015-02-28T03:00:00"/>
        <d v="2015-02-28T18:00:00"/>
        <d v="2016-12-26T10:18:51"/>
        <d v="2014-08-21T09:35:11"/>
        <d v="2015-05-08T19:00:00"/>
        <d v="2015-11-05T05:16:15"/>
        <d v="2014-06-30T08:28:00"/>
        <d v="2014-10-21T10:51:00"/>
        <d v="2016-12-21T08:03:14"/>
        <d v="2017-01-27T09:54:02"/>
        <d v="2016-06-19T13:32:01"/>
        <d v="2016-06-14T09:54:00"/>
        <d v="2015-03-08T03:57:05"/>
        <d v="2015-11-14T14:00:00"/>
        <d v="2016-01-14T09:16:56"/>
        <d v="2016-10-09T01:28:26"/>
        <d v="2015-03-23T18:59:00"/>
        <d v="2015-11-20T19:00:00"/>
        <d v="2016-07-17T08:49:46"/>
        <d v="2015-01-16T01:26:00"/>
        <d v="2015-05-31T08:35:00"/>
        <d v="2015-08-07T06:00:00"/>
        <d v="2015-01-16T03:09:11"/>
        <d v="2015-04-04T18:40:47"/>
        <d v="2015-08-22T10:34:53"/>
        <d v="2014-10-21T19:59:00"/>
        <d v="2016-12-18T15:45:50"/>
        <d v="2017-02-27T23:51:00"/>
        <d v="2016-01-31T14:55:00"/>
        <d v="2016-06-04T08:19:57"/>
        <d v="2016-09-02T11:24:33"/>
        <d v="2014-10-24T17:59:50"/>
        <d v="2017-01-25T12:41:22"/>
        <d v="2016-05-15T11:21:13"/>
        <d v="2015-08-26T09:32:00"/>
        <d v="2016-10-26T21:40:34"/>
        <d v="2016-12-25T15:15:09"/>
        <d v="2015-04-01T16:00:00"/>
        <d v="2014-09-24T13:00:01"/>
        <d v="2017-03-02T20:00:00"/>
        <d v="2015-11-29T04:56:44"/>
        <d v="2016-07-21T06:02:31"/>
        <d v="2015-02-23T18:15:40"/>
        <d v="2016-02-27T15:00:00"/>
        <d v="2016-01-07T21:34:00"/>
      </sharedItems>
      <fieldGroup par="23" base="21">
        <rangePr groupBy="months" startDate="2009-08-10T10:26:00" endDate="2017-05-03T10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21">
        <rangePr groupBy="quarters" startDate="2009-08-10T10:26:00" endDate="2017-05-03T10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21">
        <rangePr groupBy="years" startDate="2009-08-10T10:26:00" endDate="2017-05-03T10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5907.5"/>
    <x v="0"/>
    <x v="0"/>
    <s v="film &amp; video"/>
    <s v="television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7366"/>
    <x v="0"/>
    <x v="0"/>
    <s v="film &amp; video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280"/>
    <x v="0"/>
    <x v="0"/>
    <s v="film &amp; video"/>
    <s v="television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5270"/>
    <x v="0"/>
    <x v="0"/>
    <s v="film &amp; video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27200.14"/>
    <x v="0"/>
    <x v="0"/>
    <s v="film &amp; video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2218.5"/>
    <x v="0"/>
    <x v="0"/>
    <s v="film &amp; video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4288.5"/>
    <x v="0"/>
    <x v="0"/>
    <s v="film &amp; video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4583.5"/>
    <x v="0"/>
    <x v="0"/>
    <s v="film &amp; video"/>
    <s v="television"/>
    <d v="2016-05-26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1756.76"/>
    <x v="0"/>
    <x v="0"/>
    <s v="film &amp; video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24.995"/>
    <x v="0"/>
    <x v="0"/>
    <s v="film &amp; video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17"/>
    <x v="0"/>
    <x v="0"/>
    <s v="film &amp; video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3050"/>
    <x v="0"/>
    <x v="0"/>
    <s v="film &amp; video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25207.5"/>
    <x v="0"/>
    <x v="0"/>
    <s v="film &amp; video"/>
    <s v="television"/>
    <d v="2014-06-01T17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2825"/>
    <x v="0"/>
    <x v="0"/>
    <s v="film &amp; video"/>
    <s v="television"/>
    <d v="2016-05-18T16:15:09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3048.5"/>
    <x v="0"/>
    <x v="0"/>
    <s v="film &amp; video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1115"/>
    <x v="0"/>
    <x v="0"/>
    <s v="film &amp; video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6049.5"/>
    <x v="0"/>
    <x v="0"/>
    <s v="film &amp; video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773"/>
    <x v="0"/>
    <x v="0"/>
    <s v="film &amp; video"/>
    <s v="television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16119.165000000001"/>
    <x v="0"/>
    <x v="0"/>
    <s v="film &amp; video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628.5"/>
    <x v="0"/>
    <x v="0"/>
    <s v="film &amp; video"/>
    <s v="television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1014.5"/>
    <x v="0"/>
    <x v="0"/>
    <s v="film &amp; video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0145.5"/>
    <x v="0"/>
    <x v="0"/>
    <s v="film &amp; video"/>
    <s v="television"/>
    <d v="2014-08-27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209"/>
    <x v="0"/>
    <x v="0"/>
    <s v="film &amp; video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196.5"/>
    <x v="0"/>
    <x v="0"/>
    <s v="film &amp; video"/>
    <s v="television"/>
    <d v="2015-04-03T18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19328.345000000001"/>
    <x v="0"/>
    <x v="0"/>
    <s v="film &amp; video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407"/>
    <x v="0"/>
    <x v="0"/>
    <s v="film &amp; video"/>
    <s v="television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979.5"/>
    <x v="0"/>
    <x v="0"/>
    <s v="film &amp; video"/>
    <s v="television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1247.5"/>
    <x v="0"/>
    <x v="0"/>
    <s v="film &amp; video"/>
    <s v="television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6056.5"/>
    <x v="0"/>
    <x v="0"/>
    <s v="film &amp; video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1908.5"/>
    <x v="0"/>
    <x v="0"/>
    <s v="film &amp; video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2052.4949999999999"/>
    <x v="0"/>
    <x v="0"/>
    <s v="film &amp; video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7"/>
    <x v="0"/>
    <x v="0"/>
    <s v="film &amp; video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14304.5"/>
    <x v="0"/>
    <x v="0"/>
    <s v="film &amp; video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2712"/>
    <x v="0"/>
    <x v="0"/>
    <s v="film &amp; video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1730"/>
    <x v="0"/>
    <x v="0"/>
    <s v="film &amp; video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846.5"/>
    <x v="0"/>
    <x v="0"/>
    <s v="film &amp; video"/>
    <s v="television"/>
    <d v="2015-04-04T07:00:1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4286.5"/>
    <x v="0"/>
    <x v="0"/>
    <s v="film &amp; video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20305"/>
    <x v="0"/>
    <x v="0"/>
    <s v="film &amp; video"/>
    <s v="television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1408.5"/>
    <x v="0"/>
    <x v="0"/>
    <s v="film &amp; video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6481"/>
    <x v="0"/>
    <x v="0"/>
    <s v="film &amp; video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021.5"/>
    <x v="0"/>
    <x v="0"/>
    <s v="film &amp; video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09.5"/>
    <x v="0"/>
    <x v="0"/>
    <s v="film &amp; video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0014.5"/>
    <x v="0"/>
    <x v="0"/>
    <s v="film &amp; video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5564.5"/>
    <x v="0"/>
    <x v="0"/>
    <s v="film &amp; video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007.5"/>
    <x v="0"/>
    <x v="0"/>
    <s v="film &amp; video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3030.5"/>
    <x v="0"/>
    <x v="0"/>
    <s v="film &amp; video"/>
    <s v="television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4397.5"/>
    <x v="0"/>
    <x v="0"/>
    <s v="film &amp; video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2725.2750000000001"/>
    <x v="0"/>
    <x v="0"/>
    <s v="film &amp; video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1098.5"/>
    <x v="0"/>
    <x v="0"/>
    <s v="film &amp; video"/>
    <s v="television"/>
    <d v="2015-01-29T12:24:2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6043.5"/>
    <x v="0"/>
    <x v="0"/>
    <s v="film &amp; video"/>
    <s v="television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311"/>
    <x v="0"/>
    <x v="0"/>
    <s v="film &amp; video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7100.5"/>
    <x v="0"/>
    <x v="0"/>
    <s v="film &amp; video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5836.5"/>
    <x v="0"/>
    <x v="0"/>
    <s v="film &amp; video"/>
    <s v="television"/>
    <d v="2014-06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1703"/>
    <x v="0"/>
    <x v="0"/>
    <s v="film &amp; video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5076"/>
    <x v="0"/>
    <x v="0"/>
    <s v="film &amp; video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5588"/>
    <x v="0"/>
    <x v="0"/>
    <s v="film &amp; video"/>
    <s v="television"/>
    <d v="2016-05-06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377.5"/>
    <x v="0"/>
    <x v="0"/>
    <s v="film &amp; video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7677"/>
    <x v="0"/>
    <x v="0"/>
    <s v="film &amp; video"/>
    <s v="television"/>
    <d v="2015-03-26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5183"/>
    <x v="0"/>
    <x v="0"/>
    <s v="film &amp; video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10029.07"/>
    <x v="0"/>
    <x v="0"/>
    <s v="film &amp; video"/>
    <s v="television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2378.165"/>
    <x v="1"/>
    <x v="1"/>
    <s v="film &amp; video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719"/>
    <x v="1"/>
    <x v="1"/>
    <s v="film &amp; video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2345"/>
    <x v="1"/>
    <x v="1"/>
    <s v="film &amp; video"/>
    <s v="shorts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1167.1849999999999"/>
    <x v="1"/>
    <x v="1"/>
    <s v="film &amp; video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1052"/>
    <x v="1"/>
    <x v="1"/>
    <s v="film &amp; video"/>
    <s v="shorts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3792"/>
    <x v="1"/>
    <x v="1"/>
    <s v="film &amp; video"/>
    <s v="shorts"/>
    <d v="2014-07-15T19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1199"/>
    <x v="1"/>
    <x v="1"/>
    <s v="film &amp; video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72.5"/>
    <x v="1"/>
    <x v="1"/>
    <s v="film &amp; video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399.5"/>
    <x v="1"/>
    <x v="1"/>
    <s v="film &amp; video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5636.1149999999998"/>
    <x v="1"/>
    <x v="1"/>
    <s v="film &amp; video"/>
    <s v="shorts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26.5"/>
    <x v="1"/>
    <x v="1"/>
    <s v="film &amp; video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1131.5"/>
    <x v="1"/>
    <x v="1"/>
    <s v="film &amp; video"/>
    <s v="shorts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1213"/>
    <x v="1"/>
    <x v="1"/>
    <s v="film &amp; video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459"/>
    <x v="1"/>
    <x v="1"/>
    <s v="film &amp; video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296.83"/>
    <x v="1"/>
    <x v="1"/>
    <s v="film &amp; video"/>
    <s v="shorts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2043.5"/>
    <x v="1"/>
    <x v="1"/>
    <s v="film &amp; video"/>
    <s v="shorts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237.5"/>
    <x v="1"/>
    <x v="1"/>
    <s v="film &amp; video"/>
    <s v="shorts"/>
    <d v="2011-10-28T16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798"/>
    <x v="1"/>
    <x v="1"/>
    <s v="film &amp; video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693"/>
    <x v="1"/>
    <x v="1"/>
    <s v="film &amp; video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846"/>
    <x v="1"/>
    <x v="1"/>
    <s v="film &amp; video"/>
    <s v="shorts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6458.5"/>
    <x v="1"/>
    <x v="1"/>
    <s v="film &amp; video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756.5"/>
    <x v="1"/>
    <x v="1"/>
    <s v="film &amp; video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2050.25"/>
    <x v="1"/>
    <x v="1"/>
    <s v="film &amp; video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09"/>
    <x v="1"/>
    <x v="1"/>
    <s v="film &amp; video"/>
    <s v="shorts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253.5"/>
    <x v="1"/>
    <x v="1"/>
    <s v="film &amp; video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63.5"/>
    <x v="1"/>
    <x v="1"/>
    <s v="film &amp; video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202.5"/>
    <x v="1"/>
    <x v="1"/>
    <s v="film &amp; video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320"/>
    <x v="1"/>
    <x v="1"/>
    <s v="film &amp; video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1830"/>
    <x v="1"/>
    <x v="1"/>
    <s v="film &amp; video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3480"/>
    <x v="1"/>
    <x v="1"/>
    <s v="film &amp; video"/>
    <s v="shorts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259"/>
    <x v="1"/>
    <x v="1"/>
    <s v="film &amp; video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1823"/>
    <x v="1"/>
    <x v="1"/>
    <s v="film &amp; video"/>
    <s v="shorts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2651.5"/>
    <x v="1"/>
    <x v="1"/>
    <s v="film &amp; video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560.5"/>
    <x v="1"/>
    <x v="1"/>
    <s v="film &amp; video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136"/>
    <x v="1"/>
    <x v="1"/>
    <s v="film &amp; video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40.5"/>
    <x v="1"/>
    <x v="1"/>
    <s v="film &amp; video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877"/>
    <x v="1"/>
    <x v="1"/>
    <s v="film &amp; video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216.5"/>
    <x v="1"/>
    <x v="1"/>
    <s v="film &amp; video"/>
    <s v="shorts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1730"/>
    <x v="1"/>
    <x v="1"/>
    <s v="film &amp; video"/>
    <s v="shorts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814.64499999999998"/>
    <x v="1"/>
    <x v="1"/>
    <s v="film &amp; video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2513"/>
    <x v="1"/>
    <x v="1"/>
    <s v="film &amp; video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767.5"/>
    <x v="1"/>
    <x v="1"/>
    <s v="film &amp; video"/>
    <s v="shorts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3865"/>
    <x v="1"/>
    <x v="1"/>
    <s v="film &amp; video"/>
    <s v="shorts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708"/>
    <x v="1"/>
    <x v="1"/>
    <s v="film &amp; video"/>
    <s v="shorts"/>
    <d v="2014-02-12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305"/>
    <x v="1"/>
    <x v="1"/>
    <s v="film &amp; video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1211.5"/>
    <x v="1"/>
    <x v="1"/>
    <s v="film &amp; video"/>
    <s v="shorts"/>
    <d v="2016-04-25T17:23:4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2526"/>
    <x v="1"/>
    <x v="1"/>
    <s v="film &amp; video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3877"/>
    <x v="1"/>
    <x v="1"/>
    <s v="film &amp; video"/>
    <s v="shorts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1873.5"/>
    <x v="1"/>
    <x v="1"/>
    <s v="film &amp; video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1121"/>
    <x v="1"/>
    <x v="1"/>
    <s v="film &amp; video"/>
    <s v="shorts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863"/>
    <x v="1"/>
    <x v="1"/>
    <s v="film &amp; video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2731.5"/>
    <x v="1"/>
    <x v="1"/>
    <s v="film &amp; video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2640.5"/>
    <x v="1"/>
    <x v="1"/>
    <s v="film &amp; video"/>
    <s v="shorts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3564"/>
    <x v="1"/>
    <x v="1"/>
    <s v="film &amp; video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1567.5"/>
    <x v="1"/>
    <x v="1"/>
    <s v="film &amp; video"/>
    <s v="shorts"/>
    <d v="2011-11-14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327"/>
    <x v="1"/>
    <x v="1"/>
    <s v="film &amp; video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2017.5"/>
    <x v="1"/>
    <x v="1"/>
    <s v="film &amp; video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2274.61"/>
    <x v="1"/>
    <x v="1"/>
    <s v="film &amp; video"/>
    <s v="shorts"/>
    <d v="2010-03-11T20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2845.29"/>
    <x v="1"/>
    <x v="1"/>
    <s v="film &amp; video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1717.55"/>
    <x v="1"/>
    <x v="1"/>
    <s v="film &amp; video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5.5"/>
    <x v="2"/>
    <x v="2"/>
    <s v="film &amp; video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2"/>
    <x v="2"/>
    <s v="film &amp; video"/>
    <s v="science fiction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2"/>
    <x v="2"/>
    <s v="film &amp; video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78.5"/>
    <x v="2"/>
    <x v="2"/>
    <s v="film &amp; video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2"/>
    <x v="2"/>
    <s v="film &amp; video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38"/>
    <x v="2"/>
    <x v="2"/>
    <s v="film &amp; video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700"/>
    <x v="2"/>
    <x v="2"/>
    <s v="film &amp; video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97"/>
    <x v="2"/>
    <x v="2"/>
    <s v="film &amp; video"/>
    <s v="science fiction"/>
    <d v="2015-03-04T14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936.5"/>
    <x v="2"/>
    <x v="2"/>
    <s v="film &amp; video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2"/>
    <x v="2"/>
    <s v="film &amp; video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2"/>
    <x v="2"/>
    <s v="film &amp; video"/>
    <s v="science fiction"/>
    <d v="2014-05-19T21:58:1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2"/>
    <x v="2"/>
    <s v="film &amp; video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3868"/>
    <x v="2"/>
    <x v="2"/>
    <s v="film &amp; video"/>
    <s v="science fiction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2"/>
    <x v="2"/>
    <s v="film &amp; video"/>
    <s v="science fiction"/>
    <d v="2016-05-01T19:23:0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2"/>
    <x v="2"/>
    <s v="film &amp; video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204"/>
    <x v="2"/>
    <x v="2"/>
    <s v="film &amp; video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2"/>
    <x v="2"/>
    <s v="film &amp; video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2"/>
    <x v="2"/>
    <s v="film &amp; video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2385"/>
    <x v="2"/>
    <x v="2"/>
    <s v="film &amp; video"/>
    <s v="science fiction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250.5"/>
    <x v="2"/>
    <x v="2"/>
    <s v="film &amp; video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2"/>
    <x v="2"/>
    <s v="film &amp; video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660.5"/>
    <x v="2"/>
    <x v="2"/>
    <s v="film &amp; video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5.5"/>
    <x v="2"/>
    <x v="2"/>
    <s v="film &amp; video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2"/>
    <x v="2"/>
    <s v="film &amp; video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1053.5"/>
    <x v="2"/>
    <x v="2"/>
    <s v="film &amp; video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173.5"/>
    <x v="2"/>
    <x v="2"/>
    <s v="film &amp; video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59"/>
    <x v="2"/>
    <x v="2"/>
    <s v="film &amp; video"/>
    <s v="science fiction"/>
    <d v="2016-11-19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2"/>
    <x v="2"/>
    <s v="film &amp; video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1"/>
    <x v="2"/>
    <x v="2"/>
    <s v="film &amp; video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49"/>
    <x v="2"/>
    <x v="2"/>
    <s v="film &amp; video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15089.5"/>
    <x v="2"/>
    <x v="2"/>
    <s v="film &amp; video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72.5"/>
    <x v="2"/>
    <x v="2"/>
    <s v="film &amp; video"/>
    <s v="science fiction"/>
    <d v="2015-04-19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6"/>
    <x v="2"/>
    <x v="2"/>
    <s v="film &amp; video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184.5"/>
    <x v="2"/>
    <x v="2"/>
    <s v="film &amp; video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21.5"/>
    <x v="2"/>
    <x v="2"/>
    <s v="film &amp; video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42.5"/>
    <x v="2"/>
    <x v="2"/>
    <s v="film &amp; video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900"/>
    <x v="2"/>
    <x v="2"/>
    <s v="film &amp; video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5"/>
    <x v="2"/>
    <x v="2"/>
    <s v="film &amp; video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2"/>
    <x v="2"/>
    <s v="film &amp; video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.5"/>
    <x v="2"/>
    <x v="2"/>
    <s v="film &amp; video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3"/>
    <x v="3"/>
    <s v="film &amp; video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3"/>
    <x v="3"/>
    <x v="3"/>
    <s v="film &amp; video"/>
    <s v="drama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222.5"/>
    <x v="3"/>
    <x v="3"/>
    <s v="film &amp; video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3"/>
    <x v="3"/>
    <s v="film &amp; video"/>
    <s v="drama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323.5"/>
    <x v="3"/>
    <x v="3"/>
    <s v="film &amp; video"/>
    <s v="drama"/>
    <d v="2014-07-21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3"/>
    <x v="3"/>
    <s v="film &amp; video"/>
    <s v="drama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"/>
    <n v="1500.5"/>
    <x v="3"/>
    <x v="3"/>
    <s v="film &amp; video"/>
    <s v="drama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.5"/>
    <x v="3"/>
    <x v="3"/>
    <s v="film &amp; video"/>
    <s v="drama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64"/>
    <x v="3"/>
    <x v="3"/>
    <s v="film &amp; video"/>
    <s v="drama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285"/>
    <x v="3"/>
    <x v="3"/>
    <s v="film &amp; video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167.5"/>
    <x v="3"/>
    <x v="3"/>
    <s v="film &amp; video"/>
    <s v="drama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3"/>
    <x v="3"/>
    <s v="film &amp; video"/>
    <s v="drama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3"/>
    <x v="3"/>
    <s v="film &amp; video"/>
    <s v="drama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3"/>
    <x v="3"/>
    <s v="film &amp; video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3"/>
    <x v="3"/>
    <s v="film &amp; video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661.5"/>
    <x v="3"/>
    <x v="3"/>
    <s v="film &amp; video"/>
    <s v="drama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3"/>
    <x v="3"/>
    <s v="film &amp; video"/>
    <s v="drama"/>
    <d v="2015-07-06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93.5"/>
    <x v="3"/>
    <x v="3"/>
    <s v="film &amp; video"/>
    <s v="drama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3"/>
    <x v="3"/>
    <s v="film &amp; video"/>
    <s v="drama"/>
    <d v="2015-10-27T22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1"/>
    <x v="3"/>
    <x v="3"/>
    <s v="film &amp; video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207"/>
    <x v="3"/>
    <x v="3"/>
    <s v="film &amp; video"/>
    <s v="drama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363"/>
    <x v="3"/>
    <x v="3"/>
    <s v="film &amp; video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3"/>
    <x v="3"/>
    <s v="film &amp; video"/>
    <s v="drama"/>
    <d v="2016-12-08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2247"/>
    <x v="3"/>
    <x v="3"/>
    <s v="film &amp; video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6.5"/>
    <x v="3"/>
    <x v="3"/>
    <s v="film &amp; video"/>
    <s v="drama"/>
    <d v="2014-07-05T18:59:22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1105"/>
    <x v="3"/>
    <x v="3"/>
    <s v="film &amp; video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3"/>
    <x v="3"/>
    <s v="film &amp; video"/>
    <s v="drama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402.5"/>
    <x v="3"/>
    <x v="3"/>
    <s v="film &amp; video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3"/>
    <x v="3"/>
    <s v="film &amp; video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75"/>
    <x v="3"/>
    <x v="3"/>
    <s v="film &amp; video"/>
    <s v="drama"/>
    <d v="2016-07-05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25.5"/>
    <x v="3"/>
    <x v="3"/>
    <s v="film &amp; video"/>
    <s v="drama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126.5"/>
    <x v="3"/>
    <x v="3"/>
    <s v="film &amp; video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10"/>
    <x v="3"/>
    <x v="3"/>
    <s v="film &amp; video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3"/>
    <x v="3"/>
    <s v="film &amp; video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3"/>
    <x v="3"/>
    <x v="3"/>
    <s v="film &amp; video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3"/>
    <x v="3"/>
    <s v="film &amp; video"/>
    <s v="drama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42"/>
    <x v="3"/>
    <x v="3"/>
    <s v="film &amp; video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135"/>
    <x v="3"/>
    <x v="3"/>
    <s v="film &amp; video"/>
    <s v="drama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142.5"/>
    <x v="3"/>
    <x v="3"/>
    <s v="film &amp; video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3"/>
    <x v="3"/>
    <s v="film &amp; video"/>
    <s v="drama"/>
    <d v="2016-08-02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794.77499999999998"/>
    <x v="3"/>
    <x v="3"/>
    <s v="film &amp; video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"/>
    <n v="193.5"/>
    <x v="3"/>
    <x v="3"/>
    <s v="film &amp; video"/>
    <s v="drama"/>
    <d v="2015-01-19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3"/>
    <x v="3"/>
    <s v="film &amp; video"/>
    <s v="drama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377"/>
    <x v="3"/>
    <x v="3"/>
    <s v="film &amp; video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"/>
    <n v="76729"/>
    <x v="3"/>
    <x v="3"/>
    <s v="film &amp; video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658.5"/>
    <x v="3"/>
    <x v="3"/>
    <s v="film &amp; video"/>
    <s v="drama"/>
    <d v="2015-09-01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3"/>
    <x v="3"/>
    <s v="film &amp; video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071.5"/>
    <x v="3"/>
    <x v="3"/>
    <s v="film &amp; video"/>
    <s v="drama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3"/>
    <x v="3"/>
    <s v="film &amp; video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3"/>
    <x v="3"/>
    <s v="film &amp; video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1531.5"/>
    <x v="3"/>
    <x v="3"/>
    <s v="film &amp; video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121"/>
    <x v="3"/>
    <x v="3"/>
    <s v="film &amp; video"/>
    <s v="drama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3"/>
    <x v="3"/>
    <s v="film &amp; video"/>
    <s v="drama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10.5"/>
    <x v="3"/>
    <x v="3"/>
    <s v="film &amp; video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3"/>
    <x v="3"/>
    <s v="film &amp; video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5.5"/>
    <x v="3"/>
    <x v="3"/>
    <s v="film &amp; video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"/>
    <n v="13966.61"/>
    <x v="3"/>
    <x v="3"/>
    <s v="film &amp; video"/>
    <s v="drama"/>
    <d v="2015-03-03T23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5990.5"/>
    <x v="3"/>
    <x v="3"/>
    <s v="film &amp; video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50.5"/>
    <x v="3"/>
    <x v="3"/>
    <s v="film &amp; video"/>
    <s v="drama"/>
    <d v="2015-03-16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4445.5"/>
    <x v="3"/>
    <x v="3"/>
    <s v="film &amp; video"/>
    <s v="drama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81.5"/>
    <x v="3"/>
    <x v="3"/>
    <s v="film &amp; video"/>
    <s v="drama"/>
    <d v="2015-07-10T15:27:1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3"/>
    <x v="3"/>
    <s v="film &amp; video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6"/>
    <x v="3"/>
    <x v="3"/>
    <s v="film &amp; video"/>
    <s v="drama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3"/>
    <x v="3"/>
    <s v="film &amp; video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3"/>
    <x v="3"/>
    <s v="film &amp; video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3"/>
    <x v="3"/>
    <s v="film &amp; video"/>
    <s v="drama"/>
    <d v="2016-03-09T23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6"/>
    <x v="3"/>
    <x v="3"/>
    <s v="film &amp; video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3"/>
    <x v="3"/>
    <s v="film &amp; video"/>
    <s v="drama"/>
    <d v="2015-06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3"/>
    <x v="3"/>
    <s v="film &amp; video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3"/>
    <x v="3"/>
    <s v="film &amp; video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1"/>
    <x v="3"/>
    <x v="3"/>
    <s v="film &amp; video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3"/>
    <x v="3"/>
    <s v="film &amp; video"/>
    <s v="drama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58.5"/>
    <x v="3"/>
    <x v="3"/>
    <s v="film &amp; video"/>
    <s v="drama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3"/>
    <x v="3"/>
    <s v="film &amp; video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203"/>
    <x v="3"/>
    <x v="3"/>
    <s v="film &amp; video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3"/>
    <x v="3"/>
    <s v="film &amp; video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3"/>
    <x v="3"/>
    <s v="film &amp; video"/>
    <s v="drama"/>
    <d v="2015-11-13T02:01:39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25.5"/>
    <x v="3"/>
    <x v="3"/>
    <s v="film &amp; video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3"/>
    <x v="3"/>
    <s v="film &amp; video"/>
    <s v="drama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127.5"/>
    <x v="3"/>
    <x v="3"/>
    <s v="film &amp; video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8141.06"/>
    <x v="4"/>
    <x v="4"/>
    <s v="film &amp; video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20688"/>
    <x v="4"/>
    <x v="4"/>
    <s v="film &amp; video"/>
    <s v="documentary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476"/>
    <x v="4"/>
    <x v="4"/>
    <s v="film &amp; video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12988"/>
    <x v="4"/>
    <x v="4"/>
    <s v="film &amp; video"/>
    <s v="documentary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2032.75"/>
    <x v="4"/>
    <x v="4"/>
    <s v="film &amp; video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2641"/>
    <x v="4"/>
    <x v="4"/>
    <s v="film &amp; video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7748"/>
    <x v="4"/>
    <x v="4"/>
    <s v="film &amp; video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3383.5"/>
    <x v="4"/>
    <x v="4"/>
    <s v="film &amp; video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43139.5"/>
    <x v="4"/>
    <x v="4"/>
    <s v="film &amp; video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5763.5"/>
    <x v="4"/>
    <x v="4"/>
    <s v="film &amp; video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16056"/>
    <x v="4"/>
    <x v="4"/>
    <s v="film &amp; video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2236"/>
    <x v="4"/>
    <x v="4"/>
    <s v="film &amp; video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4668"/>
    <x v="4"/>
    <x v="4"/>
    <s v="film &amp; video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759"/>
    <x v="4"/>
    <x v="4"/>
    <s v="film &amp; video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14190.67"/>
    <x v="4"/>
    <x v="4"/>
    <s v="film &amp; video"/>
    <s v="documentary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363.33"/>
    <x v="4"/>
    <x v="4"/>
    <s v="film &amp; video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9179"/>
    <x v="4"/>
    <x v="4"/>
    <s v="film &amp; video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18957.134999999998"/>
    <x v="4"/>
    <x v="4"/>
    <s v="film &amp; video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29015"/>
    <x v="4"/>
    <x v="4"/>
    <s v="film &amp; video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49947.71"/>
    <x v="4"/>
    <x v="4"/>
    <s v="film &amp; video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5364"/>
    <x v="4"/>
    <x v="4"/>
    <s v="film &amp; video"/>
    <s v="documentary"/>
    <d v="2010-06-01T18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10850"/>
    <x v="4"/>
    <x v="4"/>
    <s v="film &amp; video"/>
    <s v="documentary"/>
    <d v="2012-04-18T21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3072.5"/>
    <x v="4"/>
    <x v="4"/>
    <s v="film &amp; video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15241.635"/>
    <x v="4"/>
    <x v="4"/>
    <s v="film &amp; video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3000.5"/>
    <x v="4"/>
    <x v="4"/>
    <s v="film &amp; video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2806.5"/>
    <x v="4"/>
    <x v="4"/>
    <s v="film &amp; video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745.5"/>
    <x v="4"/>
    <x v="4"/>
    <s v="film &amp; video"/>
    <s v="documentary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6565.22"/>
    <x v="4"/>
    <x v="4"/>
    <s v="film &amp; video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2840.5"/>
    <x v="4"/>
    <x v="4"/>
    <s v="film &amp; video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74414.884999999995"/>
    <x v="4"/>
    <x v="4"/>
    <s v="film &amp; video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1785.5"/>
    <x v="4"/>
    <x v="4"/>
    <s v="film &amp; video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5845.5"/>
    <x v="4"/>
    <x v="4"/>
    <s v="film &amp; video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2694.0050000000001"/>
    <x v="4"/>
    <x v="4"/>
    <s v="film &amp; video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2753.395"/>
    <x v="4"/>
    <x v="4"/>
    <s v="film &amp; video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3176.5"/>
    <x v="4"/>
    <x v="4"/>
    <s v="film &amp; video"/>
    <s v="documentary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11005.5"/>
    <x v="4"/>
    <x v="4"/>
    <s v="film &amp; video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2983"/>
    <x v="4"/>
    <x v="4"/>
    <s v="film &amp; video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36349.5"/>
    <x v="4"/>
    <x v="4"/>
    <s v="film &amp; video"/>
    <s v="documentary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20504.5"/>
    <x v="4"/>
    <x v="4"/>
    <s v="film &amp; video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13524.555"/>
    <x v="4"/>
    <x v="4"/>
    <s v="film &amp; video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9623.5"/>
    <x v="4"/>
    <x v="4"/>
    <s v="film &amp; video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3355.66"/>
    <x v="4"/>
    <x v="4"/>
    <s v="film &amp; video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2857"/>
    <x v="4"/>
    <x v="4"/>
    <s v="film &amp; video"/>
    <s v="documentary"/>
    <d v="2010-01-16T22:04:5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385.525"/>
    <x v="4"/>
    <x v="4"/>
    <s v="film &amp; video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21305.23"/>
    <x v="4"/>
    <x v="4"/>
    <s v="film &amp; video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16299.254999999999"/>
    <x v="4"/>
    <x v="4"/>
    <s v="film &amp; video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8254"/>
    <x v="4"/>
    <x v="4"/>
    <s v="film &amp; video"/>
    <s v="documentary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13367.5"/>
    <x v="4"/>
    <x v="4"/>
    <s v="film &amp; video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26026.154999999999"/>
    <x v="4"/>
    <x v="4"/>
    <s v="film &amp; video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7977.5"/>
    <x v="4"/>
    <x v="4"/>
    <s v="film &amp; video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484.4"/>
    <x v="4"/>
    <x v="4"/>
    <s v="film &amp; video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3064.5"/>
    <x v="4"/>
    <x v="4"/>
    <s v="film &amp; video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38311.599999999999"/>
    <x v="4"/>
    <x v="4"/>
    <s v="film &amp; video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13245.5"/>
    <x v="4"/>
    <x v="4"/>
    <s v="film &amp; video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2525"/>
    <x v="4"/>
    <x v="4"/>
    <s v="film &amp; video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33609.78"/>
    <x v="4"/>
    <x v="4"/>
    <s v="film &amp; video"/>
    <s v="documentary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14905.275"/>
    <x v="4"/>
    <x v="4"/>
    <s v="film &amp; video"/>
    <s v="documentary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0135"/>
    <x v="4"/>
    <x v="4"/>
    <s v="film &amp; video"/>
    <s v="documentary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69845.42"/>
    <x v="4"/>
    <x v="4"/>
    <s v="film &amp; video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9069.625"/>
    <x v="4"/>
    <x v="4"/>
    <s v="film &amp; video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12864.33"/>
    <x v="4"/>
    <x v="4"/>
    <s v="film &amp; video"/>
    <s v="documentary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7843.2749999999996"/>
    <x v="4"/>
    <x v="4"/>
    <s v="film &amp; video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5077"/>
    <x v="4"/>
    <x v="4"/>
    <s v="film &amp; video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2103"/>
    <x v="4"/>
    <x v="4"/>
    <s v="film &amp; video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3975"/>
    <x v="4"/>
    <x v="4"/>
    <s v="film &amp; video"/>
    <s v="documentary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4982"/>
    <x v="4"/>
    <x v="4"/>
    <s v="film &amp; video"/>
    <s v="documentary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1504.5"/>
    <x v="4"/>
    <x v="4"/>
    <s v="film &amp; video"/>
    <s v="documentary"/>
    <d v="2013-02-28T20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12533"/>
    <x v="4"/>
    <x v="4"/>
    <s v="film &amp; video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435"/>
    <x v="4"/>
    <x v="4"/>
    <s v="film &amp; video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10824"/>
    <x v="4"/>
    <x v="4"/>
    <s v="film &amp; video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538.64499999999998"/>
    <x v="4"/>
    <x v="4"/>
    <s v="film &amp; video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0485.165000000001"/>
    <x v="4"/>
    <x v="4"/>
    <s v="film &amp; video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4548"/>
    <x v="4"/>
    <x v="4"/>
    <s v="film &amp; video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9013.5"/>
    <x v="4"/>
    <x v="4"/>
    <s v="film &amp; video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1985.75"/>
    <x v="4"/>
    <x v="4"/>
    <s v="film &amp; video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12719"/>
    <x v="4"/>
    <x v="4"/>
    <s v="film &amp; video"/>
    <s v="documentary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8612"/>
    <x v="4"/>
    <x v="4"/>
    <s v="film &amp; video"/>
    <s v="documentary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15278.5"/>
    <x v="4"/>
    <x v="4"/>
    <s v="film &amp; video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7225"/>
    <x v="4"/>
    <x v="4"/>
    <s v="film &amp; video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2842.5"/>
    <x v="4"/>
    <x v="4"/>
    <s v="film &amp; video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0737"/>
    <x v="4"/>
    <x v="4"/>
    <s v="film &amp; video"/>
    <s v="documentary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8134.5"/>
    <x v="4"/>
    <x v="4"/>
    <s v="film &amp; video"/>
    <s v="documentary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3582"/>
    <x v="4"/>
    <x v="4"/>
    <s v="film &amp; video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3352"/>
    <x v="4"/>
    <x v="4"/>
    <s v="film &amp; video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4359"/>
    <x v="4"/>
    <x v="4"/>
    <s v="film &amp; video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26467"/>
    <x v="4"/>
    <x v="4"/>
    <s v="film &amp; video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85272.8"/>
    <x v="4"/>
    <x v="4"/>
    <s v="film &amp; video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2745"/>
    <x v="4"/>
    <x v="4"/>
    <s v="film &amp; video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39104.400000000001"/>
    <x v="4"/>
    <x v="4"/>
    <s v="film &amp; video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5358.5"/>
    <x v="4"/>
    <x v="4"/>
    <s v="film &amp; video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7990"/>
    <x v="4"/>
    <x v="4"/>
    <s v="film &amp; video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21540"/>
    <x v="4"/>
    <x v="4"/>
    <s v="film &amp; video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56785"/>
    <x v="4"/>
    <x v="4"/>
    <s v="film &amp; video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25178.5"/>
    <x v="4"/>
    <x v="4"/>
    <s v="film &amp; video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5094"/>
    <x v="4"/>
    <x v="4"/>
    <s v="film &amp; video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4407.5"/>
    <x v="4"/>
    <x v="4"/>
    <s v="film &amp; video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14851.39"/>
    <x v="4"/>
    <x v="4"/>
    <s v="film &amp; video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1533.0250000000001"/>
    <x v="4"/>
    <x v="4"/>
    <s v="film &amp; video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8378.02"/>
    <x v="4"/>
    <x v="4"/>
    <s v="film &amp; video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3287"/>
    <x v="4"/>
    <x v="4"/>
    <s v="film &amp; video"/>
    <s v="documentary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22028.5"/>
    <x v="4"/>
    <x v="4"/>
    <s v="film &amp; video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1895"/>
    <x v="4"/>
    <x v="4"/>
    <s v="film &amp; video"/>
    <s v="documentary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27763.26"/>
    <x v="4"/>
    <x v="4"/>
    <s v="film &amp; video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15566.295"/>
    <x v="4"/>
    <x v="4"/>
    <s v="film &amp; video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7241.5"/>
    <x v="4"/>
    <x v="4"/>
    <s v="film &amp; video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027"/>
    <x v="4"/>
    <x v="4"/>
    <s v="film &amp; video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8608.44"/>
    <x v="4"/>
    <x v="4"/>
    <s v="film &amp; video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22507.599999999999"/>
    <x v="4"/>
    <x v="4"/>
    <s v="film &amp; video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5209.5"/>
    <x v="4"/>
    <x v="4"/>
    <s v="film &amp; video"/>
    <s v="documentary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6087.09"/>
    <x v="4"/>
    <x v="4"/>
    <s v="film &amp; video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4455.5"/>
    <x v="4"/>
    <x v="4"/>
    <s v="film &amp; video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22130"/>
    <x v="4"/>
    <x v="4"/>
    <s v="film &amp; video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5971"/>
    <x v="4"/>
    <x v="4"/>
    <s v="film &amp; video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32036.59"/>
    <x v="4"/>
    <x v="4"/>
    <s v="film &amp; video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833.5"/>
    <x v="4"/>
    <x v="4"/>
    <s v="film &amp; video"/>
    <s v="documentary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0427.5"/>
    <x v="4"/>
    <x v="4"/>
    <s v="film &amp; video"/>
    <s v="documentary"/>
    <d v="2014-10-31T07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3899.4650000000001"/>
    <x v="4"/>
    <x v="4"/>
    <s v="film &amp; video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13201.5"/>
    <x v="4"/>
    <x v="4"/>
    <s v="film &amp; video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25905.5"/>
    <x v="4"/>
    <x v="4"/>
    <s v="film &amp; video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12838.5"/>
    <x v="4"/>
    <x v="4"/>
    <s v="film &amp; video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6126"/>
    <x v="4"/>
    <x v="4"/>
    <s v="film &amp; video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9615.474999999999"/>
    <x v="4"/>
    <x v="4"/>
    <s v="film &amp; video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6043"/>
    <x v="4"/>
    <x v="4"/>
    <s v="film &amp; video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4535"/>
    <x v="4"/>
    <x v="4"/>
    <s v="film &amp; video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3912.15"/>
    <x v="4"/>
    <x v="4"/>
    <s v="film &amp; video"/>
    <s v="documentary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7830.5"/>
    <x v="4"/>
    <x v="4"/>
    <s v="film &amp; video"/>
    <s v="documentary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19317"/>
    <x v="4"/>
    <x v="4"/>
    <s v="film &amp; video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5227.0050000000001"/>
    <x v="4"/>
    <x v="4"/>
    <s v="film &amp; video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6586.5"/>
    <x v="4"/>
    <x v="4"/>
    <s v="film &amp; video"/>
    <s v="documentary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3663.56"/>
    <x v="4"/>
    <x v="4"/>
    <s v="film &amp; video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15274"/>
    <x v="4"/>
    <x v="4"/>
    <s v="film &amp; video"/>
    <s v="documentary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86157.5"/>
    <x v="4"/>
    <x v="4"/>
    <s v="film &amp; video"/>
    <s v="documentary"/>
    <d v="2012-12-18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192.5"/>
    <x v="4"/>
    <x v="4"/>
    <s v="film &amp; video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4044.5"/>
    <x v="4"/>
    <x v="4"/>
    <s v="film &amp; video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006.5"/>
    <x v="4"/>
    <x v="4"/>
    <s v="film &amp; video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307"/>
    <x v="4"/>
    <x v="4"/>
    <s v="film &amp; video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1322"/>
    <x v="4"/>
    <x v="4"/>
    <s v="film &amp; video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6930.5"/>
    <x v="4"/>
    <x v="4"/>
    <s v="film &amp; video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1718"/>
    <x v="4"/>
    <x v="4"/>
    <s v="film &amp; video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8780.5"/>
    <x v="4"/>
    <x v="4"/>
    <s v="film &amp; video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2854.5"/>
    <x v="4"/>
    <x v="4"/>
    <s v="film &amp; video"/>
    <s v="documentary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3216.75"/>
    <x v="4"/>
    <x v="4"/>
    <s v="film &amp; video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778.5"/>
    <x v="4"/>
    <x v="4"/>
    <s v="film &amp; video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1056.5"/>
    <x v="4"/>
    <x v="4"/>
    <s v="film &amp; video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11402"/>
    <x v="4"/>
    <x v="4"/>
    <s v="film &amp; video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3366.25"/>
    <x v="4"/>
    <x v="4"/>
    <s v="film &amp; video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307"/>
    <x v="4"/>
    <x v="4"/>
    <s v="film &amp; video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40939"/>
    <x v="4"/>
    <x v="4"/>
    <s v="film &amp; video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3189.5"/>
    <x v="4"/>
    <x v="4"/>
    <s v="film &amp; video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62477.06"/>
    <x v="4"/>
    <x v="4"/>
    <s v="film &amp; video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507"/>
    <x v="4"/>
    <x v="4"/>
    <s v="film &amp; video"/>
    <s v="documentary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157.5"/>
    <x v="4"/>
    <x v="4"/>
    <s v="film &amp; video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436.5"/>
    <x v="4"/>
    <x v="4"/>
    <s v="film &amp; video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27787"/>
    <x v="4"/>
    <x v="4"/>
    <s v="film &amp; video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2654.5"/>
    <x v="4"/>
    <x v="4"/>
    <s v="film &amp; video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494.2250000000004"/>
    <x v="4"/>
    <x v="4"/>
    <s v="film &amp; video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098"/>
    <x v="4"/>
    <x v="4"/>
    <s v="film &amp; video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6579.1750000000002"/>
    <x v="4"/>
    <x v="4"/>
    <s v="film &amp; video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4727"/>
    <x v="4"/>
    <x v="4"/>
    <s v="film &amp; video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10728"/>
    <x v="4"/>
    <x v="4"/>
    <s v="film &amp; video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5646.125"/>
    <x v="4"/>
    <x v="4"/>
    <s v="film &amp; video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25989.5"/>
    <x v="4"/>
    <x v="4"/>
    <s v="film &amp; video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1438"/>
    <x v="4"/>
    <x v="4"/>
    <s v="film &amp; video"/>
    <s v="documentary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2666.5"/>
    <x v="4"/>
    <x v="4"/>
    <s v="film &amp; video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8176.5"/>
    <x v="4"/>
    <x v="4"/>
    <s v="film &amp; video"/>
    <s v="documentary"/>
    <d v="2014-01-07T15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1545.5"/>
    <x v="4"/>
    <x v="4"/>
    <s v="film &amp; video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1525.365"/>
    <x v="4"/>
    <x v="4"/>
    <s v="film &amp; video"/>
    <s v="documentary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1026.5"/>
    <x v="4"/>
    <x v="4"/>
    <s v="film &amp; video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3062.13"/>
    <x v="4"/>
    <x v="4"/>
    <s v="film &amp; video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349.5"/>
    <x v="4"/>
    <x v="4"/>
    <s v="film &amp; video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645"/>
    <x v="4"/>
    <x v="4"/>
    <s v="film &amp; video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5278"/>
    <x v="4"/>
    <x v="4"/>
    <s v="film &amp; video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1613"/>
    <x v="4"/>
    <x v="4"/>
    <s v="film &amp; video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6811"/>
    <x v="4"/>
    <x v="4"/>
    <s v="film &amp; video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618"/>
    <x v="4"/>
    <x v="4"/>
    <s v="film &amp; video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725.53"/>
    <x v="4"/>
    <x v="4"/>
    <s v="film &amp; video"/>
    <s v="documentary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613.58500000000004"/>
    <x v="4"/>
    <x v="4"/>
    <s v="film &amp; video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5289"/>
    <x v="4"/>
    <x v="4"/>
    <s v="film &amp; video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11323"/>
    <x v="4"/>
    <x v="4"/>
    <s v="film &amp; video"/>
    <s v="documentary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4054"/>
    <x v="4"/>
    <x v="4"/>
    <s v="film &amp; video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8.75"/>
    <x v="5"/>
    <x v="5"/>
    <s v="film &amp; video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153.5"/>
    <x v="5"/>
    <x v="5"/>
    <s v="film &amp; video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221"/>
    <x v="5"/>
    <x v="5"/>
    <s v="film &amp; video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83"/>
    <x v="5"/>
    <x v="5"/>
    <s v="film &amp; video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104.45"/>
    <x v="5"/>
    <x v="5"/>
    <s v="film &amp; video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"/>
    <x v="5"/>
    <x v="5"/>
    <s v="film &amp; video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70.5"/>
    <x v="5"/>
    <x v="5"/>
    <s v="film &amp; video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5"/>
    <s v="film &amp; video"/>
    <s v="animation"/>
    <d v="2015-10-08T21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344.5"/>
    <x v="5"/>
    <x v="5"/>
    <s v="film &amp; video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5"/>
    <s v="film &amp; video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14.5"/>
    <x v="5"/>
    <x v="5"/>
    <s v="film &amp; video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211.5"/>
    <x v="5"/>
    <x v="5"/>
    <s v="film &amp; video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289"/>
    <x v="5"/>
    <x v="5"/>
    <s v="film &amp; video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5"/>
    <s v="film &amp; video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3.5"/>
    <x v="5"/>
    <x v="5"/>
    <s v="film &amp; video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"/>
    <x v="5"/>
    <x v="5"/>
    <s v="film &amp; video"/>
    <s v="animation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5"/>
    <s v="film &amp; video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5"/>
    <s v="film &amp; video"/>
    <s v="animation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943.5"/>
    <x v="5"/>
    <x v="5"/>
    <s v="film &amp; video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5"/>
    <s v="film &amp; video"/>
    <s v="animation"/>
    <d v="2014-10-0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3"/>
    <x v="5"/>
    <x v="5"/>
    <s v="film &amp; video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5"/>
    <s v="film &amp; video"/>
    <s v="animation"/>
    <d v="2013-10-03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354"/>
    <x v="5"/>
    <x v="5"/>
    <s v="film &amp; video"/>
    <s v="animation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6"/>
    <x v="5"/>
    <x v="5"/>
    <s v="film &amp; video"/>
    <s v="animation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25.5"/>
    <x v="5"/>
    <x v="5"/>
    <s v="film &amp; video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2"/>
    <x v="5"/>
    <x v="5"/>
    <s v="film &amp; video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391"/>
    <x v="5"/>
    <x v="5"/>
    <s v="film &amp; video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"/>
    <x v="5"/>
    <x v="5"/>
    <s v="film &amp; video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43.005000000000003"/>
    <x v="5"/>
    <x v="5"/>
    <s v="film &amp; video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25"/>
    <x v="5"/>
    <x v="5"/>
    <s v="film &amp; video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201.5"/>
    <x v="5"/>
    <x v="5"/>
    <s v="film &amp; video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5"/>
    <s v="film &amp; video"/>
    <s v="animation"/>
    <d v="2013-12-26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"/>
    <n v="246"/>
    <x v="5"/>
    <x v="5"/>
    <s v="film &amp; video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4"/>
    <x v="5"/>
    <x v="5"/>
    <s v="film &amp; video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43.5"/>
    <x v="5"/>
    <x v="5"/>
    <s v="film &amp; video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.5"/>
    <x v="5"/>
    <x v="5"/>
    <s v="film &amp; video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32"/>
    <x v="5"/>
    <x v="5"/>
    <s v="film &amp; video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5"/>
    <s v="film &amp; video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435"/>
    <x v="5"/>
    <x v="5"/>
    <s v="film &amp; video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13"/>
    <x v="5"/>
    <x v="5"/>
    <s v="film &amp; video"/>
    <s v="animation"/>
    <d v="2011-09-14T15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.5"/>
    <x v="5"/>
    <x v="5"/>
    <s v="film &amp; video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5"/>
    <s v="film &amp; video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5"/>
    <s v="film &amp; video"/>
    <s v="animation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630.5"/>
    <x v="5"/>
    <x v="5"/>
    <s v="film &amp; video"/>
    <s v="animation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5"/>
    <s v="film &amp; video"/>
    <s v="animation"/>
    <d v="2016-04-2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73"/>
    <x v="5"/>
    <x v="5"/>
    <s v="film &amp; video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40.5"/>
    <x v="5"/>
    <x v="5"/>
    <s v="film &amp; video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2177"/>
    <x v="5"/>
    <x v="5"/>
    <s v="film &amp; video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5"/>
    <s v="film &amp; video"/>
    <s v="animation"/>
    <d v="2012-05-12T04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5"/>
    <s v="film &amp; video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6.5"/>
    <x v="5"/>
    <x v="5"/>
    <s v="film &amp; video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355.5"/>
    <x v="5"/>
    <x v="5"/>
    <s v="film &amp; video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73"/>
    <x v="5"/>
    <x v="5"/>
    <s v="film &amp; video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437.5"/>
    <x v="5"/>
    <x v="5"/>
    <s v="film &amp; video"/>
    <s v="animation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5"/>
    <s v="film &amp; video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5"/>
    <s v="film &amp; video"/>
    <s v="animation"/>
    <d v="2015-04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2515.2950000000001"/>
    <x v="5"/>
    <x v="5"/>
    <s v="film &amp; video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5"/>
    <s v="film &amp; video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5"/>
    <s v="film &amp; video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2469.5"/>
    <x v="5"/>
    <x v="5"/>
    <s v="film &amp; video"/>
    <s v="animation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3952"/>
    <x v="5"/>
    <x v="5"/>
    <s v="film &amp; video"/>
    <s v="animation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925.5"/>
    <x v="5"/>
    <x v="5"/>
    <s v="film &amp; video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5.5"/>
    <x v="5"/>
    <x v="5"/>
    <s v="film &amp; video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"/>
    <n v="3838.5"/>
    <x v="5"/>
    <x v="5"/>
    <s v="film &amp; video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80"/>
    <x v="5"/>
    <x v="5"/>
    <s v="film &amp; video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4220.0050000000001"/>
    <x v="5"/>
    <x v="5"/>
    <s v="film &amp; video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25.5"/>
    <x v="5"/>
    <x v="5"/>
    <s v="film &amp; video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5"/>
    <s v="film &amp; video"/>
    <s v="animation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5"/>
    <s v="film &amp; video"/>
    <s v="animation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109"/>
    <x v="5"/>
    <x v="5"/>
    <s v="film &amp; video"/>
    <s v="animation"/>
    <d v="2011-12-05T11:33:3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5"/>
    <s v="film &amp; video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5"/>
    <s v="film &amp; video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5"/>
    <s v="film &amp; video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5"/>
    <s v="film &amp; video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7"/>
    <x v="5"/>
    <x v="5"/>
    <s v="film &amp; video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5"/>
    <s v="film &amp; video"/>
    <s v="animation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5"/>
    <s v="film &amp; video"/>
    <s v="animation"/>
    <d v="2013-12-12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6.5"/>
    <x v="5"/>
    <x v="5"/>
    <s v="film &amp; video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508"/>
    <x v="5"/>
    <x v="5"/>
    <s v="film &amp; video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968"/>
    <x v="5"/>
    <x v="5"/>
    <s v="film &amp; video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109.5"/>
    <x v="5"/>
    <x v="5"/>
    <s v="film &amp; video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5"/>
    <s v="film &amp; video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117"/>
    <x v="5"/>
    <x v="5"/>
    <s v="film &amp; video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61.5"/>
    <x v="5"/>
    <x v="5"/>
    <s v="film &amp; video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170"/>
    <x v="5"/>
    <x v="5"/>
    <s v="film &amp; video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3"/>
    <x v="5"/>
    <x v="5"/>
    <s v="film &amp; video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125.5"/>
    <x v="5"/>
    <x v="5"/>
    <s v="film &amp; video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325"/>
    <x v="5"/>
    <x v="5"/>
    <s v="film &amp; video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201.5"/>
    <x v="5"/>
    <x v="5"/>
    <s v="film &amp; video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.5"/>
    <x v="5"/>
    <x v="5"/>
    <s v="film &amp; video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5"/>
    <s v="film &amp; video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77.5"/>
    <x v="5"/>
    <x v="5"/>
    <s v="film &amp; video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.5"/>
    <x v="5"/>
    <x v="5"/>
    <s v="film &amp; video"/>
    <s v="animation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3515"/>
    <x v="5"/>
    <x v="5"/>
    <s v="film &amp; video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26.5"/>
    <x v="5"/>
    <x v="5"/>
    <s v="film &amp; video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12342.5"/>
    <x v="5"/>
    <x v="5"/>
    <s v="film &amp; video"/>
    <s v="animation"/>
    <d v="2015-11-1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5"/>
    <s v="film &amp; video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104"/>
    <x v="5"/>
    <x v="5"/>
    <s v="film &amp; video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5"/>
    <s v="film &amp; video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1408"/>
    <x v="5"/>
    <x v="5"/>
    <s v="film &amp; video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2569.5"/>
    <x v="6"/>
    <x v="6"/>
    <s v="theater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2644"/>
    <x v="6"/>
    <x v="6"/>
    <s v="theater"/>
    <s v="plays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735.5"/>
    <x v="6"/>
    <x v="6"/>
    <s v="theater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3057"/>
    <x v="6"/>
    <x v="6"/>
    <s v="theater"/>
    <s v="plays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1966.7750000000001"/>
    <x v="6"/>
    <x v="6"/>
    <s v="theater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6006"/>
    <x v="6"/>
    <x v="6"/>
    <s v="theater"/>
    <s v="plays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866.5"/>
    <x v="6"/>
    <x v="6"/>
    <s v="theater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5121.5"/>
    <x v="6"/>
    <x v="6"/>
    <s v="theater"/>
    <s v="plays"/>
    <d v="2017-01-18T04:56:0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680"/>
    <x v="6"/>
    <x v="6"/>
    <s v="theater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791.5"/>
    <x v="6"/>
    <x v="6"/>
    <s v="theater"/>
    <s v="plays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849.5"/>
    <x v="6"/>
    <x v="6"/>
    <s v="theater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2015.5"/>
    <x v="6"/>
    <x v="6"/>
    <s v="theater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6249"/>
    <x v="6"/>
    <x v="6"/>
    <s v="theater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010.5"/>
    <x v="6"/>
    <x v="6"/>
    <s v="theater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7874"/>
    <x v="6"/>
    <x v="6"/>
    <s v="theater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1054.5"/>
    <x v="6"/>
    <x v="6"/>
    <s v="theater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970.75"/>
    <x v="6"/>
    <x v="6"/>
    <s v="theater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1234.5"/>
    <x v="6"/>
    <x v="6"/>
    <s v="theater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7590.5"/>
    <x v="6"/>
    <x v="6"/>
    <s v="theater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61.61"/>
    <x v="6"/>
    <x v="6"/>
    <s v="theater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7"/>
    <x v="7"/>
    <s v="technology"/>
    <s v="web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13"/>
    <x v="7"/>
    <x v="7"/>
    <s v="technology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7"/>
    <x v="7"/>
    <s v="technology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6"/>
    <x v="7"/>
    <x v="7"/>
    <s v="technology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4"/>
    <x v="7"/>
    <x v="7"/>
    <s v="technology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6863"/>
    <x v="7"/>
    <x v="7"/>
    <s v="technology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7"/>
    <x v="7"/>
    <x v="7"/>
    <s v="technology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7"/>
    <x v="7"/>
    <s v="technology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5"/>
    <x v="7"/>
    <x v="7"/>
    <s v="technology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38"/>
    <x v="7"/>
    <x v="7"/>
    <s v="technology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19.5"/>
    <x v="7"/>
    <x v="7"/>
    <s v="technology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904.5"/>
    <x v="7"/>
    <x v="7"/>
    <s v="technology"/>
    <s v="web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7"/>
    <x v="7"/>
    <s v="technology"/>
    <s v="web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64.5"/>
    <x v="7"/>
    <x v="7"/>
    <s v="technology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719"/>
    <x v="7"/>
    <x v="7"/>
    <s v="technology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7"/>
    <x v="7"/>
    <s v="technology"/>
    <s v="web"/>
    <d v="2016-05-13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100.5"/>
    <x v="7"/>
    <x v="7"/>
    <s v="technology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93"/>
    <x v="7"/>
    <x v="7"/>
    <s v="technology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7"/>
    <x v="7"/>
    <s v="technology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5.5"/>
    <x v="7"/>
    <x v="7"/>
    <s v="technology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7.5"/>
    <x v="7"/>
    <x v="7"/>
    <s v="technology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.5"/>
    <x v="7"/>
    <x v="7"/>
    <s v="technology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7"/>
    <x v="7"/>
    <s v="technology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5"/>
    <x v="7"/>
    <x v="7"/>
    <s v="technology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7"/>
    <x v="7"/>
    <s v="technology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7"/>
    <x v="7"/>
    <s v="technology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7"/>
    <x v="7"/>
    <s v="technology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7"/>
    <x v="7"/>
    <s v="technology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125"/>
    <x v="7"/>
    <x v="7"/>
    <s v="technology"/>
    <s v="web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10.5"/>
    <x v="7"/>
    <x v="7"/>
    <s v="technology"/>
    <s v="web"/>
    <d v="2015-12-02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71.5"/>
    <x v="7"/>
    <x v="7"/>
    <s v="technology"/>
    <s v="web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4"/>
    <x v="7"/>
    <x v="7"/>
    <s v="technology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7"/>
    <x v="7"/>
    <s v="technology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177.5"/>
    <x v="7"/>
    <x v="7"/>
    <s v="technology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42"/>
    <x v="7"/>
    <x v="7"/>
    <s v="technology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31.5"/>
    <x v="7"/>
    <x v="7"/>
    <s v="technology"/>
    <s v="web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7"/>
    <x v="7"/>
    <s v="technology"/>
    <s v="web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.5"/>
    <x v="7"/>
    <x v="7"/>
    <s v="technology"/>
    <s v="web"/>
    <d v="2016-03-21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0.5"/>
    <x v="7"/>
    <x v="7"/>
    <s v="technology"/>
    <s v="web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90"/>
    <x v="7"/>
    <x v="7"/>
    <s v="technology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7"/>
    <x v="7"/>
    <s v="technology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7"/>
    <x v="7"/>
    <s v="technology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7"/>
    <x v="7"/>
    <s v="technology"/>
    <s v="web"/>
    <d v="2015-02-20T17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7"/>
    <x v="7"/>
    <s v="technology"/>
    <s v="web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6"/>
    <x v="7"/>
    <x v="7"/>
    <s v="technology"/>
    <s v="web"/>
    <d v="2015-02-14T17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7"/>
    <x v="7"/>
    <s v="technology"/>
    <s v="web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30"/>
    <x v="7"/>
    <x v="7"/>
    <s v="technology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1366"/>
    <x v="7"/>
    <x v="7"/>
    <s v="technology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1.5"/>
    <x v="7"/>
    <x v="7"/>
    <s v="technology"/>
    <s v="web"/>
    <d v="2016-09-18T18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7"/>
    <x v="7"/>
    <s v="technology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116"/>
    <x v="7"/>
    <x v="7"/>
    <s v="technology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.5"/>
    <x v="7"/>
    <x v="7"/>
    <s v="technology"/>
    <s v="web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125.5"/>
    <x v="7"/>
    <x v="7"/>
    <s v="technology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61"/>
    <x v="7"/>
    <x v="7"/>
    <s v="technology"/>
    <s v="web"/>
    <d v="2015-03-07T16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4"/>
    <x v="7"/>
    <x v="7"/>
    <s v="technology"/>
    <s v="web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217"/>
    <x v="7"/>
    <x v="7"/>
    <s v="technology"/>
    <s v="web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4"/>
    <x v="7"/>
    <x v="7"/>
    <s v="technology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1"/>
    <x v="7"/>
    <x v="7"/>
    <s v="technology"/>
    <s v="web"/>
    <d v="2016-06-24T16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428.5"/>
    <x v="7"/>
    <x v="7"/>
    <s v="technology"/>
    <s v="web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.5"/>
    <x v="7"/>
    <x v="7"/>
    <s v="technology"/>
    <s v="web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50.5"/>
    <x v="7"/>
    <x v="7"/>
    <s v="technology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73"/>
    <x v="7"/>
    <x v="7"/>
    <s v="technology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7"/>
    <x v="7"/>
    <s v="technology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301.51"/>
    <x v="7"/>
    <x v="7"/>
    <s v="technology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7"/>
    <x v="7"/>
    <s v="technology"/>
    <s v="web"/>
    <d v="2014-07-29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69.5"/>
    <x v="7"/>
    <x v="7"/>
    <s v="technology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.5"/>
    <x v="7"/>
    <x v="7"/>
    <s v="technology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7"/>
    <x v="7"/>
    <s v="technology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733"/>
    <x v="7"/>
    <x v="7"/>
    <s v="technology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3"/>
    <x v="7"/>
    <x v="7"/>
    <s v="technology"/>
    <s v="web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7"/>
    <x v="7"/>
    <s v="technology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7"/>
    <x v="7"/>
    <s v="technology"/>
    <s v="web"/>
    <d v="2015-11-20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7"/>
    <x v="7"/>
    <s v="technology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6469.5"/>
    <x v="7"/>
    <x v="7"/>
    <s v="technology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7"/>
    <x v="7"/>
    <s v="technology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7"/>
    <x v="7"/>
    <s v="technology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7"/>
    <x v="7"/>
    <s v="technology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31.5"/>
    <x v="7"/>
    <x v="7"/>
    <s v="technology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7"/>
    <x v="7"/>
    <s v="technology"/>
    <s v="web"/>
    <d v="2015-11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7"/>
    <x v="7"/>
    <s v="technology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150.5"/>
    <x v="7"/>
    <x v="7"/>
    <s v="technology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132"/>
    <x v="7"/>
    <x v="7"/>
    <s v="technology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175"/>
    <x v="7"/>
    <x v="7"/>
    <s v="technology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7"/>
    <x v="7"/>
    <s v="technology"/>
    <s v="web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7"/>
    <x v="7"/>
    <s v="technology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7"/>
    <x v="7"/>
    <s v="technology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2192"/>
    <x v="7"/>
    <x v="7"/>
    <s v="technology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.5"/>
    <x v="7"/>
    <x v="7"/>
    <s v="technology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7"/>
    <x v="7"/>
    <s v="technology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76.5"/>
    <x v="7"/>
    <x v="7"/>
    <s v="technology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5.5"/>
    <x v="7"/>
    <x v="7"/>
    <s v="technology"/>
    <s v="web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349.5"/>
    <x v="7"/>
    <x v="7"/>
    <s v="technology"/>
    <s v="web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7"/>
    <x v="7"/>
    <s v="technology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635"/>
    <x v="7"/>
    <x v="7"/>
    <s v="technology"/>
    <s v="web"/>
    <d v="2016-05-17T07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7"/>
    <x v="7"/>
    <s v="technology"/>
    <s v="web"/>
    <d v="2015-01-27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.5"/>
    <x v="7"/>
    <x v="7"/>
    <s v="technology"/>
    <s v="web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.5"/>
    <x v="7"/>
    <x v="7"/>
    <s v="technology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7"/>
    <x v="7"/>
    <s v="technology"/>
    <s v="web"/>
    <d v="2017-01-27T23:05:1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12"/>
    <x v="7"/>
    <x v="7"/>
    <s v="technology"/>
    <s v="web"/>
    <d v="2017-01-24T14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7"/>
    <x v="7"/>
    <s v="technology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1.5"/>
    <x v="8"/>
    <x v="8"/>
    <s v="technology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23990"/>
    <x v="8"/>
    <x v="8"/>
    <s v="technology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47135.5"/>
    <x v="8"/>
    <x v="8"/>
    <s v="technology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3302"/>
    <x v="8"/>
    <x v="8"/>
    <s v="technology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38025.24"/>
    <x v="8"/>
    <x v="8"/>
    <s v="technology"/>
    <s v="wearables"/>
    <d v="2014-09-16T15:58:59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905.5"/>
    <x v="8"/>
    <x v="8"/>
    <s v="technology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541.005"/>
    <x v="8"/>
    <x v="8"/>
    <s v="technology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079"/>
    <x v="8"/>
    <x v="8"/>
    <s v="technology"/>
    <s v="wearables"/>
    <d v="2016-02-16T18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22207.5"/>
    <x v="8"/>
    <x v="8"/>
    <s v="technology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1790.5"/>
    <x v="8"/>
    <x v="8"/>
    <s v="technology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867"/>
    <x v="8"/>
    <x v="8"/>
    <s v="technology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12618.5"/>
    <x v="8"/>
    <x v="8"/>
    <s v="technology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521"/>
    <x v="8"/>
    <x v="8"/>
    <s v="technology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53595.75"/>
    <x v="8"/>
    <x v="8"/>
    <s v="technology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16544"/>
    <x v="8"/>
    <x v="8"/>
    <s v="technology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6012.5"/>
    <x v="8"/>
    <x v="8"/>
    <s v="technology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5382.5"/>
    <x v="8"/>
    <x v="8"/>
    <s v="technology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9477"/>
    <x v="8"/>
    <x v="8"/>
    <s v="technology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5226.5"/>
    <x v="8"/>
    <x v="8"/>
    <s v="technology"/>
    <s v="wearables"/>
    <d v="2015-06-24T03:51:2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519"/>
    <x v="8"/>
    <x v="8"/>
    <s v="technology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773.5"/>
    <x v="8"/>
    <x v="8"/>
    <s v="technology"/>
    <s v="wearables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52"/>
    <x v="8"/>
    <x v="8"/>
    <s v="technology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80"/>
    <x v="8"/>
    <x v="8"/>
    <s v="technology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353.5"/>
    <x v="8"/>
    <x v="8"/>
    <s v="technology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466.5"/>
    <x v="8"/>
    <x v="8"/>
    <s v="technology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938"/>
    <x v="8"/>
    <x v="8"/>
    <s v="technology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6"/>
    <x v="8"/>
    <x v="8"/>
    <s v="technology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2519"/>
    <x v="8"/>
    <x v="8"/>
    <s v="technology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354.5"/>
    <x v="8"/>
    <x v="8"/>
    <s v="technology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21521.5"/>
    <x v="8"/>
    <x v="8"/>
    <s v="technology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13329.5"/>
    <x v="8"/>
    <x v="8"/>
    <s v="technology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5921.5"/>
    <x v="8"/>
    <x v="8"/>
    <s v="technology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514.5"/>
    <x v="8"/>
    <x v="8"/>
    <s v="technology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04"/>
    <x v="8"/>
    <x v="8"/>
    <s v="technology"/>
    <s v="wearables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.5"/>
    <x v="8"/>
    <x v="8"/>
    <s v="technology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458.5"/>
    <x v="8"/>
    <x v="8"/>
    <s v="technology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747.5"/>
    <x v="8"/>
    <x v="8"/>
    <s v="technology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6444"/>
    <x v="8"/>
    <x v="8"/>
    <s v="technology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562.5"/>
    <x v="8"/>
    <x v="8"/>
    <s v="technology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4460.5"/>
    <x v="8"/>
    <x v="8"/>
    <s v="technology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9781.5"/>
    <x v="8"/>
    <x v="8"/>
    <s v="technology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8"/>
    <x v="8"/>
    <s v="technology"/>
    <s v="wearables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8.5"/>
    <x v="8"/>
    <x v="8"/>
    <s v="technology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150.5"/>
    <x v="8"/>
    <x v="8"/>
    <s v="technology"/>
    <s v="wearables"/>
    <d v="2016-09-2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2041.5"/>
    <x v="8"/>
    <x v="8"/>
    <s v="technology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281.5"/>
    <x v="8"/>
    <x v="8"/>
    <s v="technology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8"/>
    <x v="8"/>
    <s v="technology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1778"/>
    <x v="8"/>
    <x v="8"/>
    <s v="technology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7317"/>
    <x v="8"/>
    <x v="8"/>
    <s v="technology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"/>
    <n v="57816.75"/>
    <x v="8"/>
    <x v="8"/>
    <s v="technology"/>
    <s v="wearables"/>
    <d v="2016-11-01T16:01:37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1251"/>
    <x v="8"/>
    <x v="8"/>
    <s v="technology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135"/>
    <x v="8"/>
    <x v="8"/>
    <s v="technology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753.5"/>
    <x v="8"/>
    <x v="8"/>
    <s v="technology"/>
    <s v="wearables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7817"/>
    <x v="8"/>
    <x v="8"/>
    <s v="technology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98.5"/>
    <x v="8"/>
    <x v="8"/>
    <s v="technology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321.5"/>
    <x v="8"/>
    <x v="8"/>
    <s v="technology"/>
    <s v="wearables"/>
    <d v="2014-10-0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8"/>
    <x v="8"/>
    <s v="technology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1216.5"/>
    <x v="8"/>
    <x v="8"/>
    <s v="technology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7709.5"/>
    <x v="8"/>
    <x v="8"/>
    <s v="technology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"/>
    <n v="54019.37"/>
    <x v="8"/>
    <x v="8"/>
    <s v="technology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217"/>
    <x v="8"/>
    <x v="8"/>
    <s v="technology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3069.5"/>
    <x v="8"/>
    <x v="8"/>
    <s v="technology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2329.5050000000001"/>
    <x v="8"/>
    <x v="8"/>
    <s v="technology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422"/>
    <x v="8"/>
    <x v="8"/>
    <s v="technology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242.5"/>
    <x v="8"/>
    <x v="8"/>
    <s v="technology"/>
    <s v="wearables"/>
    <d v="2016-12-22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491"/>
    <x v="8"/>
    <x v="8"/>
    <s v="technology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8"/>
    <x v="8"/>
    <s v="technology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"/>
    <n v="27063.3"/>
    <x v="8"/>
    <x v="8"/>
    <s v="technology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4603"/>
    <x v="8"/>
    <x v="8"/>
    <s v="technology"/>
    <s v="wearables"/>
    <d v="2014-07-15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.5"/>
    <x v="8"/>
    <x v="8"/>
    <s v="technology"/>
    <s v="wearables"/>
    <d v="2014-11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8"/>
    <x v="8"/>
    <s v="technology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17064.5"/>
    <x v="8"/>
    <x v="8"/>
    <s v="technology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54.5"/>
    <x v="8"/>
    <x v="8"/>
    <s v="technology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00"/>
    <x v="8"/>
    <x v="8"/>
    <s v="technology"/>
    <s v="wearables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1138.5"/>
    <x v="8"/>
    <x v="8"/>
    <s v="technology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700.5"/>
    <x v="8"/>
    <x v="8"/>
    <s v="technology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365.5"/>
    <x v="8"/>
    <x v="8"/>
    <s v="technology"/>
    <s v="wearables"/>
    <d v="2014-10-28T15:48:27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154.5"/>
    <x v="8"/>
    <x v="8"/>
    <s v="technology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47"/>
    <x v="8"/>
    <x v="8"/>
    <s v="technology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02"/>
    <x v="8"/>
    <x v="8"/>
    <s v="technology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1388"/>
    <x v="9"/>
    <x v="9"/>
    <s v="publishing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5066"/>
    <x v="9"/>
    <x v="9"/>
    <s v="publishing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16579.5"/>
    <x v="9"/>
    <x v="9"/>
    <s v="publishing"/>
    <s v="nonfiction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2784.5"/>
    <x v="9"/>
    <x v="9"/>
    <s v="publishing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3763.0050000000001"/>
    <x v="9"/>
    <x v="9"/>
    <s v="publishing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0105"/>
    <x v="9"/>
    <x v="9"/>
    <s v="publishing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1285"/>
    <x v="9"/>
    <x v="9"/>
    <s v="publishing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2796"/>
    <x v="9"/>
    <x v="9"/>
    <s v="publishing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4023.7249999999999"/>
    <x v="9"/>
    <x v="9"/>
    <s v="publishing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2673"/>
    <x v="9"/>
    <x v="9"/>
    <s v="publishing"/>
    <s v="nonfiction"/>
    <d v="2012-07-21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13351.5"/>
    <x v="9"/>
    <x v="9"/>
    <s v="publishing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3185.5"/>
    <x v="9"/>
    <x v="9"/>
    <s v="publishing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38.5"/>
    <x v="9"/>
    <x v="9"/>
    <s v="publishing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590.5"/>
    <x v="9"/>
    <x v="9"/>
    <s v="publishing"/>
    <s v="nonfiction"/>
    <d v="2013-11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5363.5"/>
    <x v="9"/>
    <x v="9"/>
    <s v="publishing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7000"/>
    <x v="9"/>
    <x v="9"/>
    <s v="publishing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5726.5"/>
    <x v="9"/>
    <x v="9"/>
    <s v="publishing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3114"/>
    <x v="9"/>
    <x v="9"/>
    <s v="publishing"/>
    <s v="nonfiction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821"/>
    <x v="9"/>
    <x v="9"/>
    <s v="publishing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4819.5"/>
    <x v="9"/>
    <x v="9"/>
    <s v="publishing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20.5"/>
    <x v="9"/>
    <x v="9"/>
    <s v="publishing"/>
    <s v="nonfiction"/>
    <d v="2015-06-07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6693.9"/>
    <x v="9"/>
    <x v="9"/>
    <s v="publishing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786.5"/>
    <x v="9"/>
    <x v="9"/>
    <s v="publishing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414.5"/>
    <x v="9"/>
    <x v="9"/>
    <s v="publishing"/>
    <s v="nonfiction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2589"/>
    <x v="9"/>
    <x v="9"/>
    <s v="publishing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2025"/>
    <x v="9"/>
    <x v="9"/>
    <s v="publishing"/>
    <s v="nonfiction"/>
    <d v="2013-04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1707.5"/>
    <x v="9"/>
    <x v="9"/>
    <s v="publishing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3529"/>
    <x v="9"/>
    <x v="9"/>
    <s v="publishing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1024.5"/>
    <x v="9"/>
    <x v="9"/>
    <s v="publishing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5333"/>
    <x v="9"/>
    <x v="9"/>
    <s v="publishing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2309"/>
    <x v="9"/>
    <x v="9"/>
    <s v="publishing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1808.5"/>
    <x v="9"/>
    <x v="9"/>
    <s v="publishing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2845"/>
    <x v="9"/>
    <x v="9"/>
    <s v="publishing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6413"/>
    <x v="9"/>
    <x v="9"/>
    <s v="publishing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1062"/>
    <x v="9"/>
    <x v="9"/>
    <s v="publishing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1307.845"/>
    <x v="9"/>
    <x v="9"/>
    <s v="publishing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423"/>
    <x v="9"/>
    <x v="9"/>
    <s v="publishing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06.5"/>
    <x v="9"/>
    <x v="9"/>
    <s v="publishing"/>
    <s v="nonfiction"/>
    <d v="2012-11-22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284.5"/>
    <x v="9"/>
    <x v="9"/>
    <s v="publishing"/>
    <s v="nonfiction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2597.5"/>
    <x v="9"/>
    <x v="9"/>
    <s v="publishing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0"/>
    <x v="10"/>
    <s v="publishing"/>
    <s v="fiction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120.5"/>
    <x v="10"/>
    <x v="10"/>
    <s v="publishing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0"/>
    <x v="10"/>
    <s v="publishing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3"/>
    <x v="10"/>
    <x v="10"/>
    <s v="publishing"/>
    <s v="fiction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0"/>
    <x v="10"/>
    <s v="publishing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1282.5"/>
    <x v="10"/>
    <x v="10"/>
    <s v="publishing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0"/>
    <x v="10"/>
    <s v="publishing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90"/>
    <x v="10"/>
    <x v="10"/>
    <s v="publishing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0"/>
    <x v="10"/>
    <s v="publishing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854"/>
    <x v="10"/>
    <x v="10"/>
    <s v="publishing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0"/>
    <x v="10"/>
    <s v="publishing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5.5"/>
    <x v="10"/>
    <x v="10"/>
    <s v="publishing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25.5"/>
    <x v="10"/>
    <x v="10"/>
    <s v="publishing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7"/>
    <x v="10"/>
    <x v="10"/>
    <s v="publishing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"/>
    <n v="180"/>
    <x v="10"/>
    <x v="10"/>
    <s v="publishing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87.5"/>
    <x v="10"/>
    <x v="10"/>
    <s v="publishing"/>
    <s v="fiction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1827.5"/>
    <x v="10"/>
    <x v="10"/>
    <s v="publishing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12"/>
    <x v="10"/>
    <x v="10"/>
    <s v="publishing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1.5"/>
    <x v="10"/>
    <x v="10"/>
    <s v="publishing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203"/>
    <x v="10"/>
    <x v="10"/>
    <s v="publishing"/>
    <s v="fiction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533.5"/>
    <x v="11"/>
    <x v="11"/>
    <s v="music"/>
    <s v="rock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545.11500000000001"/>
    <x v="11"/>
    <x v="11"/>
    <s v="music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357"/>
    <x v="11"/>
    <x v="11"/>
    <s v="music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1128.5"/>
    <x v="11"/>
    <x v="11"/>
    <s v="music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517.5"/>
    <x v="11"/>
    <x v="11"/>
    <s v="music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466.07"/>
    <x v="11"/>
    <x v="11"/>
    <s v="music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3592"/>
    <x v="11"/>
    <x v="11"/>
    <s v="music"/>
    <s v="rock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693.5"/>
    <x v="11"/>
    <x v="11"/>
    <s v="music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1034.5250000000001"/>
    <x v="11"/>
    <x v="11"/>
    <s v="music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937"/>
    <x v="11"/>
    <x v="11"/>
    <s v="music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7296.73"/>
    <x v="11"/>
    <x v="11"/>
    <s v="music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3959"/>
    <x v="11"/>
    <x v="11"/>
    <s v="music"/>
    <s v="rock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1285.5550000000001"/>
    <x v="11"/>
    <x v="11"/>
    <s v="music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1429.2149999999999"/>
    <x v="11"/>
    <x v="11"/>
    <s v="music"/>
    <s v="rock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4239"/>
    <x v="11"/>
    <x v="11"/>
    <s v="music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7917"/>
    <x v="11"/>
    <x v="11"/>
    <s v="music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5112.5"/>
    <x v="11"/>
    <x v="11"/>
    <s v="music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1648.5"/>
    <x v="11"/>
    <x v="11"/>
    <s v="music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2054"/>
    <x v="11"/>
    <x v="11"/>
    <s v="music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2514.5"/>
    <x v="11"/>
    <x v="11"/>
    <s v="music"/>
    <s v="rock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1169"/>
    <x v="11"/>
    <x v="11"/>
    <s v="music"/>
    <s v="rock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1140.7149999999999"/>
    <x v="11"/>
    <x v="11"/>
    <s v="music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3077.5"/>
    <x v="11"/>
    <x v="11"/>
    <s v="music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1436.5"/>
    <x v="11"/>
    <x v="11"/>
    <s v="music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2759"/>
    <x v="11"/>
    <x v="11"/>
    <s v="music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1602"/>
    <x v="11"/>
    <x v="11"/>
    <s v="music"/>
    <s v="rock"/>
    <d v="2011-05-27T19:45:12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4213"/>
    <x v="11"/>
    <x v="11"/>
    <s v="music"/>
    <s v="rock"/>
    <d v="2011-08-08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2131"/>
    <x v="11"/>
    <x v="11"/>
    <s v="music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2271.5"/>
    <x v="11"/>
    <x v="11"/>
    <s v="music"/>
    <s v="rock"/>
    <d v="2014-11-19T02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2101.5"/>
    <x v="11"/>
    <x v="11"/>
    <s v="music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801"/>
    <x v="11"/>
    <x v="11"/>
    <s v="music"/>
    <s v="rock"/>
    <d v="2012-08-02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526"/>
    <x v="11"/>
    <x v="11"/>
    <s v="music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472"/>
    <x v="11"/>
    <x v="11"/>
    <s v="music"/>
    <s v="rock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1247.97"/>
    <x v="11"/>
    <x v="11"/>
    <s v="music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650.5"/>
    <x v="11"/>
    <x v="11"/>
    <s v="music"/>
    <s v="rock"/>
    <d v="2011-05-16T17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2161.5"/>
    <x v="11"/>
    <x v="11"/>
    <s v="music"/>
    <s v="rock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4131.7749999999996"/>
    <x v="11"/>
    <x v="11"/>
    <s v="music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1039.83"/>
    <x v="11"/>
    <x v="11"/>
    <s v="music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2"/>
    <x v="11"/>
    <x v="11"/>
    <s v="music"/>
    <s v="rock"/>
    <d v="2012-07-30T21:11: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224.5"/>
    <x v="11"/>
    <x v="11"/>
    <s v="music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1359.5"/>
    <x v="11"/>
    <x v="11"/>
    <s v="music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8780"/>
    <x v="11"/>
    <x v="11"/>
    <s v="music"/>
    <s v="rock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1822"/>
    <x v="11"/>
    <x v="11"/>
    <s v="music"/>
    <s v="rock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734.5"/>
    <x v="11"/>
    <x v="11"/>
    <s v="music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1102.05"/>
    <x v="11"/>
    <x v="11"/>
    <s v="music"/>
    <s v="rock"/>
    <d v="2010-03-13T05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6326.5"/>
    <x v="11"/>
    <x v="11"/>
    <s v="music"/>
    <s v="rock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2814.5"/>
    <x v="11"/>
    <x v="11"/>
    <s v="music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160.5"/>
    <x v="11"/>
    <x v="11"/>
    <s v="music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714.5"/>
    <x v="11"/>
    <x v="11"/>
    <s v="music"/>
    <s v="rock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268"/>
    <x v="11"/>
    <x v="11"/>
    <s v="music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986.5"/>
    <x v="11"/>
    <x v="11"/>
    <s v="music"/>
    <s v="rock"/>
    <d v="2013-02-20T12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60"/>
    <x v="11"/>
    <x v="11"/>
    <s v="music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7622.53"/>
    <x v="11"/>
    <x v="11"/>
    <s v="music"/>
    <s v="rock"/>
    <d v="2011-11-22T16:12:1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3070.5"/>
    <x v="11"/>
    <x v="11"/>
    <s v="music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3640.5"/>
    <x v="11"/>
    <x v="11"/>
    <s v="music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1192.5"/>
    <x v="11"/>
    <x v="11"/>
    <s v="music"/>
    <s v="rock"/>
    <d v="2012-04-06T10:59:18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2546.2600000000002"/>
    <x v="11"/>
    <x v="11"/>
    <s v="music"/>
    <s v="rock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1553.5"/>
    <x v="11"/>
    <x v="11"/>
    <s v="music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1484.5"/>
    <x v="11"/>
    <x v="11"/>
    <s v="music"/>
    <s v="rock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2963.415"/>
    <x v="11"/>
    <x v="11"/>
    <s v="music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115.83"/>
    <x v="12"/>
    <x v="12"/>
    <s v="music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2580"/>
    <x v="12"/>
    <x v="12"/>
    <s v="music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1323.5"/>
    <x v="12"/>
    <x v="12"/>
    <s v="music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4070.5"/>
    <x v="12"/>
    <x v="12"/>
    <s v="music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2991.5"/>
    <x v="12"/>
    <x v="12"/>
    <s v="music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098.0050000000001"/>
    <x v="12"/>
    <x v="12"/>
    <s v="music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694.505"/>
    <x v="12"/>
    <x v="12"/>
    <s v="music"/>
    <s v="metal"/>
    <d v="2014-02-24T09:24:1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5.5"/>
    <x v="12"/>
    <x v="12"/>
    <s v="music"/>
    <s v="metal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58"/>
    <x v="12"/>
    <x v="12"/>
    <s v="music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2455.5"/>
    <x v="12"/>
    <x v="12"/>
    <s v="music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3170"/>
    <x v="12"/>
    <x v="12"/>
    <s v="music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1339.5"/>
    <x v="12"/>
    <x v="12"/>
    <s v="music"/>
    <s v="metal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1868"/>
    <x v="12"/>
    <x v="12"/>
    <s v="music"/>
    <s v="metal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155"/>
    <x v="12"/>
    <x v="12"/>
    <s v="music"/>
    <s v="metal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16682.150000000001"/>
    <x v="12"/>
    <x v="12"/>
    <s v="music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773.5"/>
    <x v="12"/>
    <x v="12"/>
    <s v="music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286.5"/>
    <x v="12"/>
    <x v="12"/>
    <s v="music"/>
    <s v="metal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612"/>
    <x v="12"/>
    <x v="12"/>
    <s v="music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902.03499999999997"/>
    <x v="12"/>
    <x v="12"/>
    <s v="music"/>
    <s v="metal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2142.5"/>
    <x v="12"/>
    <x v="12"/>
    <s v="music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1294"/>
    <x v="11"/>
    <x v="13"/>
    <s v="music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1.5"/>
    <x v="11"/>
    <x v="13"/>
    <s v="music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87"/>
    <x v="11"/>
    <x v="13"/>
    <s v="music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47.5"/>
    <x v="11"/>
    <x v="13"/>
    <s v="music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1389.5"/>
    <x v="11"/>
    <x v="13"/>
    <s v="music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3.5"/>
    <x v="11"/>
    <x v="13"/>
    <s v="music"/>
    <s v="jazz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325.5"/>
    <x v="11"/>
    <x v="13"/>
    <s v="music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606"/>
    <x v="11"/>
    <x v="13"/>
    <s v="music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25.5"/>
    <x v="11"/>
    <x v="13"/>
    <s v="music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521.5"/>
    <x v="11"/>
    <x v="13"/>
    <s v="music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33.5"/>
    <x v="11"/>
    <x v="13"/>
    <s v="music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168.5"/>
    <x v="11"/>
    <x v="13"/>
    <s v="music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3.5"/>
    <x v="11"/>
    <x v="13"/>
    <s v="music"/>
    <s v="jazz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25"/>
    <x v="11"/>
    <x v="13"/>
    <s v="music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75.5"/>
    <x v="11"/>
    <x v="13"/>
    <s v="music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11"/>
    <x v="13"/>
    <s v="music"/>
    <s v="jazz"/>
    <d v="2015-09-0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665.5"/>
    <x v="11"/>
    <x v="13"/>
    <s v="music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690"/>
    <x v="11"/>
    <x v="13"/>
    <s v="music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3.5"/>
    <x v="11"/>
    <x v="13"/>
    <s v="music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337"/>
    <x v="11"/>
    <x v="13"/>
    <s v="music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60.5"/>
    <x v="13"/>
    <x v="14"/>
    <s v="music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15.5"/>
    <x v="13"/>
    <x v="14"/>
    <s v="music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158"/>
    <x v="13"/>
    <x v="14"/>
    <s v="music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1012.5"/>
    <x v="13"/>
    <x v="14"/>
    <s v="music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1"/>
    <x v="13"/>
    <x v="14"/>
    <s v="music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"/>
    <n v="385.5"/>
    <x v="13"/>
    <x v="14"/>
    <s v="music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106"/>
    <x v="13"/>
    <x v="14"/>
    <s v="music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13"/>
    <x v="14"/>
    <s v="music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38"/>
    <x v="13"/>
    <x v="14"/>
    <s v="music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1196.1600000000001"/>
    <x v="13"/>
    <x v="14"/>
    <s v="music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64.5"/>
    <x v="13"/>
    <x v="14"/>
    <s v="music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134.5"/>
    <x v="13"/>
    <x v="14"/>
    <s v="music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231"/>
    <x v="13"/>
    <x v="14"/>
    <s v="music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102.5"/>
    <x v="13"/>
    <x v="14"/>
    <s v="music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3943.5"/>
    <x v="13"/>
    <x v="14"/>
    <s v="music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101"/>
    <x v="13"/>
    <x v="14"/>
    <s v="music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1636"/>
    <x v="13"/>
    <x v="14"/>
    <s v="music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13"/>
    <x v="14"/>
    <s v="music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6"/>
    <x v="13"/>
    <x v="14"/>
    <s v="music"/>
    <s v="indie rock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144"/>
    <x v="13"/>
    <x v="14"/>
    <s v="music"/>
    <s v="indie rock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.5"/>
    <x v="11"/>
    <x v="13"/>
    <s v="music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11"/>
    <x v="13"/>
    <s v="music"/>
    <s v="jazz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46.5"/>
    <x v="11"/>
    <x v="13"/>
    <s v="music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82"/>
    <x v="11"/>
    <x v="13"/>
    <s v="music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77"/>
    <x v="11"/>
    <x v="13"/>
    <s v="music"/>
    <s v="jazz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101"/>
    <x v="11"/>
    <x v="13"/>
    <s v="music"/>
    <s v="jazz"/>
    <d v="2010-11-25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11"/>
    <x v="13"/>
    <s v="music"/>
    <s v="jazz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11"/>
    <x v="13"/>
    <s v="music"/>
    <s v="jazz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11"/>
    <x v="13"/>
    <s v="music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264"/>
    <x v="11"/>
    <x v="13"/>
    <s v="music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64"/>
    <x v="11"/>
    <x v="13"/>
    <s v="music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11"/>
    <x v="13"/>
    <s v="music"/>
    <s v="jazz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6"/>
    <x v="11"/>
    <x v="13"/>
    <s v="music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1003"/>
    <x v="11"/>
    <x v="13"/>
    <s v="music"/>
    <s v="jazz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11"/>
    <x v="13"/>
    <s v="music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192"/>
    <x v="11"/>
    <x v="13"/>
    <s v="music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11"/>
    <x v="13"/>
    <s v="music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15.5"/>
    <x v="11"/>
    <x v="13"/>
    <s v="music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03"/>
    <x v="11"/>
    <x v="13"/>
    <s v="music"/>
    <s v="jazz"/>
    <d v="2014-11-01T21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50.5"/>
    <x v="11"/>
    <x v="13"/>
    <s v="music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11"/>
    <x v="13"/>
    <s v="music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27.5"/>
    <x v="11"/>
    <x v="13"/>
    <s v="music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2855"/>
    <x v="11"/>
    <x v="13"/>
    <s v="music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168"/>
    <x v="11"/>
    <x v="13"/>
    <s v="music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171"/>
    <x v="11"/>
    <x v="13"/>
    <s v="music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82.5"/>
    <x v="11"/>
    <x v="13"/>
    <s v="music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11"/>
    <x v="13"/>
    <s v="music"/>
    <s v="jazz"/>
    <d v="2010-06-09T00:28:5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11"/>
    <x v="13"/>
    <s v="music"/>
    <s v="jazz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801.5"/>
    <x v="11"/>
    <x v="13"/>
    <s v="music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11"/>
    <x v="13"/>
    <s v="music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175"/>
    <x v="11"/>
    <x v="13"/>
    <s v="music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69"/>
    <x v="11"/>
    <x v="13"/>
    <s v="music"/>
    <s v="jazz"/>
    <d v="2014-02-10T08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705.5"/>
    <x v="11"/>
    <x v="13"/>
    <s v="music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1"/>
    <x v="11"/>
    <x v="13"/>
    <s v="music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775"/>
    <x v="11"/>
    <x v="13"/>
    <s v="music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6"/>
    <x v="11"/>
    <x v="13"/>
    <s v="music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11"/>
    <x v="13"/>
    <s v="music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1"/>
    <x v="11"/>
    <x v="13"/>
    <s v="music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13"/>
    <x v="11"/>
    <x v="13"/>
    <s v="music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1"/>
    <x v="11"/>
    <x v="13"/>
    <s v="music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779"/>
    <x v="8"/>
    <x v="8"/>
    <s v="technology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596"/>
    <x v="8"/>
    <x v="8"/>
    <s v="technology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342"/>
    <x v="8"/>
    <x v="8"/>
    <s v="technology"/>
    <s v="wearables"/>
    <d v="2016-01-13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150.5"/>
    <x v="8"/>
    <x v="8"/>
    <s v="technology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3379.5"/>
    <x v="8"/>
    <x v="8"/>
    <s v="technology"/>
    <s v="wearables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250"/>
    <x v="8"/>
    <x v="8"/>
    <s v="technology"/>
    <s v="wearables"/>
    <d v="2016-12-28T20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145.5"/>
    <x v="8"/>
    <x v="8"/>
    <s v="technology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8"/>
    <x v="8"/>
    <s v="technology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244"/>
    <x v="8"/>
    <x v="8"/>
    <s v="technology"/>
    <s v="wearables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140"/>
    <x v="8"/>
    <x v="8"/>
    <s v="technology"/>
    <s v="wearables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713"/>
    <x v="8"/>
    <x v="8"/>
    <s v="technology"/>
    <s v="wearables"/>
    <d v="2015-12-18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9658"/>
    <x v="8"/>
    <x v="8"/>
    <s v="technology"/>
    <s v="wearables"/>
    <d v="2016-04-20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884"/>
    <x v="8"/>
    <x v="8"/>
    <s v="technology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65.5"/>
    <x v="8"/>
    <x v="8"/>
    <s v="technology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3292"/>
    <x v="8"/>
    <x v="8"/>
    <s v="technology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8538.5"/>
    <x v="8"/>
    <x v="8"/>
    <s v="technology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439"/>
    <x v="8"/>
    <x v="8"/>
    <s v="technology"/>
    <s v="wearables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120"/>
    <x v="8"/>
    <x v="8"/>
    <s v="technology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449"/>
    <x v="8"/>
    <x v="8"/>
    <s v="technology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9800.5"/>
    <x v="8"/>
    <x v="8"/>
    <s v="technology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2921.5"/>
    <x v="8"/>
    <x v="8"/>
    <s v="technology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20094.5"/>
    <x v="8"/>
    <x v="8"/>
    <s v="technology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374.5"/>
    <x v="8"/>
    <x v="8"/>
    <s v="technology"/>
    <s v="wearables"/>
    <d v="2016-01-04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193"/>
    <x v="8"/>
    <x v="8"/>
    <s v="technology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454"/>
    <x v="8"/>
    <x v="8"/>
    <s v="technology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152"/>
    <x v="8"/>
    <x v="8"/>
    <s v="technology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903"/>
    <x v="8"/>
    <x v="8"/>
    <s v="technology"/>
    <s v="wearables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1821.5"/>
    <x v="8"/>
    <x v="8"/>
    <s v="technology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55"/>
    <x v="8"/>
    <x v="8"/>
    <s v="technology"/>
    <s v="wearables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7005.5"/>
    <x v="8"/>
    <x v="8"/>
    <s v="technology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155"/>
    <x v="8"/>
    <x v="8"/>
    <s v="technology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115.5"/>
    <x v="8"/>
    <x v="8"/>
    <s v="technology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3485"/>
    <x v="8"/>
    <x v="8"/>
    <s v="technology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209.5"/>
    <x v="8"/>
    <x v="8"/>
    <s v="technology"/>
    <s v="wearables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141.5"/>
    <x v="8"/>
    <x v="8"/>
    <s v="technology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315.5"/>
    <x v="8"/>
    <x v="8"/>
    <s v="technology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453.5"/>
    <x v="8"/>
    <x v="8"/>
    <s v="technology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460.5"/>
    <x v="8"/>
    <x v="8"/>
    <s v="technology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"/>
    <n v="48698"/>
    <x v="8"/>
    <x v="8"/>
    <s v="technology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"/>
    <n v="14541.08"/>
    <x v="8"/>
    <x v="8"/>
    <s v="technology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758.5"/>
    <x v="8"/>
    <x v="8"/>
    <s v="technology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7.5"/>
    <x v="8"/>
    <x v="8"/>
    <s v="technology"/>
    <s v="wearables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3"/>
    <x v="8"/>
    <x v="8"/>
    <s v="technology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5465"/>
    <x v="8"/>
    <x v="8"/>
    <s v="technology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54.5"/>
    <x v="8"/>
    <x v="8"/>
    <s v="technology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955.5"/>
    <x v="8"/>
    <x v="8"/>
    <s v="technology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286.5"/>
    <x v="8"/>
    <x v="8"/>
    <s v="technology"/>
    <s v="wearables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3325.5"/>
    <x v="8"/>
    <x v="8"/>
    <s v="technology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8"/>
    <x v="8"/>
    <s v="technology"/>
    <s v="wearables"/>
    <d v="2016-09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854.5"/>
    <x v="8"/>
    <x v="8"/>
    <s v="technology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4"/>
    <x v="8"/>
    <x v="8"/>
    <s v="technology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109.5"/>
    <x v="8"/>
    <x v="8"/>
    <s v="technology"/>
    <s v="wearables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35.5"/>
    <x v="8"/>
    <x v="8"/>
    <s v="technology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878.5"/>
    <x v="8"/>
    <x v="8"/>
    <s v="technology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2340"/>
    <x v="8"/>
    <x v="8"/>
    <s v="technology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367.5"/>
    <x v="8"/>
    <x v="8"/>
    <s v="technology"/>
    <s v="wearables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35"/>
    <x v="8"/>
    <x v="8"/>
    <s v="technology"/>
    <s v="wearables"/>
    <d v="2014-06-27T20:47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36.5"/>
    <x v="8"/>
    <x v="8"/>
    <s v="technology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"/>
    <n v="17682"/>
    <x v="8"/>
    <x v="8"/>
    <s v="technology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5861.5"/>
    <x v="8"/>
    <x v="8"/>
    <s v="technology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9915"/>
    <x v="8"/>
    <x v="8"/>
    <s v="technology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2602"/>
    <x v="8"/>
    <x v="8"/>
    <s v="technology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491"/>
    <x v="8"/>
    <x v="8"/>
    <s v="technology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1613"/>
    <x v="8"/>
    <x v="8"/>
    <s v="technology"/>
    <s v="wearables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"/>
    <n v="10323.5"/>
    <x v="8"/>
    <x v="8"/>
    <s v="technology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75131.5"/>
    <x v="8"/>
    <x v="8"/>
    <s v="technology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121"/>
    <x v="8"/>
    <x v="8"/>
    <s v="technology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6686"/>
    <x v="8"/>
    <x v="8"/>
    <s v="technology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125.5"/>
    <x v="8"/>
    <x v="8"/>
    <s v="technology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3333"/>
    <x v="8"/>
    <x v="8"/>
    <s v="technology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12"/>
    <x v="8"/>
    <x v="8"/>
    <s v="technology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38"/>
    <x v="8"/>
    <x v="8"/>
    <s v="technology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538763.02500000002"/>
    <x v="8"/>
    <x v="8"/>
    <s v="technology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4361"/>
    <x v="8"/>
    <x v="8"/>
    <s v="technology"/>
    <s v="wearables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538"/>
    <x v="8"/>
    <x v="8"/>
    <s v="technology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123"/>
    <x v="8"/>
    <x v="8"/>
    <s v="technology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1440"/>
    <x v="8"/>
    <x v="8"/>
    <s v="technology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28776"/>
    <x v="8"/>
    <x v="8"/>
    <s v="technology"/>
    <s v="wearables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314"/>
    <x v="8"/>
    <x v="8"/>
    <s v="technology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10850"/>
    <x v="8"/>
    <x v="8"/>
    <s v="technology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608"/>
    <x v="14"/>
    <x v="15"/>
    <s v="music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5516.0550000000003"/>
    <x v="14"/>
    <x v="15"/>
    <s v="music"/>
    <s v="electronic music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1186"/>
    <x v="14"/>
    <x v="15"/>
    <s v="music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2437"/>
    <x v="14"/>
    <x v="15"/>
    <s v="music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11894.275"/>
    <x v="14"/>
    <x v="15"/>
    <s v="music"/>
    <s v="electronic music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39010.410000000003"/>
    <x v="14"/>
    <x v="15"/>
    <s v="music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3561.29"/>
    <x v="14"/>
    <x v="15"/>
    <s v="music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3922"/>
    <x v="14"/>
    <x v="15"/>
    <s v="music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5991"/>
    <x v="14"/>
    <x v="15"/>
    <s v="music"/>
    <s v="electronic music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5658.5"/>
    <x v="14"/>
    <x v="15"/>
    <s v="music"/>
    <s v="electronic music"/>
    <d v="2015-02-09T17:05:07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3500.5"/>
    <x v="14"/>
    <x v="15"/>
    <s v="music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5419.5"/>
    <x v="14"/>
    <x v="15"/>
    <s v="music"/>
    <s v="electronic music"/>
    <d v="2015-11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2977.42"/>
    <x v="14"/>
    <x v="15"/>
    <s v="music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696.5"/>
    <x v="14"/>
    <x v="15"/>
    <s v="music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333.0450000000001"/>
    <x v="14"/>
    <x v="15"/>
    <s v="music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2514"/>
    <x v="14"/>
    <x v="15"/>
    <s v="music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633.61"/>
    <x v="14"/>
    <x v="15"/>
    <s v="music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521"/>
    <x v="14"/>
    <x v="15"/>
    <s v="music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1120.5"/>
    <x v="14"/>
    <x v="15"/>
    <s v="music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335.5"/>
    <x v="14"/>
    <x v="15"/>
    <s v="music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125.5"/>
    <x v="15"/>
    <x v="16"/>
    <s v="journalism"/>
    <s v="audio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15"/>
    <x v="16"/>
    <s v="journalism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5.5"/>
    <x v="15"/>
    <x v="16"/>
    <s v="journalism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4414.5"/>
    <x v="15"/>
    <x v="16"/>
    <s v="journalism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4"/>
    <x v="15"/>
    <x v="16"/>
    <s v="journalism"/>
    <s v="audio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137"/>
    <x v="15"/>
    <x v="16"/>
    <s v="journalism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15"/>
    <x v="16"/>
    <s v="journalism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15"/>
    <x v="16"/>
    <s v="journalism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108"/>
    <x v="15"/>
    <x v="16"/>
    <s v="journalism"/>
    <s v="audio"/>
    <d v="2016-08-16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15"/>
    <x v="16"/>
    <s v="journalism"/>
    <s v="audio"/>
    <d v="2016-01-13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15"/>
    <x v="16"/>
    <s v="journalism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15"/>
    <x v="16"/>
    <s v="journalism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15"/>
    <x v="16"/>
    <s v="journalism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8"/>
    <x v="15"/>
    <x v="16"/>
    <s v="journalism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15"/>
    <x v="16"/>
    <s v="journalism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15"/>
    <x v="16"/>
    <s v="journalism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15"/>
    <x v="16"/>
    <s v="journalism"/>
    <s v="audio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15"/>
    <x v="16"/>
    <s v="journalism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15"/>
    <x v="16"/>
    <s v="journalism"/>
    <s v="audio"/>
    <d v="2015-02-12T21:37:2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15"/>
    <x v="16"/>
    <s v="journalism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25.5"/>
    <x v="15"/>
    <x v="16"/>
    <s v="journalism"/>
    <s v="audio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15"/>
    <x v="16"/>
    <s v="journalism"/>
    <s v="audio"/>
    <d v="2016-03-03T06:38:28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"/>
    <n v="97"/>
    <x v="15"/>
    <x v="16"/>
    <s v="journalism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15"/>
    <x v="16"/>
    <s v="journalism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4100"/>
    <x v="16"/>
    <x v="17"/>
    <s v="games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43"/>
    <x v="16"/>
    <x v="17"/>
    <s v="games"/>
    <s v="video games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2599.5"/>
    <x v="16"/>
    <x v="17"/>
    <s v="games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70"/>
    <x v="16"/>
    <x v="17"/>
    <s v="games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4.5"/>
    <x v="16"/>
    <x v="17"/>
    <s v="games"/>
    <s v="video games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35.5"/>
    <x v="16"/>
    <x v="17"/>
    <s v="games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6"/>
    <x v="16"/>
    <x v="17"/>
    <s v="games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6"/>
    <x v="17"/>
    <s v="games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27.5"/>
    <x v="16"/>
    <x v="17"/>
    <s v="games"/>
    <s v="video games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5.5"/>
    <x v="16"/>
    <x v="17"/>
    <s v="games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718.5"/>
    <x v="16"/>
    <x v="17"/>
    <s v="games"/>
    <s v="video games"/>
    <d v="2013-12-05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24"/>
    <x v="16"/>
    <x v="17"/>
    <s v="games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"/>
    <n v="24024.5"/>
    <x v="16"/>
    <x v="17"/>
    <s v="games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3755.5"/>
    <x v="16"/>
    <x v="17"/>
    <s v="games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25"/>
    <x v="16"/>
    <x v="17"/>
    <s v="games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48"/>
    <x v="16"/>
    <x v="17"/>
    <s v="games"/>
    <s v="video games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959.5"/>
    <x v="16"/>
    <x v="17"/>
    <s v="games"/>
    <s v="video games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8"/>
    <x v="16"/>
    <x v="17"/>
    <s v="games"/>
    <s v="video games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29.5"/>
    <x v="16"/>
    <x v="17"/>
    <s v="games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205.5"/>
    <x v="16"/>
    <x v="17"/>
    <s v="games"/>
    <s v="video games"/>
    <d v="2014-06-03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6"/>
    <x v="17"/>
    <s v="games"/>
    <s v="video games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517.5"/>
    <x v="16"/>
    <x v="17"/>
    <s v="games"/>
    <s v="video games"/>
    <d v="2016-02-13T16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.5"/>
    <x v="16"/>
    <x v="17"/>
    <s v="games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6"/>
    <x v="17"/>
    <s v="games"/>
    <s v="video games"/>
    <d v="2014-05-16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3264.67"/>
    <x v="16"/>
    <x v="17"/>
    <s v="games"/>
    <s v="video games"/>
    <d v="2014-03-25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611.5"/>
    <x v="16"/>
    <x v="17"/>
    <s v="games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3"/>
    <x v="16"/>
    <x v="17"/>
    <s v="games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3.5"/>
    <x v="16"/>
    <x v="17"/>
    <s v="games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14"/>
    <x v="16"/>
    <x v="17"/>
    <s v="games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23.125"/>
    <x v="16"/>
    <x v="17"/>
    <s v="games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660.5050000000001"/>
    <x v="16"/>
    <x v="17"/>
    <s v="games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12634"/>
    <x v="16"/>
    <x v="17"/>
    <s v="games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1090.5"/>
    <x v="16"/>
    <x v="17"/>
    <s v="games"/>
    <s v="video games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27"/>
    <x v="16"/>
    <x v="17"/>
    <s v="games"/>
    <s v="video games"/>
    <d v="2014-01-21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912.5"/>
    <x v="16"/>
    <x v="17"/>
    <s v="games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13"/>
    <x v="16"/>
    <x v="17"/>
    <s v="games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55"/>
    <x v="16"/>
    <x v="17"/>
    <s v="games"/>
    <s v="video games"/>
    <d v="2016-01-15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23.5"/>
    <x v="16"/>
    <x v="17"/>
    <s v="games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224.5"/>
    <x v="16"/>
    <x v="17"/>
    <s v="games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29"/>
    <x v="16"/>
    <x v="17"/>
    <s v="games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1504"/>
    <x v="16"/>
    <x v="17"/>
    <s v="games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5.5"/>
    <x v="16"/>
    <x v="17"/>
    <s v="games"/>
    <s v="video games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86"/>
    <x v="16"/>
    <x v="17"/>
    <s v="games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16"/>
    <x v="17"/>
    <s v="games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76.75"/>
    <x v="16"/>
    <x v="17"/>
    <s v="games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24"/>
    <x v="16"/>
    <x v="17"/>
    <s v="games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133"/>
    <x v="16"/>
    <x v="17"/>
    <s v="games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6"/>
    <x v="17"/>
    <s v="games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5792.46"/>
    <x v="16"/>
    <x v="17"/>
    <s v="games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3"/>
    <x v="16"/>
    <x v="17"/>
    <s v="games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6.5"/>
    <x v="16"/>
    <x v="17"/>
    <s v="games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28.5"/>
    <x v="16"/>
    <x v="17"/>
    <s v="games"/>
    <s v="video games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94.26"/>
    <x v="16"/>
    <x v="17"/>
    <s v="games"/>
    <s v="video games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45.5"/>
    <x v="16"/>
    <x v="17"/>
    <s v="games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56"/>
    <x v="16"/>
    <x v="17"/>
    <s v="games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3"/>
    <x v="16"/>
    <x v="17"/>
    <s v="games"/>
    <s v="video games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16"/>
    <x v="17"/>
    <s v="games"/>
    <s v="video games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7"/>
    <x v="16"/>
    <x v="17"/>
    <s v="games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6"/>
    <x v="17"/>
    <s v="games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7"/>
    <x v="16"/>
    <x v="17"/>
    <s v="games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216"/>
    <x v="17"/>
    <x v="18"/>
    <s v="games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17"/>
    <x v="18"/>
    <s v="games"/>
    <s v="mobile games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6"/>
    <x v="17"/>
    <x v="18"/>
    <s v="games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304"/>
    <x v="17"/>
    <x v="18"/>
    <s v="games"/>
    <s v="mobile games"/>
    <d v="2014-10-14T20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7"/>
    <x v="18"/>
    <s v="games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.5"/>
    <x v="17"/>
    <x v="18"/>
    <s v="games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7"/>
    <x v="17"/>
    <x v="18"/>
    <s v="games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7"/>
    <x v="18"/>
    <s v="games"/>
    <s v="mobile games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725.5"/>
    <x v="17"/>
    <x v="18"/>
    <s v="games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10.5"/>
    <x v="17"/>
    <x v="18"/>
    <s v="games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7"/>
    <x v="18"/>
    <s v="games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25.5"/>
    <x v="17"/>
    <x v="18"/>
    <s v="games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138"/>
    <x v="17"/>
    <x v="18"/>
    <s v="games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4957"/>
    <x v="17"/>
    <x v="18"/>
    <s v="games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64.5"/>
    <x v="17"/>
    <x v="18"/>
    <s v="games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"/>
    <x v="17"/>
    <x v="18"/>
    <s v="games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17"/>
    <x v="18"/>
    <s v="games"/>
    <s v="mobile games"/>
    <d v="2015-07-07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7"/>
    <x v="18"/>
    <s v="games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7"/>
    <x v="18"/>
    <s v="games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97"/>
    <x v="17"/>
    <x v="18"/>
    <s v="games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18"/>
    <x v="19"/>
    <s v="food"/>
    <s v="food trucks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50.5"/>
    <x v="18"/>
    <x v="19"/>
    <s v="food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271"/>
    <x v="18"/>
    <x v="19"/>
    <s v="food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18"/>
    <x v="19"/>
    <s v="food"/>
    <s v="food trucks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38"/>
    <x v="18"/>
    <x v="19"/>
    <s v="food"/>
    <s v="food trucks"/>
    <d v="2016-11-01T04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.5"/>
    <x v="18"/>
    <x v="19"/>
    <s v="food"/>
    <s v="food trucks"/>
    <d v="2016-05-17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129"/>
    <x v="18"/>
    <x v="19"/>
    <s v="food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18"/>
    <x v="19"/>
    <s v="food"/>
    <s v="food trucks"/>
    <d v="2015-08-08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463"/>
    <x v="18"/>
    <x v="19"/>
    <s v="food"/>
    <s v="food trucks"/>
    <d v="2015-04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25.5"/>
    <x v="18"/>
    <x v="19"/>
    <s v="food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64"/>
    <x v="18"/>
    <x v="19"/>
    <s v="food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98"/>
    <x v="18"/>
    <x v="19"/>
    <s v="food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18"/>
    <x v="19"/>
    <s v="food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77"/>
    <x v="18"/>
    <x v="19"/>
    <s v="food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9"/>
    <x v="18"/>
    <x v="19"/>
    <s v="food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18"/>
    <x v="19"/>
    <s v="food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587"/>
    <x v="18"/>
    <x v="19"/>
    <s v="food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18"/>
    <x v="19"/>
    <s v="food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.5"/>
    <x v="18"/>
    <x v="19"/>
    <s v="food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18"/>
    <x v="19"/>
    <s v="food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18"/>
    <x v="19"/>
    <s v="food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1047.75"/>
    <x v="18"/>
    <x v="19"/>
    <s v="food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1439.5"/>
    <x v="18"/>
    <x v="19"/>
    <s v="food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497.5"/>
    <x v="18"/>
    <x v="19"/>
    <s v="food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511.5"/>
    <x v="18"/>
    <x v="19"/>
    <s v="food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0"/>
    <x v="18"/>
    <x v="19"/>
    <s v="food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1"/>
    <x v="18"/>
    <x v="19"/>
    <s v="food"/>
    <s v="food trucks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13"/>
    <x v="18"/>
    <x v="19"/>
    <s v="food"/>
    <s v="food trucks"/>
    <d v="2014-10-26T19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18"/>
    <x v="19"/>
    <s v="food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5.5"/>
    <x v="18"/>
    <x v="19"/>
    <s v="food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52.5"/>
    <x v="18"/>
    <x v="19"/>
    <s v="food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297"/>
    <x v="18"/>
    <x v="19"/>
    <s v="food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5.5"/>
    <x v="18"/>
    <x v="19"/>
    <s v="food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18"/>
    <x v="19"/>
    <s v="food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3"/>
    <x v="18"/>
    <x v="19"/>
    <s v="food"/>
    <s v="food trucks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1602.5"/>
    <x v="18"/>
    <x v="19"/>
    <s v="food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2980"/>
    <x v="18"/>
    <x v="19"/>
    <s v="food"/>
    <s v="food trucks"/>
    <d v="2014-05-22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3.5"/>
    <x v="18"/>
    <x v="19"/>
    <s v="food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23"/>
    <x v="18"/>
    <x v="19"/>
    <s v="food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51.5"/>
    <x v="18"/>
    <x v="19"/>
    <s v="food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11730.5"/>
    <x v="19"/>
    <x v="20"/>
    <s v="photography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6645.5"/>
    <x v="19"/>
    <x v="20"/>
    <s v="photography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4064"/>
    <x v="19"/>
    <x v="20"/>
    <s v="photography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4590.5"/>
    <x v="19"/>
    <x v="20"/>
    <s v="photography"/>
    <s v="photobooks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1648"/>
    <x v="19"/>
    <x v="20"/>
    <s v="photography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4893"/>
    <x v="19"/>
    <x v="20"/>
    <s v="photography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344"/>
    <x v="19"/>
    <x v="20"/>
    <s v="photography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1489"/>
    <x v="19"/>
    <x v="20"/>
    <s v="photography"/>
    <s v="photobooks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52.5"/>
    <x v="19"/>
    <x v="20"/>
    <s v="photography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11052"/>
    <x v="19"/>
    <x v="20"/>
    <s v="photography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20497"/>
    <x v="19"/>
    <x v="20"/>
    <s v="photography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6835"/>
    <x v="19"/>
    <x v="20"/>
    <s v="photography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19824.5"/>
    <x v="19"/>
    <x v="20"/>
    <s v="photography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9154"/>
    <x v="19"/>
    <x v="20"/>
    <s v="photography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4644"/>
    <x v="19"/>
    <x v="20"/>
    <s v="photography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1351"/>
    <x v="19"/>
    <x v="20"/>
    <s v="photography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3066"/>
    <x v="19"/>
    <x v="20"/>
    <s v="photography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3128.6350000000002"/>
    <x v="19"/>
    <x v="20"/>
    <s v="photography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25041"/>
    <x v="19"/>
    <x v="20"/>
    <s v="photography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8400.5"/>
    <x v="19"/>
    <x v="20"/>
    <s v="photography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6720"/>
    <x v="19"/>
    <x v="20"/>
    <s v="photography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6587"/>
    <x v="19"/>
    <x v="20"/>
    <s v="photography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533.5"/>
    <x v="19"/>
    <x v="20"/>
    <s v="photography"/>
    <s v="photobooks"/>
    <d v="2017-02-06T18:37:3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8768.5"/>
    <x v="19"/>
    <x v="20"/>
    <s v="photography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7802.5"/>
    <x v="19"/>
    <x v="20"/>
    <s v="photography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3203"/>
    <x v="19"/>
    <x v="20"/>
    <s v="photography"/>
    <s v="photobooks"/>
    <d v="2017-01-26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25483"/>
    <x v="19"/>
    <x v="20"/>
    <s v="photography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508.5"/>
    <x v="19"/>
    <x v="20"/>
    <s v="photography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1654.5"/>
    <x v="19"/>
    <x v="20"/>
    <s v="photography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3376.5"/>
    <x v="19"/>
    <x v="20"/>
    <s v="photography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330.5"/>
    <x v="19"/>
    <x v="20"/>
    <s v="photography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19926.505000000001"/>
    <x v="19"/>
    <x v="20"/>
    <s v="photography"/>
    <s v="photobooks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10310"/>
    <x v="19"/>
    <x v="20"/>
    <s v="photography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3686"/>
    <x v="19"/>
    <x v="20"/>
    <s v="photography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7797"/>
    <x v="19"/>
    <x v="20"/>
    <s v="photography"/>
    <s v="photobooks"/>
    <d v="2015-10-01T15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3138.5"/>
    <x v="19"/>
    <x v="20"/>
    <s v="photography"/>
    <s v="photobooks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7852.5"/>
    <x v="19"/>
    <x v="20"/>
    <s v="photography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1277.0050000000001"/>
    <x v="19"/>
    <x v="20"/>
    <s v="photography"/>
    <s v="photobooks"/>
    <d v="2016-11-06T11:24:4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5676.5"/>
    <x v="19"/>
    <x v="20"/>
    <s v="photography"/>
    <s v="photobooks"/>
    <d v="2016-03-01T17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194"/>
    <x v="19"/>
    <x v="20"/>
    <s v="photography"/>
    <s v="photobooks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39"/>
    <x v="20"/>
    <x v="21"/>
    <s v="music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67.5"/>
    <x v="20"/>
    <x v="21"/>
    <s v="music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988.5"/>
    <x v="20"/>
    <x v="21"/>
    <s v="music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0"/>
    <x v="21"/>
    <s v="music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744.5"/>
    <x v="20"/>
    <x v="21"/>
    <s v="music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13"/>
    <x v="20"/>
    <x v="21"/>
    <s v="music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0"/>
    <x v="21"/>
    <s v="music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0"/>
    <x v="21"/>
    <s v="music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20.5"/>
    <x v="20"/>
    <x v="21"/>
    <s v="music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61"/>
    <x v="20"/>
    <x v="21"/>
    <s v="music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0"/>
    <x v="21"/>
    <s v="music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108"/>
    <x v="20"/>
    <x v="21"/>
    <s v="music"/>
    <s v="world music"/>
    <d v="2013-11-0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0"/>
    <x v="21"/>
    <s v="music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0"/>
    <x v="21"/>
    <s v="music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90.5"/>
    <x v="20"/>
    <x v="21"/>
    <s v="music"/>
    <s v="world music"/>
    <d v="2011-07-07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0"/>
    <x v="21"/>
    <s v="music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124.5"/>
    <x v="20"/>
    <x v="21"/>
    <s v="music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1285.5"/>
    <x v="20"/>
    <x v="21"/>
    <s v="music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3"/>
    <x v="20"/>
    <x v="21"/>
    <s v="music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864.5"/>
    <x v="20"/>
    <x v="21"/>
    <s v="music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1060.5"/>
    <x v="11"/>
    <x v="11"/>
    <s v="music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211"/>
    <x v="11"/>
    <x v="11"/>
    <s v="music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1185.5"/>
    <x v="11"/>
    <x v="11"/>
    <s v="music"/>
    <s v="rock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2162.5"/>
    <x v="11"/>
    <x v="11"/>
    <s v="music"/>
    <s v="rock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1925"/>
    <x v="11"/>
    <x v="11"/>
    <s v="music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2651.5"/>
    <x v="11"/>
    <x v="11"/>
    <s v="music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30277"/>
    <x v="11"/>
    <x v="11"/>
    <s v="music"/>
    <s v="rock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3091"/>
    <x v="11"/>
    <x v="11"/>
    <s v="music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2479.5"/>
    <x v="11"/>
    <x v="11"/>
    <s v="music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15547.16"/>
    <x v="11"/>
    <x v="11"/>
    <s v="music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6732"/>
    <x v="11"/>
    <x v="11"/>
    <s v="music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3090"/>
    <x v="11"/>
    <x v="11"/>
    <s v="music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17875.064999999999"/>
    <x v="11"/>
    <x v="11"/>
    <s v="music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8193"/>
    <x v="11"/>
    <x v="11"/>
    <s v="music"/>
    <s v="rock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13123.78"/>
    <x v="11"/>
    <x v="11"/>
    <s v="music"/>
    <s v="rock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1351"/>
    <x v="11"/>
    <x v="11"/>
    <s v="music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1912.5"/>
    <x v="11"/>
    <x v="11"/>
    <s v="music"/>
    <s v="rock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1038.5"/>
    <x v="11"/>
    <x v="11"/>
    <s v="music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4128.5"/>
    <x v="11"/>
    <x v="11"/>
    <s v="music"/>
    <s v="rock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913"/>
    <x v="11"/>
    <x v="11"/>
    <s v="music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558"/>
    <x v="11"/>
    <x v="11"/>
    <s v="music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2118.085"/>
    <x v="11"/>
    <x v="11"/>
    <s v="music"/>
    <s v="rock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4797.5"/>
    <x v="11"/>
    <x v="11"/>
    <s v="music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1277.5"/>
    <x v="11"/>
    <x v="11"/>
    <s v="music"/>
    <s v="rock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091"/>
    <x v="11"/>
    <x v="11"/>
    <s v="music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10316"/>
    <x v="11"/>
    <x v="11"/>
    <s v="music"/>
    <s v="rock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5820.5"/>
    <x v="11"/>
    <x v="11"/>
    <s v="music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3833"/>
    <x v="11"/>
    <x v="11"/>
    <s v="music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2664"/>
    <x v="11"/>
    <x v="11"/>
    <s v="music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2097"/>
    <x v="11"/>
    <x v="11"/>
    <s v="music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19605.419999999998"/>
    <x v="11"/>
    <x v="11"/>
    <s v="music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12355.05"/>
    <x v="11"/>
    <x v="11"/>
    <s v="music"/>
    <s v="rock"/>
    <d v="2013-07-03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1600.3150000000001"/>
    <x v="11"/>
    <x v="11"/>
    <s v="music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8165.8249999999998"/>
    <x v="11"/>
    <x v="11"/>
    <s v="music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130.5"/>
    <x v="11"/>
    <x v="11"/>
    <s v="music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026.585"/>
    <x v="11"/>
    <x v="11"/>
    <s v="music"/>
    <s v="rock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8383.39"/>
    <x v="11"/>
    <x v="11"/>
    <s v="music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3912"/>
    <x v="11"/>
    <x v="11"/>
    <s v="music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9408"/>
    <x v="11"/>
    <x v="11"/>
    <s v="music"/>
    <s v="rock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1066.25"/>
    <x v="11"/>
    <x v="11"/>
    <s v="music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1025.5"/>
    <x v="6"/>
    <x v="6"/>
    <s v="theater"/>
    <s v="plays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1048"/>
    <x v="6"/>
    <x v="6"/>
    <s v="theater"/>
    <s v="plays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22.5"/>
    <x v="6"/>
    <x v="6"/>
    <s v="theater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315"/>
    <x v="6"/>
    <x v="6"/>
    <s v="theater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2039.5"/>
    <x v="6"/>
    <x v="6"/>
    <s v="theater"/>
    <s v="plays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964"/>
    <x v="6"/>
    <x v="6"/>
    <s v="theater"/>
    <s v="plays"/>
    <d v="2016-12-05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1943"/>
    <x v="6"/>
    <x v="6"/>
    <s v="theater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2206.5"/>
    <x v="6"/>
    <x v="6"/>
    <s v="theater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961"/>
    <x v="6"/>
    <x v="6"/>
    <s v="theater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7727.5"/>
    <x v="6"/>
    <x v="6"/>
    <s v="theater"/>
    <s v="plays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316"/>
    <x v="6"/>
    <x v="6"/>
    <s v="theater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1306.5"/>
    <x v="6"/>
    <x v="6"/>
    <s v="theater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611.5"/>
    <x v="6"/>
    <x v="6"/>
    <s v="theater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11071.5"/>
    <x v="6"/>
    <x v="6"/>
    <s v="theater"/>
    <s v="plays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1063"/>
    <x v="6"/>
    <x v="6"/>
    <s v="theater"/>
    <s v="plays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2186"/>
    <x v="6"/>
    <x v="6"/>
    <s v="theater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2037"/>
    <x v="6"/>
    <x v="6"/>
    <s v="theater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1042"/>
    <x v="6"/>
    <x v="6"/>
    <s v="theater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1275"/>
    <x v="6"/>
    <x v="6"/>
    <s v="theater"/>
    <s v="plays"/>
    <d v="2016-11-01T0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2333.5650000000001"/>
    <x v="6"/>
    <x v="6"/>
    <s v="theater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7977.5"/>
    <x v="8"/>
    <x v="8"/>
    <s v="technology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3939.5"/>
    <x v="8"/>
    <x v="8"/>
    <s v="technology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"/>
    <n v="36063.5"/>
    <x v="8"/>
    <x v="8"/>
    <s v="technology"/>
    <s v="wearables"/>
    <d v="2014-11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2901"/>
    <x v="8"/>
    <x v="8"/>
    <s v="technology"/>
    <s v="wearables"/>
    <d v="2016-01-18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587"/>
    <x v="8"/>
    <x v="8"/>
    <s v="technology"/>
    <s v="wearables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6457"/>
    <x v="8"/>
    <x v="8"/>
    <s v="technology"/>
    <s v="wearables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562"/>
    <x v="8"/>
    <x v="8"/>
    <s v="technology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40085"/>
    <x v="8"/>
    <x v="8"/>
    <s v="technology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14.5"/>
    <x v="8"/>
    <x v="8"/>
    <s v="technology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6284"/>
    <x v="8"/>
    <x v="8"/>
    <s v="technology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019.5"/>
    <x v="8"/>
    <x v="8"/>
    <s v="technology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20326"/>
    <x v="8"/>
    <x v="8"/>
    <s v="technology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8"/>
    <x v="8"/>
    <s v="technology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5743"/>
    <x v="8"/>
    <x v="8"/>
    <s v="technology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3132.5"/>
    <x v="8"/>
    <x v="8"/>
    <s v="technology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442.5"/>
    <x v="8"/>
    <x v="8"/>
    <s v="technology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253"/>
    <x v="8"/>
    <x v="8"/>
    <s v="technology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3013"/>
    <x v="8"/>
    <x v="8"/>
    <s v="technology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55"/>
    <x v="8"/>
    <x v="8"/>
    <s v="technology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688"/>
    <x v="8"/>
    <x v="8"/>
    <s v="technology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2505"/>
    <x v="8"/>
    <x v="8"/>
    <s v="technology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247"/>
    <x v="8"/>
    <x v="8"/>
    <s v="technology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570.5"/>
    <x v="8"/>
    <x v="8"/>
    <s v="technology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873"/>
    <x v="8"/>
    <x v="8"/>
    <s v="technology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881.5"/>
    <x v="8"/>
    <x v="8"/>
    <s v="technology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208.5"/>
    <x v="8"/>
    <x v="8"/>
    <s v="technology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3961.5"/>
    <x v="8"/>
    <x v="8"/>
    <s v="technology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725.5"/>
    <x v="8"/>
    <x v="8"/>
    <s v="technology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8"/>
    <x v="8"/>
    <s v="technology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8"/>
    <x v="8"/>
    <s v="technology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7289.5"/>
    <x v="8"/>
    <x v="8"/>
    <s v="technology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2478"/>
    <x v="8"/>
    <x v="8"/>
    <s v="technology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42585.5"/>
    <x v="8"/>
    <x v="8"/>
    <s v="technology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2415.5"/>
    <x v="8"/>
    <x v="8"/>
    <s v="technology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503"/>
    <x v="8"/>
    <x v="8"/>
    <s v="technology"/>
    <s v="wearables"/>
    <d v="2015-07-03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1677"/>
    <x v="8"/>
    <x v="8"/>
    <s v="technology"/>
    <s v="wearables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8"/>
    <x v="8"/>
    <s v="technology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"/>
    <n v="8818"/>
    <x v="8"/>
    <x v="8"/>
    <s v="technology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.5"/>
    <x v="8"/>
    <x v="8"/>
    <s v="technology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25736"/>
    <x v="8"/>
    <x v="8"/>
    <s v="technology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2902.5"/>
    <x v="9"/>
    <x v="9"/>
    <s v="publishing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191"/>
    <x v="9"/>
    <x v="9"/>
    <s v="publishing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3684"/>
    <x v="9"/>
    <x v="9"/>
    <s v="publishing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1293"/>
    <x v="9"/>
    <x v="9"/>
    <s v="publishing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3005.5"/>
    <x v="9"/>
    <x v="9"/>
    <s v="publishing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191"/>
    <x v="9"/>
    <x v="9"/>
    <s v="publishing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2640.25"/>
    <x v="9"/>
    <x v="9"/>
    <s v="publishing"/>
    <s v="nonfiction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0186.5"/>
    <x v="9"/>
    <x v="9"/>
    <s v="publishing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6920.5"/>
    <x v="9"/>
    <x v="9"/>
    <s v="publishing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689"/>
    <x v="9"/>
    <x v="9"/>
    <s v="publishing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813.5"/>
    <x v="9"/>
    <x v="9"/>
    <s v="publishing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1594"/>
    <x v="9"/>
    <x v="9"/>
    <s v="publishing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3151.28"/>
    <x v="9"/>
    <x v="9"/>
    <s v="publishing"/>
    <s v="nonfiction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1285.5"/>
    <x v="9"/>
    <x v="9"/>
    <s v="publishing"/>
    <s v="nonfiction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1699.5"/>
    <x v="9"/>
    <x v="9"/>
    <s v="publishing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391.5"/>
    <x v="9"/>
    <x v="9"/>
    <s v="publishing"/>
    <s v="nonfiction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1339.5"/>
    <x v="9"/>
    <x v="9"/>
    <s v="publishing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3911.5"/>
    <x v="9"/>
    <x v="9"/>
    <s v="publishing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558"/>
    <x v="9"/>
    <x v="9"/>
    <s v="publishing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102.5"/>
    <x v="9"/>
    <x v="9"/>
    <s v="publishing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24987"/>
    <x v="11"/>
    <x v="11"/>
    <s v="music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3806"/>
    <x v="11"/>
    <x v="11"/>
    <s v="music"/>
    <s v="rock"/>
    <d v="2015-02-14T17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4816.8450000000003"/>
    <x v="11"/>
    <x v="11"/>
    <s v="music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2901.5"/>
    <x v="11"/>
    <x v="11"/>
    <s v="music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2811"/>
    <x v="11"/>
    <x v="11"/>
    <s v="music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17248.314999999999"/>
    <x v="11"/>
    <x v="11"/>
    <s v="music"/>
    <s v="rock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87.5"/>
    <x v="11"/>
    <x v="11"/>
    <s v="music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3782.5"/>
    <x v="11"/>
    <x v="11"/>
    <s v="music"/>
    <s v="rock"/>
    <d v="2015-04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18"/>
    <x v="11"/>
    <x v="11"/>
    <s v="music"/>
    <s v="rock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5276.5"/>
    <x v="11"/>
    <x v="11"/>
    <s v="music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1454"/>
    <x v="11"/>
    <x v="11"/>
    <s v="music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3481"/>
    <x v="11"/>
    <x v="11"/>
    <s v="music"/>
    <s v="rock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4755"/>
    <x v="11"/>
    <x v="11"/>
    <s v="music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770.5"/>
    <x v="11"/>
    <x v="11"/>
    <s v="music"/>
    <s v="rock"/>
    <d v="2017-01-12T05:16:1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2100"/>
    <x v="11"/>
    <x v="11"/>
    <s v="music"/>
    <s v="rock"/>
    <d v="2016-07-17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5655.5"/>
    <x v="11"/>
    <x v="11"/>
    <s v="music"/>
    <s v="rock"/>
    <d v="2015-05-06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55.5"/>
    <x v="11"/>
    <x v="11"/>
    <s v="music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2714"/>
    <x v="11"/>
    <x v="11"/>
    <s v="music"/>
    <s v="rock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4248.5"/>
    <x v="11"/>
    <x v="11"/>
    <s v="music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2383"/>
    <x v="11"/>
    <x v="11"/>
    <s v="music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2203"/>
    <x v="11"/>
    <x v="11"/>
    <s v="music"/>
    <s v="rock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4483.2449999999999"/>
    <x v="11"/>
    <x v="11"/>
    <s v="music"/>
    <s v="rock"/>
    <d v="2016-03-04T16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444.5"/>
    <x v="11"/>
    <x v="11"/>
    <s v="music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2771.5"/>
    <x v="11"/>
    <x v="11"/>
    <s v="music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3426.1849999999999"/>
    <x v="11"/>
    <x v="11"/>
    <s v="music"/>
    <s v="rock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380.5"/>
    <x v="11"/>
    <x v="11"/>
    <s v="music"/>
    <s v="rock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537"/>
    <x v="11"/>
    <x v="11"/>
    <s v="music"/>
    <s v="rock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282"/>
    <x v="11"/>
    <x v="11"/>
    <s v="music"/>
    <s v="rock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1472.5"/>
    <x v="11"/>
    <x v="11"/>
    <s v="music"/>
    <s v="rock"/>
    <d v="2016-02-01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5143.5"/>
    <x v="11"/>
    <x v="11"/>
    <s v="music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466.5"/>
    <x v="11"/>
    <x v="11"/>
    <s v="music"/>
    <s v="rock"/>
    <d v="2017-01-17T03:28:46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1999"/>
    <x v="11"/>
    <x v="11"/>
    <s v="music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3255.5"/>
    <x v="11"/>
    <x v="11"/>
    <s v="music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5771.5"/>
    <x v="11"/>
    <x v="11"/>
    <s v="music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2445.5"/>
    <x v="11"/>
    <x v="11"/>
    <s v="music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5768.5"/>
    <x v="11"/>
    <x v="11"/>
    <s v="music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310"/>
    <x v="11"/>
    <x v="11"/>
    <s v="music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6326.5"/>
    <x v="11"/>
    <x v="11"/>
    <s v="music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1421"/>
    <x v="11"/>
    <x v="11"/>
    <s v="music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2084.5"/>
    <x v="11"/>
    <x v="11"/>
    <s v="music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123"/>
    <x v="21"/>
    <x v="22"/>
    <s v="publishing"/>
    <s v="translations"/>
    <d v="2015-01-28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"/>
    <x v="21"/>
    <x v="22"/>
    <s v="publishing"/>
    <s v="translations"/>
    <d v="2014-10-29T16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9"/>
    <x v="21"/>
    <x v="22"/>
    <s v="publishing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8.5"/>
    <x v="21"/>
    <x v="22"/>
    <s v="publishing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39"/>
    <x v="21"/>
    <x v="22"/>
    <s v="publishing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1"/>
    <x v="22"/>
    <s v="publishing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1"/>
    <x v="22"/>
    <s v="publishing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5"/>
    <x v="21"/>
    <x v="22"/>
    <s v="publishing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166.5"/>
    <x v="21"/>
    <x v="22"/>
    <s v="publishing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50.5"/>
    <x v="21"/>
    <x v="22"/>
    <s v="publishing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1"/>
    <x v="22"/>
    <s v="publishing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404.5"/>
    <x v="21"/>
    <x v="22"/>
    <s v="publishing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1"/>
    <x v="22"/>
    <s v="publishing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8.5"/>
    <x v="21"/>
    <x v="22"/>
    <s v="publishing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.5"/>
    <x v="21"/>
    <x v="22"/>
    <s v="publishing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227.5"/>
    <x v="21"/>
    <x v="22"/>
    <s v="publishing"/>
    <s v="translations"/>
    <d v="2016-09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3"/>
    <x v="21"/>
    <x v="22"/>
    <s v="publishing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1"/>
    <x v="21"/>
    <x v="22"/>
    <s v="publishing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4"/>
    <x v="21"/>
    <x v="22"/>
    <s v="publishing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50.5"/>
    <x v="21"/>
    <x v="22"/>
    <s v="publishing"/>
    <s v="translations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770.5"/>
    <x v="21"/>
    <x v="22"/>
    <s v="publishing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1"/>
    <x v="22"/>
    <s v="publishing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1"/>
    <x v="22"/>
    <s v="publishing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211.5"/>
    <x v="21"/>
    <x v="22"/>
    <s v="publishing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24"/>
    <x v="21"/>
    <x v="22"/>
    <s v="publishing"/>
    <s v="translations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1"/>
    <x v="22"/>
    <s v="publishing"/>
    <s v="translations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204"/>
    <x v="21"/>
    <x v="22"/>
    <s v="publishing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2739"/>
    <x v="21"/>
    <x v="22"/>
    <s v="publishing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1"/>
    <x v="22"/>
    <s v="publishing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407.5"/>
    <x v="21"/>
    <x v="22"/>
    <s v="publishing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4100.5"/>
    <x v="21"/>
    <x v="22"/>
    <s v="publishing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.5"/>
    <x v="21"/>
    <x v="22"/>
    <s v="publishing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9.5"/>
    <x v="21"/>
    <x v="22"/>
    <s v="publishing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414.5"/>
    <x v="21"/>
    <x v="22"/>
    <s v="publishing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304"/>
    <x v="21"/>
    <x v="22"/>
    <s v="publishing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93"/>
    <x v="21"/>
    <x v="22"/>
    <s v="publishing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1"/>
    <x v="22"/>
    <s v="publishing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1011.5"/>
    <x v="21"/>
    <x v="22"/>
    <s v="publishing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1"/>
    <x v="22"/>
    <s v="publishing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1"/>
    <x v="22"/>
    <s v="publishing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1"/>
    <x v="22"/>
    <s v="publishing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1"/>
    <x v="22"/>
    <s v="publishing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1"/>
    <x v="22"/>
    <s v="publishing"/>
    <s v="translations"/>
    <d v="2016-04-0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39"/>
    <x v="21"/>
    <x v="22"/>
    <s v="publishing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1"/>
    <x v="22"/>
    <s v="publishing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1"/>
    <x v="22"/>
    <s v="publishing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1"/>
    <x v="22"/>
    <s v="publishing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2"/>
    <x v="21"/>
    <x v="22"/>
    <s v="publishing"/>
    <s v="translations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21"/>
    <x v="22"/>
    <s v="publishing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21"/>
    <x v="22"/>
    <s v="publishing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8"/>
    <x v="21"/>
    <x v="22"/>
    <s v="publishing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791"/>
    <x v="21"/>
    <x v="22"/>
    <s v="publishing"/>
    <s v="translations"/>
    <d v="2014-07-12T16:08:4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74"/>
    <x v="21"/>
    <x v="22"/>
    <s v="publishing"/>
    <s v="translations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21"/>
    <x v="22"/>
    <s v="publishing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21"/>
    <x v="22"/>
    <s v="publishing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21"/>
    <x v="22"/>
    <s v="publishing"/>
    <s v="translations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21"/>
    <x v="22"/>
    <s v="publishing"/>
    <s v="translations"/>
    <d v="2014-10-03T21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7763.3450000000003"/>
    <x v="22"/>
    <x v="23"/>
    <s v="publishing"/>
    <s v="radio &amp; podcasts"/>
    <d v="2014-09-17T15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245.35"/>
    <x v="22"/>
    <x v="23"/>
    <s v="publishing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455.5"/>
    <x v="22"/>
    <x v="23"/>
    <s v="publishing"/>
    <s v="radio &amp; podcasts"/>
    <d v="2013-02-21T21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4197"/>
    <x v="22"/>
    <x v="23"/>
    <s v="publishing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69763.175000000003"/>
    <x v="22"/>
    <x v="23"/>
    <s v="publishing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8754.1849999999995"/>
    <x v="22"/>
    <x v="23"/>
    <s v="publishing"/>
    <s v="radio &amp; podcasts"/>
    <d v="2015-12-02T04:07:4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23316"/>
    <x v="22"/>
    <x v="23"/>
    <s v="publishing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5009"/>
    <x v="22"/>
    <x v="23"/>
    <s v="publishing"/>
    <s v="radio &amp; podcasts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24149.5"/>
    <x v="22"/>
    <x v="23"/>
    <s v="publishing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979"/>
    <x v="22"/>
    <x v="23"/>
    <s v="publishing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16786"/>
    <x v="22"/>
    <x v="23"/>
    <s v="publishing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7506"/>
    <x v="22"/>
    <x v="23"/>
    <s v="publishing"/>
    <s v="radio &amp; podcasts"/>
    <d v="2013-09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927.37"/>
    <x v="22"/>
    <x v="23"/>
    <s v="publishing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1722"/>
    <x v="22"/>
    <x v="23"/>
    <s v="publishing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14370.725"/>
    <x v="22"/>
    <x v="23"/>
    <s v="publishing"/>
    <s v="radio &amp; podcasts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20304.64"/>
    <x v="22"/>
    <x v="23"/>
    <s v="publishing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16881"/>
    <x v="22"/>
    <x v="23"/>
    <s v="publishing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305524.55499999999"/>
    <x v="22"/>
    <x v="23"/>
    <s v="publishing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1134.5"/>
    <x v="22"/>
    <x v="23"/>
    <s v="publishing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29577.599999999999"/>
    <x v="22"/>
    <x v="23"/>
    <s v="publishing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55.5"/>
    <x v="10"/>
    <x v="10"/>
    <s v="publishing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3"/>
    <x v="10"/>
    <x v="10"/>
    <s v="publishing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6"/>
    <x v="10"/>
    <x v="10"/>
    <s v="publishing"/>
    <s v="fiction"/>
    <d v="2016-06-27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0"/>
    <x v="10"/>
    <s v="publishing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76.5"/>
    <x v="10"/>
    <x v="10"/>
    <s v="publishing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25.5"/>
    <x v="10"/>
    <x v="10"/>
    <s v="publishing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0"/>
    <x v="10"/>
    <s v="publishing"/>
    <s v="fiction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183"/>
    <x v="10"/>
    <x v="10"/>
    <s v="publishing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0"/>
    <x v="10"/>
    <s v="publishing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57"/>
    <x v="10"/>
    <x v="10"/>
    <s v="publishing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50.5"/>
    <x v="10"/>
    <x v="10"/>
    <s v="publishing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6"/>
    <x v="10"/>
    <x v="10"/>
    <s v="publishing"/>
    <s v="fiction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0"/>
    <x v="10"/>
    <s v="publishing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228"/>
    <x v="10"/>
    <x v="10"/>
    <s v="publishing"/>
    <s v="fiction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0"/>
    <x v="10"/>
    <s v="publishing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0"/>
    <x v="10"/>
    <s v="publishing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0"/>
    <x v="10"/>
    <s v="publishing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30"/>
    <x v="10"/>
    <x v="10"/>
    <s v="publishing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3"/>
    <x v="10"/>
    <x v="10"/>
    <s v="publishing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358"/>
    <x v="10"/>
    <x v="10"/>
    <s v="publishing"/>
    <s v="fiction"/>
    <d v="2013-04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43688.5"/>
    <x v="19"/>
    <x v="20"/>
    <s v="photography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11323.5"/>
    <x v="19"/>
    <x v="20"/>
    <s v="photography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2058.4650000000001"/>
    <x v="19"/>
    <x v="20"/>
    <s v="photography"/>
    <s v="photobooks"/>
    <d v="2016-08-24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9167.5"/>
    <x v="19"/>
    <x v="20"/>
    <s v="photography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8459"/>
    <x v="19"/>
    <x v="20"/>
    <s v="photography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857"/>
    <x v="19"/>
    <x v="20"/>
    <s v="photography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1306.5"/>
    <x v="19"/>
    <x v="20"/>
    <s v="photography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10351"/>
    <x v="19"/>
    <x v="20"/>
    <s v="photography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0916.61"/>
    <x v="19"/>
    <x v="20"/>
    <s v="photography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8285.2999999999993"/>
    <x v="19"/>
    <x v="20"/>
    <s v="photography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928.5"/>
    <x v="19"/>
    <x v="20"/>
    <s v="photography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9946"/>
    <x v="19"/>
    <x v="20"/>
    <s v="photography"/>
    <s v="photobooks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6108.25"/>
    <x v="19"/>
    <x v="20"/>
    <s v="photography"/>
    <s v="photobooks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3397.5"/>
    <x v="19"/>
    <x v="20"/>
    <s v="photography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236061"/>
    <x v="19"/>
    <x v="20"/>
    <s v="photography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9294"/>
    <x v="19"/>
    <x v="20"/>
    <s v="photography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12456"/>
    <x v="19"/>
    <x v="20"/>
    <s v="photography"/>
    <s v="photobooks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5520.5"/>
    <x v="19"/>
    <x v="20"/>
    <s v="photography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4723.875"/>
    <x v="19"/>
    <x v="20"/>
    <s v="photography"/>
    <s v="photobooks"/>
    <d v="2014-05-23T17:48:0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9396"/>
    <x v="19"/>
    <x v="20"/>
    <s v="photography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20145"/>
    <x v="19"/>
    <x v="20"/>
    <s v="photography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30451.05"/>
    <x v="19"/>
    <x v="20"/>
    <s v="photography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11668.5"/>
    <x v="19"/>
    <x v="20"/>
    <s v="photography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3119"/>
    <x v="19"/>
    <x v="20"/>
    <s v="photography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2332.0749999999998"/>
    <x v="19"/>
    <x v="20"/>
    <s v="photography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13977.5"/>
    <x v="19"/>
    <x v="20"/>
    <s v="photography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1967.7750000000001"/>
    <x v="19"/>
    <x v="20"/>
    <s v="photography"/>
    <s v="photobooks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4303.5"/>
    <x v="19"/>
    <x v="20"/>
    <s v="photography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9635"/>
    <x v="19"/>
    <x v="20"/>
    <s v="photography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24031.5"/>
    <x v="19"/>
    <x v="20"/>
    <s v="photography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2104"/>
    <x v="19"/>
    <x v="20"/>
    <s v="photography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12247.5"/>
    <x v="19"/>
    <x v="20"/>
    <s v="photography"/>
    <s v="photobooks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33026.5"/>
    <x v="19"/>
    <x v="20"/>
    <s v="photography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15849.5"/>
    <x v="19"/>
    <x v="20"/>
    <s v="photography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2703.5"/>
    <x v="19"/>
    <x v="20"/>
    <s v="photography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15246.004999999999"/>
    <x v="19"/>
    <x v="20"/>
    <s v="photography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10906"/>
    <x v="19"/>
    <x v="20"/>
    <s v="photography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3615"/>
    <x v="19"/>
    <x v="20"/>
    <s v="photography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13740.61"/>
    <x v="19"/>
    <x v="20"/>
    <s v="photography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8889"/>
    <x v="19"/>
    <x v="20"/>
    <s v="photography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"/>
    <x v="23"/>
    <x v="24"/>
    <s v="photography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10.5"/>
    <x v="23"/>
    <x v="24"/>
    <s v="photography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5.5"/>
    <x v="23"/>
    <x v="24"/>
    <s v="photography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3"/>
    <x v="24"/>
    <s v="photography"/>
    <s v="nature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3"/>
    <x v="24"/>
    <s v="photography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150"/>
    <x v="23"/>
    <x v="24"/>
    <s v="photography"/>
    <s v="nature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3"/>
    <x v="24"/>
    <s v="photography"/>
    <s v="nature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30.5"/>
    <x v="23"/>
    <x v="24"/>
    <s v="photography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88"/>
    <x v="23"/>
    <x v="24"/>
    <s v="photography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54"/>
    <x v="23"/>
    <x v="24"/>
    <s v="photography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3"/>
    <x v="24"/>
    <s v="photography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065.5"/>
    <x v="23"/>
    <x v="24"/>
    <s v="photography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3"/>
    <x v="24"/>
    <s v="photography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3"/>
    <x v="24"/>
    <s v="photography"/>
    <s v="nature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3"/>
    <x v="24"/>
    <s v="photography"/>
    <s v="nature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344.5"/>
    <x v="23"/>
    <x v="24"/>
    <s v="photography"/>
    <s v="nature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50.5"/>
    <x v="23"/>
    <x v="24"/>
    <s v="photography"/>
    <s v="nature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9"/>
    <x v="23"/>
    <x v="24"/>
    <s v="photography"/>
    <s v="nature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25.5"/>
    <x v="23"/>
    <x v="24"/>
    <s v="photography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49"/>
    <x v="23"/>
    <x v="24"/>
    <s v="photography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34"/>
    <x v="24"/>
    <x v="25"/>
    <s v="publishing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24"/>
    <x v="25"/>
    <s v="publishing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3.5"/>
    <x v="24"/>
    <x v="25"/>
    <s v="publishing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5.5"/>
    <x v="24"/>
    <x v="25"/>
    <s v="publishing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50.5"/>
    <x v="24"/>
    <x v="25"/>
    <s v="publishing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3217"/>
    <x v="24"/>
    <x v="25"/>
    <s v="publishing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181.5"/>
    <x v="24"/>
    <x v="25"/>
    <s v="publishing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716"/>
    <x v="24"/>
    <x v="25"/>
    <s v="publishing"/>
    <s v="art books"/>
    <d v="2014-11-19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24"/>
    <x v="25"/>
    <s v="publishing"/>
    <s v="art books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1268"/>
    <x v="24"/>
    <x v="25"/>
    <s v="publishing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42"/>
    <x v="24"/>
    <x v="25"/>
    <s v="publishing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64"/>
    <x v="24"/>
    <x v="25"/>
    <s v="publishing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113"/>
    <x v="24"/>
    <x v="25"/>
    <s v="publishing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256"/>
    <x v="24"/>
    <x v="25"/>
    <s v="publishing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1163"/>
    <x v="24"/>
    <x v="25"/>
    <s v="publishing"/>
    <s v="art books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330"/>
    <x v="24"/>
    <x v="25"/>
    <s v="publishing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8.5"/>
    <x v="24"/>
    <x v="25"/>
    <s v="publishing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104.5"/>
    <x v="24"/>
    <x v="25"/>
    <s v="publishing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5"/>
    <x v="24"/>
    <x v="25"/>
    <s v="publishing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24"/>
    <x v="25"/>
    <s v="publishing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3"/>
    <x v="23"/>
    <x v="26"/>
    <s v="photography"/>
    <s v="places"/>
    <d v="2015-11-17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48"/>
    <x v="23"/>
    <x v="26"/>
    <s v="photography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8"/>
    <x v="23"/>
    <x v="26"/>
    <s v="photography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3"/>
    <x v="26"/>
    <s v="photography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796"/>
    <x v="23"/>
    <x v="26"/>
    <s v="photography"/>
    <s v="places"/>
    <d v="2016-12-03T21:29:28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3"/>
    <x v="26"/>
    <s v="photography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3"/>
    <x v="26"/>
    <s v="photography"/>
    <s v="places"/>
    <d v="2014-11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3"/>
    <x v="26"/>
    <s v="photography"/>
    <s v="places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3"/>
    <x v="26"/>
    <s v="photography"/>
    <s v="places"/>
    <d v="2015-09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1"/>
    <x v="23"/>
    <x v="26"/>
    <s v="photography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2092"/>
    <x v="23"/>
    <x v="26"/>
    <s v="photography"/>
    <s v="places"/>
    <d v="2016-03-04T17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3"/>
    <x v="26"/>
    <s v="photography"/>
    <s v="places"/>
    <d v="2015-02-11T01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3"/>
    <x v="23"/>
    <x v="26"/>
    <s v="photography"/>
    <s v="places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107.5"/>
    <x v="23"/>
    <x v="26"/>
    <s v="photography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3.5"/>
    <x v="23"/>
    <x v="26"/>
    <s v="photography"/>
    <s v="places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39"/>
    <x v="23"/>
    <x v="26"/>
    <s v="photography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3"/>
    <x v="26"/>
    <s v="photography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3"/>
    <x v="26"/>
    <s v="photography"/>
    <s v="places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3"/>
    <x v="26"/>
    <s v="photography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188"/>
    <x v="23"/>
    <x v="26"/>
    <s v="photography"/>
    <s v="places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1381.115"/>
    <x v="11"/>
    <x v="11"/>
    <s v="music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767.25"/>
    <x v="11"/>
    <x v="11"/>
    <s v="music"/>
    <s v="rock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1015.33"/>
    <x v="11"/>
    <x v="11"/>
    <s v="music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1744.5"/>
    <x v="11"/>
    <x v="11"/>
    <s v="music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3042.8"/>
    <x v="11"/>
    <x v="11"/>
    <s v="music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4086.165"/>
    <x v="11"/>
    <x v="11"/>
    <s v="music"/>
    <s v="rock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358"/>
    <x v="11"/>
    <x v="11"/>
    <s v="music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619"/>
    <x v="11"/>
    <x v="11"/>
    <s v="music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889.5"/>
    <x v="11"/>
    <x v="11"/>
    <s v="music"/>
    <s v="rock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2774.5"/>
    <x v="11"/>
    <x v="11"/>
    <s v="music"/>
    <s v="rock"/>
    <d v="2012-11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514"/>
    <x v="11"/>
    <x v="11"/>
    <s v="music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280.5"/>
    <x v="11"/>
    <x v="11"/>
    <s v="music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520.5"/>
    <x v="11"/>
    <x v="11"/>
    <s v="music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2606"/>
    <x v="11"/>
    <x v="11"/>
    <s v="music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4633"/>
    <x v="11"/>
    <x v="11"/>
    <s v="music"/>
    <s v="rock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5288.5"/>
    <x v="11"/>
    <x v="11"/>
    <s v="music"/>
    <s v="rock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5184"/>
    <x v="11"/>
    <x v="11"/>
    <s v="music"/>
    <s v="rock"/>
    <d v="2013-09-29T15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801.5"/>
    <x v="11"/>
    <x v="11"/>
    <s v="music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1011.5"/>
    <x v="11"/>
    <x v="11"/>
    <s v="music"/>
    <s v="rock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573.5"/>
    <x v="11"/>
    <x v="11"/>
    <s v="music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3048.5"/>
    <x v="11"/>
    <x v="11"/>
    <s v="music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3542"/>
    <x v="11"/>
    <x v="11"/>
    <s v="music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388"/>
    <x v="11"/>
    <x v="11"/>
    <s v="music"/>
    <s v="rock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602.5"/>
    <x v="11"/>
    <x v="11"/>
    <s v="music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5877"/>
    <x v="11"/>
    <x v="11"/>
    <s v="music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4101.5"/>
    <x v="11"/>
    <x v="11"/>
    <s v="music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1189"/>
    <x v="11"/>
    <x v="11"/>
    <s v="music"/>
    <s v="rock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2062.5"/>
    <x v="11"/>
    <x v="11"/>
    <s v="music"/>
    <s v="rock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3151"/>
    <x v="11"/>
    <x v="11"/>
    <s v="music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5368"/>
    <x v="11"/>
    <x v="11"/>
    <s v="music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7862"/>
    <x v="11"/>
    <x v="11"/>
    <s v="music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2056"/>
    <x v="11"/>
    <x v="11"/>
    <s v="music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5029"/>
    <x v="11"/>
    <x v="11"/>
    <s v="music"/>
    <s v="rock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1021"/>
    <x v="11"/>
    <x v="11"/>
    <s v="music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1271.5"/>
    <x v="11"/>
    <x v="11"/>
    <s v="music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2373.5"/>
    <x v="11"/>
    <x v="11"/>
    <s v="music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267"/>
    <x v="11"/>
    <x v="11"/>
    <s v="music"/>
    <s v="rock"/>
    <d v="2009-11-05T18:02:2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538.5"/>
    <x v="11"/>
    <x v="11"/>
    <s v="music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09.5"/>
    <x v="11"/>
    <x v="11"/>
    <s v="music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48.22"/>
    <x v="11"/>
    <x v="11"/>
    <s v="music"/>
    <s v="rock"/>
    <d v="2010-07-20T05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1280.5"/>
    <x v="25"/>
    <x v="27"/>
    <s v="music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614"/>
    <x v="25"/>
    <x v="27"/>
    <s v="music"/>
    <s v="pop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3136"/>
    <x v="25"/>
    <x v="27"/>
    <s v="music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5539"/>
    <x v="25"/>
    <x v="27"/>
    <s v="music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2775"/>
    <x v="25"/>
    <x v="27"/>
    <s v="music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1143.5"/>
    <x v="25"/>
    <x v="27"/>
    <s v="music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2641"/>
    <x v="25"/>
    <x v="27"/>
    <s v="music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1485.5"/>
    <x v="25"/>
    <x v="27"/>
    <s v="music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1951.665"/>
    <x v="25"/>
    <x v="27"/>
    <s v="music"/>
    <s v="pop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1431.5"/>
    <x v="25"/>
    <x v="27"/>
    <s v="music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17.5"/>
    <x v="25"/>
    <x v="27"/>
    <s v="music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2300"/>
    <x v="25"/>
    <x v="27"/>
    <s v="music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4439.76"/>
    <x v="25"/>
    <x v="27"/>
    <s v="music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676.5"/>
    <x v="25"/>
    <x v="27"/>
    <s v="music"/>
    <s v="pop"/>
    <d v="2012-03-19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1095.5"/>
    <x v="25"/>
    <x v="27"/>
    <s v="music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3786.56"/>
    <x v="25"/>
    <x v="27"/>
    <s v="music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3227.225"/>
    <x v="25"/>
    <x v="27"/>
    <s v="music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4020.5"/>
    <x v="25"/>
    <x v="27"/>
    <s v="music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304.5"/>
    <x v="25"/>
    <x v="27"/>
    <s v="music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519.5"/>
    <x v="25"/>
    <x v="27"/>
    <s v="music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4099.5"/>
    <x v="25"/>
    <x v="27"/>
    <s v="music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4136.5"/>
    <x v="25"/>
    <x v="27"/>
    <s v="music"/>
    <s v="pop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556"/>
    <x v="25"/>
    <x v="27"/>
    <s v="music"/>
    <s v="pop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1574.61"/>
    <x v="25"/>
    <x v="27"/>
    <s v="music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2137"/>
    <x v="25"/>
    <x v="27"/>
    <s v="music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2060"/>
    <x v="25"/>
    <x v="27"/>
    <s v="music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2197.5"/>
    <x v="25"/>
    <x v="27"/>
    <s v="music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4163.5"/>
    <x v="25"/>
    <x v="27"/>
    <s v="music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1423.5"/>
    <x v="25"/>
    <x v="27"/>
    <s v="music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524.5"/>
    <x v="25"/>
    <x v="27"/>
    <s v="music"/>
    <s v="pop"/>
    <d v="2010-05-15T22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1045.2350000000001"/>
    <x v="25"/>
    <x v="27"/>
    <s v="music"/>
    <s v="pop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984.5"/>
    <x v="25"/>
    <x v="27"/>
    <s v="music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1374.5"/>
    <x v="25"/>
    <x v="27"/>
    <s v="music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5099"/>
    <x v="25"/>
    <x v="27"/>
    <s v="music"/>
    <s v="pop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704.08"/>
    <x v="25"/>
    <x v="27"/>
    <s v="music"/>
    <s v="pop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1751"/>
    <x v="25"/>
    <x v="27"/>
    <s v="music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3371"/>
    <x v="25"/>
    <x v="27"/>
    <s v="music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912.5"/>
    <x v="25"/>
    <x v="27"/>
    <s v="music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1778"/>
    <x v="25"/>
    <x v="27"/>
    <s v="music"/>
    <s v="pop"/>
    <d v="2011-06-29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600"/>
    <x v="25"/>
    <x v="27"/>
    <s v="music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33404.19"/>
    <x v="26"/>
    <x v="28"/>
    <s v="music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6"/>
    <x v="28"/>
    <s v="music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385"/>
    <x v="26"/>
    <x v="28"/>
    <s v="music"/>
    <s v="faith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4415.5"/>
    <x v="26"/>
    <x v="28"/>
    <s v="music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187.5"/>
    <x v="26"/>
    <x v="28"/>
    <s v="music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9.5"/>
    <x v="26"/>
    <x v="28"/>
    <s v="music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1582"/>
    <x v="26"/>
    <x v="28"/>
    <s v="music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889.5"/>
    <x v="26"/>
    <x v="28"/>
    <s v="music"/>
    <s v="faith"/>
    <d v="2017-03-10T12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207"/>
    <x v="26"/>
    <x v="28"/>
    <s v="music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323"/>
    <x v="26"/>
    <x v="28"/>
    <s v="music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5040"/>
    <x v="26"/>
    <x v="28"/>
    <s v="music"/>
    <s v="faith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202.5"/>
    <x v="26"/>
    <x v="28"/>
    <s v="music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144"/>
    <x v="26"/>
    <x v="28"/>
    <s v="music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3"/>
    <x v="26"/>
    <x v="28"/>
    <s v="music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714"/>
    <x v="26"/>
    <x v="28"/>
    <s v="music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6"/>
    <x v="28"/>
    <s v="music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274"/>
    <x v="26"/>
    <x v="28"/>
    <s v="music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6"/>
    <x v="28"/>
    <s v="music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110"/>
    <x v="26"/>
    <x v="28"/>
    <s v="music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2645.5"/>
    <x v="26"/>
    <x v="28"/>
    <s v="music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6"/>
    <x v="26"/>
    <x v="28"/>
    <s v="music"/>
    <s v="faith"/>
    <d v="2014-12-16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26"/>
    <x v="28"/>
    <s v="music"/>
    <s v="faith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6.5"/>
    <x v="26"/>
    <x v="28"/>
    <s v="music"/>
    <s v="faith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"/>
    <n v="656.5"/>
    <x v="26"/>
    <x v="28"/>
    <s v="music"/>
    <s v="faith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26"/>
    <x v="28"/>
    <s v="music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26"/>
    <x v="28"/>
    <s v="music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248"/>
    <x v="26"/>
    <x v="28"/>
    <s v="music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26"/>
    <x v="28"/>
    <s v="music"/>
    <s v="faith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44.5"/>
    <x v="26"/>
    <x v="28"/>
    <s v="music"/>
    <s v="faith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17.5"/>
    <x v="26"/>
    <x v="28"/>
    <s v="music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6"/>
    <x v="26"/>
    <x v="28"/>
    <s v="music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26"/>
    <x v="28"/>
    <s v="music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25.5"/>
    <x v="26"/>
    <x v="28"/>
    <s v="music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992"/>
    <x v="26"/>
    <x v="28"/>
    <s v="music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.5"/>
    <x v="26"/>
    <x v="28"/>
    <s v="music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76.5"/>
    <x v="26"/>
    <x v="28"/>
    <s v="music"/>
    <s v="faith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718"/>
    <x v="26"/>
    <x v="28"/>
    <s v="music"/>
    <s v="faith"/>
    <d v="2016-03-31T23:33:5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.5"/>
    <x v="26"/>
    <x v="28"/>
    <s v="music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9"/>
    <x v="26"/>
    <x v="28"/>
    <s v="music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116.5"/>
    <x v="26"/>
    <x v="28"/>
    <s v="music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26"/>
    <x v="28"/>
    <s v="music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26"/>
    <x v="28"/>
    <s v="music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326.5"/>
    <x v="26"/>
    <x v="28"/>
    <s v="music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19.5"/>
    <x v="26"/>
    <x v="28"/>
    <s v="music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284.5"/>
    <x v="26"/>
    <x v="28"/>
    <s v="music"/>
    <s v="faith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106"/>
    <x v="26"/>
    <x v="28"/>
    <s v="music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26"/>
    <x v="28"/>
    <s v="music"/>
    <s v="faith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431"/>
    <x v="26"/>
    <x v="28"/>
    <s v="music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26"/>
    <x v="28"/>
    <s v="music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26"/>
    <x v="28"/>
    <s v="music"/>
    <s v="faith"/>
    <d v="2015-09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26"/>
    <x v="28"/>
    <s v="music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26"/>
    <x v="28"/>
    <s v="music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26"/>
    <x v="28"/>
    <s v="music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26"/>
    <x v="28"/>
    <s v="music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6"/>
    <x v="26"/>
    <x v="28"/>
    <s v="music"/>
    <s v="faith"/>
    <d v="2016-07-08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11.5"/>
    <x v="26"/>
    <x v="28"/>
    <s v="music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432.5"/>
    <x v="26"/>
    <x v="28"/>
    <s v="music"/>
    <s v="faith"/>
    <d v="2015-06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10.5"/>
    <x v="26"/>
    <x v="28"/>
    <s v="music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26"/>
    <x v="28"/>
    <s v="music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26"/>
    <x v="28"/>
    <s v="music"/>
    <s v="faith"/>
    <d v="2015-06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691"/>
    <x v="19"/>
    <x v="20"/>
    <s v="photography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1104.5"/>
    <x v="19"/>
    <x v="20"/>
    <s v="photography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3046"/>
    <x v="19"/>
    <x v="20"/>
    <s v="photography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3292.5"/>
    <x v="19"/>
    <x v="20"/>
    <s v="photography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4035"/>
    <x v="19"/>
    <x v="20"/>
    <s v="photography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11161"/>
    <x v="19"/>
    <x v="20"/>
    <s v="photography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4802.5"/>
    <x v="19"/>
    <x v="20"/>
    <s v="photography"/>
    <s v="photobooks"/>
    <d v="2015-10-15T10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2577.5"/>
    <x v="19"/>
    <x v="20"/>
    <s v="photography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6270.75"/>
    <x v="19"/>
    <x v="20"/>
    <s v="photography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5103"/>
    <x v="19"/>
    <x v="20"/>
    <s v="photography"/>
    <s v="photobooks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5175.5"/>
    <x v="19"/>
    <x v="20"/>
    <s v="photography"/>
    <s v="photobooks"/>
    <d v="2015-02-17T18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1606"/>
    <x v="19"/>
    <x v="20"/>
    <s v="photography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8117.5"/>
    <x v="19"/>
    <x v="20"/>
    <s v="photography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4742.5"/>
    <x v="19"/>
    <x v="20"/>
    <s v="photography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17"/>
    <x v="19"/>
    <x v="20"/>
    <s v="photography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2887.8"/>
    <x v="19"/>
    <x v="20"/>
    <s v="photography"/>
    <s v="photobooks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2907"/>
    <x v="19"/>
    <x v="20"/>
    <s v="photography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587"/>
    <x v="19"/>
    <x v="20"/>
    <s v="photography"/>
    <s v="photobooks"/>
    <d v="2016-05-15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2689.5"/>
    <x v="19"/>
    <x v="20"/>
    <s v="photography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4187"/>
    <x v="19"/>
    <x v="20"/>
    <s v="photography"/>
    <s v="photobooks"/>
    <d v="2016-02-0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79"/>
    <x v="19"/>
    <x v="20"/>
    <s v="photography"/>
    <s v="photobooks"/>
    <d v="2015-07-24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455"/>
    <x v="19"/>
    <x v="20"/>
    <s v="photography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6173.5"/>
    <x v="19"/>
    <x v="20"/>
    <s v="photography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1097.5"/>
    <x v="19"/>
    <x v="20"/>
    <s v="photography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"/>
    <n v="3768.24"/>
    <x v="19"/>
    <x v="20"/>
    <s v="photography"/>
    <s v="photobooks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19"/>
    <x v="20"/>
    <s v="photography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1162.5"/>
    <x v="19"/>
    <x v="20"/>
    <s v="photography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01"/>
    <x v="19"/>
    <x v="20"/>
    <s v="photography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551.5"/>
    <x v="19"/>
    <x v="20"/>
    <s v="photography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"/>
    <n v="6969"/>
    <x v="19"/>
    <x v="20"/>
    <s v="photography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460"/>
    <x v="19"/>
    <x v="20"/>
    <s v="photography"/>
    <s v="photobooks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38.5"/>
    <x v="19"/>
    <x v="20"/>
    <s v="photography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48"/>
    <x v="19"/>
    <x v="20"/>
    <s v="photography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580.5"/>
    <x v="19"/>
    <x v="20"/>
    <s v="photography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"/>
    <n v="10641"/>
    <x v="19"/>
    <x v="20"/>
    <s v="photography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169.5"/>
    <x v="19"/>
    <x v="20"/>
    <s v="photography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330.5"/>
    <x v="19"/>
    <x v="20"/>
    <s v="photography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505"/>
    <x v="19"/>
    <x v="20"/>
    <s v="photography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2012"/>
    <x v="19"/>
    <x v="20"/>
    <s v="photography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6037.5"/>
    <x v="19"/>
    <x v="20"/>
    <s v="photography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720.5"/>
    <x v="19"/>
    <x v="20"/>
    <s v="photography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2749"/>
    <x v="19"/>
    <x v="20"/>
    <s v="photography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4831"/>
    <x v="19"/>
    <x v="20"/>
    <s v="photography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1010.5"/>
    <x v="19"/>
    <x v="20"/>
    <s v="photography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2480.5"/>
    <x v="19"/>
    <x v="20"/>
    <s v="photography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467"/>
    <x v="19"/>
    <x v="20"/>
    <s v="photography"/>
    <s v="photobooks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778.5"/>
    <x v="19"/>
    <x v="20"/>
    <s v="photography"/>
    <s v="photobooks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40"/>
    <x v="19"/>
    <x v="20"/>
    <s v="photography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22"/>
    <x v="19"/>
    <x v="20"/>
    <s v="photography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825.5"/>
    <x v="19"/>
    <x v="20"/>
    <s v="photography"/>
    <s v="photobooks"/>
    <d v="2015-01-06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55.5"/>
    <x v="19"/>
    <x v="20"/>
    <s v="photography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7710"/>
    <x v="19"/>
    <x v="20"/>
    <s v="photography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1"/>
    <x v="19"/>
    <x v="20"/>
    <s v="photography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07.5"/>
    <x v="19"/>
    <x v="20"/>
    <s v="photography"/>
    <s v="photobooks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5463.5"/>
    <x v="19"/>
    <x v="20"/>
    <s v="photography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2138"/>
    <x v="19"/>
    <x v="20"/>
    <s v="photography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3447.5"/>
    <x v="19"/>
    <x v="20"/>
    <s v="photography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1109.5"/>
    <x v="19"/>
    <x v="20"/>
    <s v="photography"/>
    <s v="photobooks"/>
    <d v="2015-12-06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37.914999999999999"/>
    <x v="19"/>
    <x v="20"/>
    <s v="photography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4786.5"/>
    <x v="19"/>
    <x v="20"/>
    <s v="photography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1196"/>
    <x v="19"/>
    <x v="20"/>
    <s v="photography"/>
    <s v="photobooks"/>
    <d v="2015-11-13T15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857.5"/>
    <x v="19"/>
    <x v="20"/>
    <s v="photography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2732.5"/>
    <x v="19"/>
    <x v="20"/>
    <s v="photography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2752"/>
    <x v="19"/>
    <x v="20"/>
    <s v="photography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4156.5"/>
    <x v="19"/>
    <x v="20"/>
    <s v="photography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299.5"/>
    <x v="19"/>
    <x v="20"/>
    <s v="photography"/>
    <s v="photobooks"/>
    <d v="2014-08-26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280.5"/>
    <x v="19"/>
    <x v="20"/>
    <s v="photography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5845"/>
    <x v="19"/>
    <x v="20"/>
    <s v="photography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194.5"/>
    <x v="19"/>
    <x v="20"/>
    <s v="photography"/>
    <s v="photobooks"/>
    <d v="2015-01-25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8.5"/>
    <x v="19"/>
    <x v="20"/>
    <s v="photography"/>
    <s v="photobooks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33"/>
    <x v="19"/>
    <x v="20"/>
    <s v="photography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444"/>
    <x v="19"/>
    <x v="20"/>
    <s v="photography"/>
    <s v="photobooks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19"/>
    <x v="20"/>
    <s v="photography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3021"/>
    <x v="19"/>
    <x v="20"/>
    <s v="photography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19"/>
    <x v="20"/>
    <s v="photography"/>
    <s v="photobooks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257.5"/>
    <x v="19"/>
    <x v="20"/>
    <s v="photography"/>
    <s v="photobooks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4759.5"/>
    <x v="19"/>
    <x v="20"/>
    <s v="photography"/>
    <s v="photobooks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19"/>
    <x v="20"/>
    <s v="photography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14.5"/>
    <x v="19"/>
    <x v="20"/>
    <s v="photography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857.5"/>
    <x v="19"/>
    <x v="20"/>
    <s v="photography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1714.625"/>
    <x v="11"/>
    <x v="11"/>
    <s v="music"/>
    <s v="rock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155.5"/>
    <x v="11"/>
    <x v="11"/>
    <s v="music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422"/>
    <x v="11"/>
    <x v="11"/>
    <s v="music"/>
    <s v="rock"/>
    <d v="2012-09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1521"/>
    <x v="11"/>
    <x v="11"/>
    <s v="music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1075.5"/>
    <x v="11"/>
    <x v="11"/>
    <s v="music"/>
    <s v="rock"/>
    <d v="2013-06-18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1029"/>
    <x v="11"/>
    <x v="11"/>
    <s v="music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4074.5"/>
    <x v="11"/>
    <x v="11"/>
    <s v="music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10040"/>
    <x v="11"/>
    <x v="11"/>
    <s v="music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1266.625"/>
    <x v="11"/>
    <x v="11"/>
    <s v="music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7728"/>
    <x v="11"/>
    <x v="11"/>
    <s v="music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522"/>
    <x v="11"/>
    <x v="11"/>
    <s v="music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60"/>
    <x v="11"/>
    <x v="11"/>
    <s v="music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537.5"/>
    <x v="11"/>
    <x v="11"/>
    <s v="music"/>
    <s v="rock"/>
    <d v="2013-01-29T01:03:2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5947.5"/>
    <x v="11"/>
    <x v="11"/>
    <s v="music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265.5"/>
    <x v="11"/>
    <x v="11"/>
    <s v="music"/>
    <s v="rock"/>
    <d v="2016-03-01T16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5036"/>
    <x v="11"/>
    <x v="11"/>
    <s v="music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935.5"/>
    <x v="11"/>
    <x v="11"/>
    <s v="music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514.745"/>
    <x v="11"/>
    <x v="11"/>
    <s v="music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1049"/>
    <x v="11"/>
    <x v="11"/>
    <s v="music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496.5"/>
    <x v="11"/>
    <x v="11"/>
    <s v="music"/>
    <s v="rock"/>
    <d v="2013-04-18T02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1037.5"/>
    <x v="11"/>
    <x v="11"/>
    <s v="music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263"/>
    <x v="11"/>
    <x v="11"/>
    <s v="music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6267.3050000000003"/>
    <x v="11"/>
    <x v="11"/>
    <s v="music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70.5"/>
    <x v="11"/>
    <x v="11"/>
    <s v="music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09.5"/>
    <x v="11"/>
    <x v="11"/>
    <s v="music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10449"/>
    <x v="11"/>
    <x v="11"/>
    <s v="music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1530"/>
    <x v="11"/>
    <x v="11"/>
    <s v="music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622.5"/>
    <x v="11"/>
    <x v="11"/>
    <s v="music"/>
    <s v="rock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154.5"/>
    <x v="11"/>
    <x v="11"/>
    <s v="music"/>
    <s v="rock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4658"/>
    <x v="11"/>
    <x v="11"/>
    <s v="music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663.5"/>
    <x v="11"/>
    <x v="11"/>
    <s v="music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8838"/>
    <x v="11"/>
    <x v="11"/>
    <s v="music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414.5"/>
    <x v="11"/>
    <x v="11"/>
    <s v="music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7746.2749999999996"/>
    <x v="11"/>
    <x v="11"/>
    <s v="music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6835.58"/>
    <x v="11"/>
    <x v="11"/>
    <s v="music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1031.5"/>
    <x v="11"/>
    <x v="11"/>
    <s v="music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511"/>
    <x v="11"/>
    <x v="11"/>
    <s v="music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3095.2750000000001"/>
    <x v="11"/>
    <x v="11"/>
    <s v="music"/>
    <s v="rock"/>
    <d v="2011-10-17T04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2005.5"/>
    <x v="11"/>
    <x v="11"/>
    <s v="music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10"/>
    <x v="11"/>
    <x v="11"/>
    <s v="music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7"/>
    <x v="18"/>
    <s v="games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735.5"/>
    <x v="17"/>
    <x v="18"/>
    <s v="games"/>
    <s v="mobile games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6"/>
    <x v="17"/>
    <x v="18"/>
    <s v="games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1418"/>
    <x v="17"/>
    <x v="18"/>
    <s v="games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3"/>
    <x v="17"/>
    <x v="18"/>
    <s v="games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3.5"/>
    <x v="17"/>
    <x v="18"/>
    <s v="games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5.5"/>
    <x v="17"/>
    <x v="18"/>
    <s v="games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617"/>
    <x v="17"/>
    <x v="18"/>
    <s v="games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7"/>
    <x v="18"/>
    <s v="games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186"/>
    <x v="17"/>
    <x v="18"/>
    <s v="games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"/>
    <n v="2380.5"/>
    <x v="17"/>
    <x v="18"/>
    <s v="games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12.5"/>
    <x v="17"/>
    <x v="18"/>
    <s v="games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9"/>
    <x v="17"/>
    <x v="18"/>
    <s v="games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4"/>
    <x v="17"/>
    <x v="18"/>
    <s v="games"/>
    <s v="mobile games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27"/>
    <x v="17"/>
    <x v="18"/>
    <s v="games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7"/>
    <x v="18"/>
    <s v="games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7"/>
    <x v="18"/>
    <s v="games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7"/>
    <x v="18"/>
    <s v="games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4"/>
    <x v="17"/>
    <x v="18"/>
    <s v="games"/>
    <s v="mobile games"/>
    <d v="2016-02-13T15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514"/>
    <x v="17"/>
    <x v="18"/>
    <s v="games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1761.845"/>
    <x v="13"/>
    <x v="14"/>
    <s v="music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1730.5"/>
    <x v="13"/>
    <x v="14"/>
    <s v="music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539.5"/>
    <x v="13"/>
    <x v="14"/>
    <s v="music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688.5"/>
    <x v="13"/>
    <x v="14"/>
    <s v="music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2713.5"/>
    <x v="13"/>
    <x v="14"/>
    <s v="music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627"/>
    <x v="13"/>
    <x v="14"/>
    <s v="music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1671.5"/>
    <x v="13"/>
    <x v="14"/>
    <s v="music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2120.5"/>
    <x v="13"/>
    <x v="14"/>
    <s v="music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1088"/>
    <x v="13"/>
    <x v="14"/>
    <s v="music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8798.0650000000005"/>
    <x v="13"/>
    <x v="14"/>
    <s v="music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5337.5"/>
    <x v="13"/>
    <x v="14"/>
    <s v="music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354.5"/>
    <x v="13"/>
    <x v="14"/>
    <s v="music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1322.5"/>
    <x v="13"/>
    <x v="14"/>
    <s v="music"/>
    <s v="indie rock"/>
    <d v="2011-03-30T22:36:25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82.5"/>
    <x v="13"/>
    <x v="14"/>
    <s v="music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4637.5"/>
    <x v="13"/>
    <x v="14"/>
    <s v="music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286"/>
    <x v="13"/>
    <x v="14"/>
    <s v="music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344.5"/>
    <x v="13"/>
    <x v="14"/>
    <s v="music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733"/>
    <x v="13"/>
    <x v="14"/>
    <s v="music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621"/>
    <x v="13"/>
    <x v="14"/>
    <s v="music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1394.0550000000001"/>
    <x v="13"/>
    <x v="14"/>
    <s v="music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347.5"/>
    <x v="27"/>
    <x v="29"/>
    <s v="technology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7.5"/>
    <x v="27"/>
    <x v="29"/>
    <s v="technology"/>
    <s v="gadgets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719.5"/>
    <x v="27"/>
    <x v="29"/>
    <s v="technology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6"/>
    <x v="27"/>
    <x v="29"/>
    <s v="technology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3"/>
    <x v="27"/>
    <x v="29"/>
    <s v="technology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10739.5"/>
    <x v="27"/>
    <x v="29"/>
    <s v="technology"/>
    <s v="gadgets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44.5"/>
    <x v="27"/>
    <x v="29"/>
    <s v="technology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218.5"/>
    <x v="27"/>
    <x v="29"/>
    <s v="technology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2488.5"/>
    <x v="27"/>
    <x v="29"/>
    <s v="technology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6885.5"/>
    <x v="27"/>
    <x v="29"/>
    <s v="technology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5.5"/>
    <x v="27"/>
    <x v="29"/>
    <s v="technology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1503.5"/>
    <x v="27"/>
    <x v="29"/>
    <s v="technology"/>
    <s v="gadgets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331.5"/>
    <x v="27"/>
    <x v="29"/>
    <s v="technology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1"/>
    <x v="27"/>
    <x v="29"/>
    <s v="technology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6"/>
    <x v="27"/>
    <x v="29"/>
    <s v="technology"/>
    <s v="gadgets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54"/>
    <x v="27"/>
    <x v="29"/>
    <s v="technology"/>
    <s v="gadgets"/>
    <d v="2016-10-13T17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102547.5"/>
    <x v="27"/>
    <x v="29"/>
    <s v="technology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134.5"/>
    <x v="27"/>
    <x v="29"/>
    <s v="technology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122.5"/>
    <x v="27"/>
    <x v="29"/>
    <s v="technology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2204"/>
    <x v="27"/>
    <x v="29"/>
    <s v="technology"/>
    <s v="gadgets"/>
    <d v="2015-09-23T21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1045"/>
    <x v="13"/>
    <x v="14"/>
    <s v="music"/>
    <s v="indie rock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1187.5"/>
    <x v="13"/>
    <x v="14"/>
    <s v="music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157"/>
    <x v="13"/>
    <x v="14"/>
    <s v="music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732.5"/>
    <x v="13"/>
    <x v="14"/>
    <s v="music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853.5"/>
    <x v="13"/>
    <x v="14"/>
    <s v="music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1518.845"/>
    <x v="13"/>
    <x v="14"/>
    <s v="music"/>
    <s v="indie rock"/>
    <d v="2010-10-05T22:54:1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315.5"/>
    <x v="13"/>
    <x v="14"/>
    <s v="music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1332"/>
    <x v="13"/>
    <x v="14"/>
    <s v="music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1642.5"/>
    <x v="13"/>
    <x v="14"/>
    <s v="music"/>
    <s v="indie rock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648"/>
    <x v="13"/>
    <x v="14"/>
    <s v="music"/>
    <s v="indie rock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1231.01"/>
    <x v="13"/>
    <x v="14"/>
    <s v="music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2848.5"/>
    <x v="13"/>
    <x v="14"/>
    <s v="music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5228"/>
    <x v="13"/>
    <x v="14"/>
    <s v="music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3129"/>
    <x v="13"/>
    <x v="14"/>
    <s v="music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1380"/>
    <x v="13"/>
    <x v="14"/>
    <s v="music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4442.0050000000001"/>
    <x v="13"/>
    <x v="14"/>
    <s v="music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576.23500000000001"/>
    <x v="13"/>
    <x v="14"/>
    <s v="music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8752"/>
    <x v="13"/>
    <x v="14"/>
    <s v="music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5583"/>
    <x v="13"/>
    <x v="14"/>
    <s v="music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571"/>
    <x v="13"/>
    <x v="14"/>
    <s v="music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160089.44500000001"/>
    <x v="28"/>
    <x v="30"/>
    <s v="technology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4200.71"/>
    <x v="28"/>
    <x v="30"/>
    <s v="technology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86501.5"/>
    <x v="28"/>
    <x v="30"/>
    <s v="technology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58505.60000000001"/>
    <x v="28"/>
    <x v="30"/>
    <s v="technology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174349"/>
    <x v="28"/>
    <x v="30"/>
    <s v="technology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5650.5"/>
    <x v="28"/>
    <x v="30"/>
    <s v="technology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414.03500000000003"/>
    <x v="28"/>
    <x v="30"/>
    <s v="technology"/>
    <s v="hardware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402228"/>
    <x v="28"/>
    <x v="30"/>
    <s v="technology"/>
    <s v="hardware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26972.15"/>
    <x v="28"/>
    <x v="30"/>
    <s v="technology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49062.48"/>
    <x v="28"/>
    <x v="30"/>
    <s v="technology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53528"/>
    <x v="28"/>
    <x v="30"/>
    <s v="technology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35073.665000000001"/>
    <x v="28"/>
    <x v="30"/>
    <s v="technology"/>
    <s v="hardware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17019.5"/>
    <x v="28"/>
    <x v="30"/>
    <s v="technology"/>
    <s v="hardware"/>
    <d v="2012-02-02T04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174944.5"/>
    <x v="28"/>
    <x v="30"/>
    <s v="technology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83850.009999999995"/>
    <x v="28"/>
    <x v="30"/>
    <s v="technology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88392.5"/>
    <x v="28"/>
    <x v="30"/>
    <s v="technology"/>
    <s v="hardware"/>
    <d v="2015-03-04T22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25455.705000000002"/>
    <x v="28"/>
    <x v="30"/>
    <s v="technology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50923.01"/>
    <x v="28"/>
    <x v="30"/>
    <s v="technology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8048.72"/>
    <x v="28"/>
    <x v="30"/>
    <s v="technology"/>
    <s v="hardware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41282.5"/>
    <x v="28"/>
    <x v="30"/>
    <s v="technology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56085.56"/>
    <x v="28"/>
    <x v="30"/>
    <s v="technology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9799.25"/>
    <x v="28"/>
    <x v="30"/>
    <s v="technology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2156.5"/>
    <x v="28"/>
    <x v="30"/>
    <s v="technology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16412.06"/>
    <x v="28"/>
    <x v="30"/>
    <s v="technology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6608.5"/>
    <x v="28"/>
    <x v="30"/>
    <s v="technology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04128.045"/>
    <x v="28"/>
    <x v="30"/>
    <s v="technology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37215.5"/>
    <x v="28"/>
    <x v="30"/>
    <s v="technology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71496.5"/>
    <x v="28"/>
    <x v="30"/>
    <s v="technology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58851.5"/>
    <x v="28"/>
    <x v="30"/>
    <s v="technology"/>
    <s v="hardware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28645.5"/>
    <x v="28"/>
    <x v="30"/>
    <s v="technology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527986.93500000006"/>
    <x v="28"/>
    <x v="30"/>
    <s v="technology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8550"/>
    <x v="28"/>
    <x v="30"/>
    <s v="technology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55288.005"/>
    <x v="28"/>
    <x v="30"/>
    <s v="technology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37750.6"/>
    <x v="28"/>
    <x v="30"/>
    <s v="technology"/>
    <s v="hardware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6823.169999999998"/>
    <x v="28"/>
    <x v="30"/>
    <s v="technology"/>
    <s v="hardware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7168.5"/>
    <x v="28"/>
    <x v="30"/>
    <s v="technology"/>
    <s v="hardware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100993"/>
    <x v="28"/>
    <x v="30"/>
    <s v="technology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256905.285"/>
    <x v="28"/>
    <x v="30"/>
    <s v="technology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115307.655"/>
    <x v="28"/>
    <x v="30"/>
    <s v="technology"/>
    <s v="hardware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89678.505000000005"/>
    <x v="28"/>
    <x v="30"/>
    <s v="technology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196.5"/>
    <x v="23"/>
    <x v="31"/>
    <s v="photography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3"/>
    <x v="31"/>
    <s v="photography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717.5"/>
    <x v="23"/>
    <x v="31"/>
    <s v="photography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1589.5"/>
    <x v="23"/>
    <x v="31"/>
    <s v="photography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27.5"/>
    <x v="23"/>
    <x v="31"/>
    <s v="photography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3"/>
    <x v="31"/>
    <s v="photography"/>
    <s v="people"/>
    <d v="2016-02-13T10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1182"/>
    <x v="23"/>
    <x v="31"/>
    <s v="photography"/>
    <s v="people"/>
    <d v="2015-01-30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13"/>
    <x v="23"/>
    <x v="31"/>
    <s v="photography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25.5"/>
    <x v="23"/>
    <x v="31"/>
    <s v="photography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257"/>
    <x v="23"/>
    <x v="31"/>
    <s v="photography"/>
    <s v="people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71.5"/>
    <x v="23"/>
    <x v="31"/>
    <s v="photography"/>
    <s v="people"/>
    <d v="2015-06-12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2"/>
    <x v="23"/>
    <x v="31"/>
    <s v="photography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3"/>
    <x v="31"/>
    <s v="photography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3"/>
    <x v="31"/>
    <s v="photography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40.5"/>
    <x v="23"/>
    <x v="31"/>
    <s v="photography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3"/>
    <x v="31"/>
    <s v="photography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3"/>
    <x v="31"/>
    <s v="photography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329"/>
    <x v="23"/>
    <x v="31"/>
    <s v="photography"/>
    <s v="people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121.5"/>
    <x v="23"/>
    <x v="31"/>
    <s v="photography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325"/>
    <x v="23"/>
    <x v="31"/>
    <s v="photography"/>
    <s v="people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05904"/>
    <x v="28"/>
    <x v="30"/>
    <s v="technology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54886.055"/>
    <x v="28"/>
    <x v="30"/>
    <s v="technology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788.5"/>
    <x v="28"/>
    <x v="30"/>
    <s v="technology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58782.12"/>
    <x v="28"/>
    <x v="30"/>
    <s v="technology"/>
    <s v="hardware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8647.514999999999"/>
    <x v="28"/>
    <x v="30"/>
    <s v="technology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62111.5"/>
    <x v="28"/>
    <x v="30"/>
    <s v="technology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5853.96"/>
    <x v="28"/>
    <x v="30"/>
    <s v="technology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940"/>
    <x v="28"/>
    <x v="30"/>
    <s v="technology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76488.5"/>
    <x v="28"/>
    <x v="30"/>
    <s v="technology"/>
    <s v="hardware"/>
    <d v="2016-10-18T07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48876.45"/>
    <x v="28"/>
    <x v="30"/>
    <s v="technology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205376.5"/>
    <x v="28"/>
    <x v="30"/>
    <s v="technology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5964"/>
    <x v="28"/>
    <x v="30"/>
    <s v="technology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398212"/>
    <x v="28"/>
    <x v="30"/>
    <s v="technology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1185295.835"/>
    <x v="28"/>
    <x v="30"/>
    <s v="technology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4149.0050000000001"/>
    <x v="28"/>
    <x v="30"/>
    <s v="technology"/>
    <s v="hardware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46316.61"/>
    <x v="28"/>
    <x v="30"/>
    <s v="technology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15850.8"/>
    <x v="28"/>
    <x v="30"/>
    <s v="technology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33454.114999999998"/>
    <x v="28"/>
    <x v="30"/>
    <s v="technology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97871.95"/>
    <x v="28"/>
    <x v="30"/>
    <s v="technology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1503.5"/>
    <x v="28"/>
    <x v="30"/>
    <s v="technology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7075"/>
    <x v="28"/>
    <x v="30"/>
    <s v="technology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62731"/>
    <x v="28"/>
    <x v="30"/>
    <s v="technology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80906"/>
    <x v="28"/>
    <x v="30"/>
    <s v="technology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11759.5"/>
    <x v="28"/>
    <x v="30"/>
    <s v="technology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80824.5"/>
    <x v="28"/>
    <x v="30"/>
    <s v="technology"/>
    <s v="hardware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16912.384999999998"/>
    <x v="28"/>
    <x v="30"/>
    <s v="technology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60394"/>
    <x v="28"/>
    <x v="30"/>
    <s v="technology"/>
    <s v="hardware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1932"/>
    <x v="28"/>
    <x v="30"/>
    <s v="technology"/>
    <s v="hardware"/>
    <d v="2010-02-06T22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4562"/>
    <x v="28"/>
    <x v="30"/>
    <s v="technology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37379.5"/>
    <x v="28"/>
    <x v="30"/>
    <s v="technology"/>
    <s v="hardware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30341.5"/>
    <x v="28"/>
    <x v="30"/>
    <s v="technology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38289"/>
    <x v="28"/>
    <x v="30"/>
    <s v="technology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2413.5"/>
    <x v="28"/>
    <x v="30"/>
    <s v="technology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151113.79500000001"/>
    <x v="28"/>
    <x v="30"/>
    <s v="technology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84736.57"/>
    <x v="28"/>
    <x v="30"/>
    <s v="technology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20174.25"/>
    <x v="28"/>
    <x v="30"/>
    <s v="technology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15238.32"/>
    <x v="28"/>
    <x v="30"/>
    <s v="technology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922.5"/>
    <x v="28"/>
    <x v="30"/>
    <s v="technology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85325"/>
    <x v="28"/>
    <x v="30"/>
    <s v="technology"/>
    <s v="hardware"/>
    <d v="2016-11-01T10:32:05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3858.07"/>
    <x v="28"/>
    <x v="30"/>
    <s v="technology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8698.5"/>
    <x v="28"/>
    <x v="30"/>
    <s v="technology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6246.5"/>
    <x v="28"/>
    <x v="30"/>
    <s v="technology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02"/>
    <x v="28"/>
    <x v="30"/>
    <s v="technology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8206"/>
    <x v="28"/>
    <x v="30"/>
    <s v="technology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20201.505000000001"/>
    <x v="28"/>
    <x v="30"/>
    <s v="technology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6163.5"/>
    <x v="28"/>
    <x v="30"/>
    <s v="technology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50691"/>
    <x v="28"/>
    <x v="30"/>
    <s v="technology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63727.724999999999"/>
    <x v="28"/>
    <x v="30"/>
    <s v="technology"/>
    <s v="hardware"/>
    <d v="2013-04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30418.674999999999"/>
    <x v="28"/>
    <x v="30"/>
    <s v="technology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3748.5"/>
    <x v="28"/>
    <x v="30"/>
    <s v="technology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5335.5"/>
    <x v="28"/>
    <x v="30"/>
    <s v="technology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88532.5"/>
    <x v="28"/>
    <x v="30"/>
    <s v="technology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2586"/>
    <x v="28"/>
    <x v="30"/>
    <s v="technology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20189"/>
    <x v="28"/>
    <x v="30"/>
    <s v="technology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5073"/>
    <x v="28"/>
    <x v="30"/>
    <s v="technology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38640"/>
    <x v="28"/>
    <x v="30"/>
    <s v="technology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15500.415000000001"/>
    <x v="28"/>
    <x v="30"/>
    <s v="technology"/>
    <s v="hardware"/>
    <d v="2016-01-27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2359"/>
    <x v="28"/>
    <x v="30"/>
    <s v="technology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21706"/>
    <x v="28"/>
    <x v="30"/>
    <s v="technology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25232"/>
    <x v="28"/>
    <x v="30"/>
    <s v="technology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2715.5"/>
    <x v="28"/>
    <x v="30"/>
    <s v="technology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7590"/>
    <x v="28"/>
    <x v="30"/>
    <s v="technology"/>
    <s v="hardware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2985.5"/>
    <x v="28"/>
    <x v="30"/>
    <s v="technology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253298.13500000001"/>
    <x v="28"/>
    <x v="30"/>
    <s v="technology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40621.025000000001"/>
    <x v="28"/>
    <x v="30"/>
    <s v="technology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2218.5"/>
    <x v="28"/>
    <x v="30"/>
    <s v="technology"/>
    <s v="hardware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319"/>
    <x v="28"/>
    <x v="30"/>
    <s v="technology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13190.985000000001"/>
    <x v="28"/>
    <x v="30"/>
    <s v="technology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32233.165000000001"/>
    <x v="28"/>
    <x v="30"/>
    <s v="technology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199094.5"/>
    <x v="28"/>
    <x v="30"/>
    <s v="technology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8212"/>
    <x v="28"/>
    <x v="30"/>
    <s v="technology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39761.5"/>
    <x v="28"/>
    <x v="30"/>
    <s v="technology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76537.149999999994"/>
    <x v="28"/>
    <x v="30"/>
    <s v="technology"/>
    <s v="hardware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309"/>
    <x v="28"/>
    <x v="30"/>
    <s v="technology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88010.3"/>
    <x v="28"/>
    <x v="30"/>
    <s v="technology"/>
    <s v="hardware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490476.995"/>
    <x v="28"/>
    <x v="30"/>
    <s v="technology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28971"/>
    <x v="28"/>
    <x v="30"/>
    <s v="technology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13144.5"/>
    <x v="28"/>
    <x v="30"/>
    <s v="technology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14712"/>
    <x v="28"/>
    <x v="30"/>
    <s v="technology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2564"/>
    <x v="28"/>
    <x v="30"/>
    <s v="technology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2032.5"/>
    <x v="13"/>
    <x v="14"/>
    <s v="music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849.5"/>
    <x v="13"/>
    <x v="14"/>
    <s v="music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437.5"/>
    <x v="13"/>
    <x v="14"/>
    <s v="music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1648"/>
    <x v="13"/>
    <x v="14"/>
    <s v="music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3747.5"/>
    <x v="13"/>
    <x v="14"/>
    <s v="music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2031.5"/>
    <x v="13"/>
    <x v="14"/>
    <s v="music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789"/>
    <x v="13"/>
    <x v="14"/>
    <s v="music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1770.16"/>
    <x v="13"/>
    <x v="14"/>
    <s v="music"/>
    <s v="indie rock"/>
    <d v="2010-08-05T17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1536.0050000000001"/>
    <x v="13"/>
    <x v="14"/>
    <s v="music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4681.6149999999998"/>
    <x v="13"/>
    <x v="14"/>
    <s v="music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10965.1"/>
    <x v="13"/>
    <x v="14"/>
    <s v="music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3066"/>
    <x v="13"/>
    <x v="14"/>
    <s v="music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780"/>
    <x v="13"/>
    <x v="14"/>
    <s v="music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2145.5"/>
    <x v="13"/>
    <x v="14"/>
    <s v="music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261"/>
    <x v="13"/>
    <x v="14"/>
    <s v="music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312"/>
    <x v="13"/>
    <x v="14"/>
    <s v="music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1519"/>
    <x v="13"/>
    <x v="14"/>
    <s v="music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3026"/>
    <x v="13"/>
    <x v="14"/>
    <s v="music"/>
    <s v="indie rock"/>
    <d v="2012-02-07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2017"/>
    <x v="13"/>
    <x v="14"/>
    <s v="music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423.5"/>
    <x v="13"/>
    <x v="14"/>
    <s v="music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1154.5"/>
    <x v="13"/>
    <x v="14"/>
    <s v="music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699"/>
    <x v="13"/>
    <x v="14"/>
    <s v="music"/>
    <s v="indie rock"/>
    <d v="2011-04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5739.5"/>
    <x v="13"/>
    <x v="14"/>
    <s v="music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536.5"/>
    <x v="13"/>
    <x v="14"/>
    <s v="music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2589.5"/>
    <x v="13"/>
    <x v="14"/>
    <s v="music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1199.5"/>
    <x v="13"/>
    <x v="14"/>
    <s v="music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1106.33"/>
    <x v="13"/>
    <x v="14"/>
    <s v="music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680.5"/>
    <x v="13"/>
    <x v="14"/>
    <s v="music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2150.5"/>
    <x v="13"/>
    <x v="14"/>
    <s v="music"/>
    <s v="indie rock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1022.5"/>
    <x v="13"/>
    <x v="14"/>
    <s v="music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1084.5"/>
    <x v="13"/>
    <x v="14"/>
    <s v="music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155.5"/>
    <x v="13"/>
    <x v="14"/>
    <s v="music"/>
    <s v="indie rock"/>
    <d v="2013-04-01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3723.5"/>
    <x v="13"/>
    <x v="14"/>
    <s v="music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2691"/>
    <x v="13"/>
    <x v="14"/>
    <s v="music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1710.5"/>
    <x v="13"/>
    <x v="14"/>
    <s v="music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24263"/>
    <x v="13"/>
    <x v="14"/>
    <s v="music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904"/>
    <x v="13"/>
    <x v="14"/>
    <s v="music"/>
    <s v="indie rock"/>
    <d v="2015-10-13T01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681.55499999999995"/>
    <x v="13"/>
    <x v="14"/>
    <s v="music"/>
    <s v="indie rock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1018.5"/>
    <x v="13"/>
    <x v="14"/>
    <s v="music"/>
    <s v="indie rock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4069.7150000000001"/>
    <x v="13"/>
    <x v="14"/>
    <s v="music"/>
    <s v="indie rock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147"/>
    <x v="16"/>
    <x v="17"/>
    <s v="games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56.5"/>
    <x v="16"/>
    <x v="17"/>
    <s v="games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27.5"/>
    <x v="16"/>
    <x v="17"/>
    <s v="games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60"/>
    <x v="16"/>
    <x v="17"/>
    <s v="games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439.5"/>
    <x v="16"/>
    <x v="17"/>
    <s v="games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6"/>
    <x v="16"/>
    <x v="17"/>
    <s v="games"/>
    <s v="video games"/>
    <d v="2014-11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4156"/>
    <x v="16"/>
    <x v="17"/>
    <s v="games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3"/>
    <x v="16"/>
    <x v="17"/>
    <s v="games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24"/>
    <x v="16"/>
    <x v="17"/>
    <s v="games"/>
    <s v="video games"/>
    <d v="2016-02-09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44.5"/>
    <x v="16"/>
    <x v="17"/>
    <s v="games"/>
    <s v="video games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14"/>
    <x v="16"/>
    <x v="17"/>
    <s v="games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1105.9949999999999"/>
    <x v="16"/>
    <x v="17"/>
    <s v="games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9.5"/>
    <x v="16"/>
    <x v="17"/>
    <s v="games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53.5"/>
    <x v="16"/>
    <x v="17"/>
    <s v="games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50"/>
    <x v="16"/>
    <x v="17"/>
    <s v="games"/>
    <s v="video games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5.844999999999999"/>
    <x v="16"/>
    <x v="17"/>
    <s v="games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7368.5"/>
    <x v="16"/>
    <x v="17"/>
    <s v="games"/>
    <s v="video games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70"/>
    <x v="16"/>
    <x v="17"/>
    <s v="games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841"/>
    <x v="16"/>
    <x v="17"/>
    <s v="games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285.5"/>
    <x v="16"/>
    <x v="17"/>
    <s v="games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16"/>
    <x v="17"/>
    <s v="games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306.5"/>
    <x v="16"/>
    <x v="17"/>
    <s v="games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115"/>
    <x v="16"/>
    <x v="17"/>
    <s v="games"/>
    <s v="video games"/>
    <d v="2010-06-03T21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315.5"/>
    <x v="16"/>
    <x v="17"/>
    <s v="games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2327"/>
    <x v="16"/>
    <x v="17"/>
    <s v="games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16"/>
    <x v="17"/>
    <s v="games"/>
    <s v="video games"/>
    <d v="2016-01-28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1385.5"/>
    <x v="16"/>
    <x v="17"/>
    <s v="games"/>
    <s v="video games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2"/>
    <x v="16"/>
    <x v="17"/>
    <s v="games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16"/>
    <x v="17"/>
    <s v="games"/>
    <s v="video games"/>
    <d v="2010-06-26T00:35:5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204.5"/>
    <x v="16"/>
    <x v="17"/>
    <s v="games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62"/>
    <x v="16"/>
    <x v="17"/>
    <s v="games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27"/>
    <x v="16"/>
    <x v="17"/>
    <s v="games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19"/>
    <x v="16"/>
    <x v="17"/>
    <s v="games"/>
    <s v="video games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2"/>
    <x v="16"/>
    <x v="17"/>
    <s v="games"/>
    <s v="video games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60"/>
    <x v="16"/>
    <x v="17"/>
    <s v="games"/>
    <s v="video games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788"/>
    <x v="16"/>
    <x v="17"/>
    <s v="games"/>
    <s v="video games"/>
    <d v="2013-08-02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10600.5"/>
    <x v="16"/>
    <x v="17"/>
    <s v="games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10040.555"/>
    <x v="16"/>
    <x v="17"/>
    <s v="games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4"/>
    <x v="16"/>
    <x v="17"/>
    <s v="games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0.5"/>
    <x v="16"/>
    <x v="17"/>
    <s v="games"/>
    <s v="video games"/>
    <d v="2012-04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238"/>
    <x v="11"/>
    <x v="11"/>
    <s v="music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2555"/>
    <x v="11"/>
    <x v="11"/>
    <s v="music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1674.5"/>
    <x v="11"/>
    <x v="11"/>
    <s v="music"/>
    <s v="rock"/>
    <d v="2015-04-17T21:35:2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2864"/>
    <x v="11"/>
    <x v="11"/>
    <s v="music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1791.5"/>
    <x v="11"/>
    <x v="11"/>
    <s v="music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1482"/>
    <x v="11"/>
    <x v="11"/>
    <s v="music"/>
    <s v="rock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94"/>
    <x v="11"/>
    <x v="11"/>
    <s v="music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11112.344999999999"/>
    <x v="11"/>
    <x v="11"/>
    <s v="music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80"/>
    <x v="11"/>
    <x v="11"/>
    <s v="music"/>
    <s v="rock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26"/>
    <x v="11"/>
    <x v="11"/>
    <s v="music"/>
    <s v="rock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2145"/>
    <x v="11"/>
    <x v="11"/>
    <s v="music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506.5"/>
    <x v="11"/>
    <x v="11"/>
    <s v="music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2710.5"/>
    <x v="11"/>
    <x v="11"/>
    <s v="music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2091"/>
    <x v="11"/>
    <x v="11"/>
    <s v="music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888"/>
    <x v="11"/>
    <x v="11"/>
    <s v="music"/>
    <s v="rock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3186"/>
    <x v="11"/>
    <x v="11"/>
    <s v="music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1270.5"/>
    <x v="11"/>
    <x v="11"/>
    <s v="music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17759.5"/>
    <x v="11"/>
    <x v="11"/>
    <s v="music"/>
    <s v="rock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817.5"/>
    <x v="11"/>
    <x v="11"/>
    <s v="music"/>
    <s v="rock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2718.605"/>
    <x v="11"/>
    <x v="11"/>
    <s v="music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1557.5"/>
    <x v="29"/>
    <x v="32"/>
    <s v="games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8040.5"/>
    <x v="29"/>
    <x v="32"/>
    <s v="games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4543"/>
    <x v="29"/>
    <x v="32"/>
    <s v="games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4370"/>
    <x v="29"/>
    <x v="32"/>
    <s v="games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46735.75"/>
    <x v="29"/>
    <x v="32"/>
    <s v="games"/>
    <s v="tabletop games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11163.5"/>
    <x v="29"/>
    <x v="32"/>
    <s v="games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103245.25"/>
    <x v="29"/>
    <x v="32"/>
    <s v="games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11579.5"/>
    <x v="29"/>
    <x v="32"/>
    <s v="games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3063.5"/>
    <x v="29"/>
    <x v="32"/>
    <s v="games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17806.5"/>
    <x v="29"/>
    <x v="32"/>
    <s v="games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461.5"/>
    <x v="29"/>
    <x v="32"/>
    <s v="games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66493.41"/>
    <x v="29"/>
    <x v="32"/>
    <s v="games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34376.5"/>
    <x v="29"/>
    <x v="32"/>
    <s v="games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27307.5"/>
    <x v="29"/>
    <x v="32"/>
    <s v="games"/>
    <s v="tabletop games"/>
    <d v="2016-02-25T18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2825"/>
    <x v="29"/>
    <x v="32"/>
    <s v="games"/>
    <s v="tabletop games"/>
    <d v="2015-07-12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8085.5"/>
    <x v="29"/>
    <x v="32"/>
    <s v="games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144819.66500000001"/>
    <x v="29"/>
    <x v="32"/>
    <s v="games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26904"/>
    <x v="29"/>
    <x v="32"/>
    <s v="games"/>
    <s v="tabletop games"/>
    <d v="2015-10-15T12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6739.5"/>
    <x v="29"/>
    <x v="32"/>
    <s v="games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5553"/>
    <x v="29"/>
    <x v="32"/>
    <s v="games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224.495"/>
    <x v="14"/>
    <x v="15"/>
    <s v="music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14444.125"/>
    <x v="14"/>
    <x v="15"/>
    <s v="music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1120.5"/>
    <x v="14"/>
    <x v="15"/>
    <s v="music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1033"/>
    <x v="14"/>
    <x v="15"/>
    <s v="music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583.5"/>
    <x v="14"/>
    <x v="15"/>
    <s v="music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582"/>
    <x v="14"/>
    <x v="15"/>
    <s v="music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1003.5"/>
    <x v="14"/>
    <x v="15"/>
    <s v="music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520"/>
    <x v="14"/>
    <x v="15"/>
    <s v="music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384.5"/>
    <x v="14"/>
    <x v="15"/>
    <s v="music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2264.5"/>
    <x v="14"/>
    <x v="15"/>
    <s v="music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2505"/>
    <x v="14"/>
    <x v="15"/>
    <s v="music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3493"/>
    <x v="14"/>
    <x v="15"/>
    <s v="music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5.5"/>
    <x v="14"/>
    <x v="15"/>
    <s v="music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889.505"/>
    <x v="14"/>
    <x v="15"/>
    <s v="music"/>
    <s v="electronic music"/>
    <d v="2014-01-07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446.5"/>
    <x v="14"/>
    <x v="15"/>
    <s v="music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165.5"/>
    <x v="14"/>
    <x v="15"/>
    <s v="music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217"/>
    <x v="14"/>
    <x v="15"/>
    <s v="music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1266.33"/>
    <x v="14"/>
    <x v="15"/>
    <s v="music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17"/>
    <x v="14"/>
    <x v="15"/>
    <s v="music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1804.5"/>
    <x v="14"/>
    <x v="15"/>
    <s v="music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4163.5"/>
    <x v="29"/>
    <x v="32"/>
    <s v="games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421.5"/>
    <x v="29"/>
    <x v="32"/>
    <s v="games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10365.5"/>
    <x v="29"/>
    <x v="32"/>
    <s v="games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12305.5"/>
    <x v="29"/>
    <x v="32"/>
    <s v="games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99809.505000000005"/>
    <x v="29"/>
    <x v="32"/>
    <s v="games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9922.1550000000007"/>
    <x v="29"/>
    <x v="32"/>
    <s v="games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10380"/>
    <x v="29"/>
    <x v="32"/>
    <s v="games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5944.45"/>
    <x v="29"/>
    <x v="32"/>
    <s v="games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7121.665"/>
    <x v="29"/>
    <x v="32"/>
    <s v="games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5602"/>
    <x v="29"/>
    <x v="32"/>
    <s v="games"/>
    <s v="tabletop games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15708.12"/>
    <x v="29"/>
    <x v="32"/>
    <s v="games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12889"/>
    <x v="29"/>
    <x v="32"/>
    <s v="games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4346"/>
    <x v="29"/>
    <x v="32"/>
    <s v="games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596.5"/>
    <x v="29"/>
    <x v="32"/>
    <s v="games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0039"/>
    <x v="29"/>
    <x v="32"/>
    <s v="games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7859.5"/>
    <x v="29"/>
    <x v="32"/>
    <s v="games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32255"/>
    <x v="29"/>
    <x v="32"/>
    <s v="games"/>
    <s v="tabletop games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2787.5"/>
    <x v="29"/>
    <x v="32"/>
    <s v="games"/>
    <s v="tabletop games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16216.334999999999"/>
    <x v="29"/>
    <x v="32"/>
    <s v="games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6815"/>
    <x v="29"/>
    <x v="32"/>
    <s v="games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113.5"/>
    <x v="29"/>
    <x v="32"/>
    <s v="games"/>
    <s v="tabletop games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69267.38"/>
    <x v="29"/>
    <x v="32"/>
    <s v="games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5668.75"/>
    <x v="29"/>
    <x v="32"/>
    <s v="games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9570.5"/>
    <x v="29"/>
    <x v="32"/>
    <s v="games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930.5"/>
    <x v="29"/>
    <x v="32"/>
    <s v="games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1280"/>
    <x v="29"/>
    <x v="32"/>
    <s v="games"/>
    <s v="tabletop games"/>
    <d v="2015-08-05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9852"/>
    <x v="29"/>
    <x v="32"/>
    <s v="games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3816.5"/>
    <x v="29"/>
    <x v="32"/>
    <s v="games"/>
    <s v="tabletop games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043.5"/>
    <x v="29"/>
    <x v="32"/>
    <s v="games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122174.5"/>
    <x v="29"/>
    <x v="32"/>
    <s v="games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5954.0950000000003"/>
    <x v="29"/>
    <x v="32"/>
    <s v="games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12377"/>
    <x v="29"/>
    <x v="32"/>
    <s v="games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4549.5"/>
    <x v="29"/>
    <x v="32"/>
    <s v="games"/>
    <s v="tabletop games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248"/>
    <x v="29"/>
    <x v="32"/>
    <s v="games"/>
    <s v="tabletop games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5797"/>
    <x v="29"/>
    <x v="32"/>
    <s v="games"/>
    <s v="tabletop games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559.5"/>
    <x v="29"/>
    <x v="32"/>
    <s v="games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8036.25"/>
    <x v="29"/>
    <x v="32"/>
    <s v="games"/>
    <s v="tabletop games"/>
    <d v="2016-05-15T22:28:49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714"/>
    <x v="29"/>
    <x v="32"/>
    <s v="games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438.5"/>
    <x v="29"/>
    <x v="32"/>
    <s v="games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4128.5"/>
    <x v="29"/>
    <x v="32"/>
    <s v="games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4002.5"/>
    <x v="29"/>
    <x v="32"/>
    <s v="games"/>
    <s v="tabletop games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634"/>
    <x v="29"/>
    <x v="32"/>
    <s v="games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4363"/>
    <x v="29"/>
    <x v="32"/>
    <s v="games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5623.5"/>
    <x v="29"/>
    <x v="32"/>
    <s v="games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07"/>
    <x v="29"/>
    <x v="32"/>
    <s v="games"/>
    <s v="tabletop games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99"/>
    <x v="29"/>
    <x v="32"/>
    <s v="games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38254.5"/>
    <x v="29"/>
    <x v="32"/>
    <s v="games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461"/>
    <x v="29"/>
    <x v="32"/>
    <s v="games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22971.5"/>
    <x v="29"/>
    <x v="32"/>
    <s v="games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90866"/>
    <x v="29"/>
    <x v="32"/>
    <s v="games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28973"/>
    <x v="29"/>
    <x v="32"/>
    <s v="games"/>
    <s v="tabletop games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7255"/>
    <x v="29"/>
    <x v="32"/>
    <s v="games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2828"/>
    <x v="29"/>
    <x v="32"/>
    <s v="games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1544.5"/>
    <x v="29"/>
    <x v="32"/>
    <s v="games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1364.75"/>
    <x v="29"/>
    <x v="32"/>
    <s v="games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2465.5"/>
    <x v="29"/>
    <x v="32"/>
    <s v="games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6099.5"/>
    <x v="29"/>
    <x v="32"/>
    <s v="games"/>
    <s v="tabletop games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2758"/>
    <x v="29"/>
    <x v="32"/>
    <s v="games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785"/>
    <x v="29"/>
    <x v="32"/>
    <s v="games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20015.25"/>
    <x v="29"/>
    <x v="32"/>
    <s v="games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283"/>
    <x v="11"/>
    <x v="11"/>
    <s v="music"/>
    <s v="rock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701"/>
    <x v="11"/>
    <x v="11"/>
    <s v="music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1536.83"/>
    <x v="11"/>
    <x v="11"/>
    <s v="music"/>
    <s v="rock"/>
    <d v="2012-03-10T03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3216.1350000000002"/>
    <x v="11"/>
    <x v="11"/>
    <s v="music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1860"/>
    <x v="11"/>
    <x v="11"/>
    <s v="music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757.5"/>
    <x v="11"/>
    <x v="11"/>
    <s v="music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2752.4949999999999"/>
    <x v="11"/>
    <x v="11"/>
    <s v="music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513"/>
    <x v="11"/>
    <x v="11"/>
    <s v="music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818"/>
    <x v="11"/>
    <x v="11"/>
    <s v="music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795"/>
    <x v="11"/>
    <x v="11"/>
    <s v="music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2181.5"/>
    <x v="11"/>
    <x v="11"/>
    <s v="music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1095.5050000000001"/>
    <x v="11"/>
    <x v="11"/>
    <s v="music"/>
    <s v="rock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473.5"/>
    <x v="11"/>
    <x v="11"/>
    <s v="music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3708.02"/>
    <x v="11"/>
    <x v="11"/>
    <s v="music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768.5"/>
    <x v="11"/>
    <x v="11"/>
    <s v="music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5290"/>
    <x v="11"/>
    <x v="11"/>
    <s v="music"/>
    <s v="rock"/>
    <d v="2012-01-19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12.5"/>
    <x v="11"/>
    <x v="11"/>
    <s v="music"/>
    <s v="rock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5905"/>
    <x v="11"/>
    <x v="11"/>
    <s v="music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532.25"/>
    <x v="11"/>
    <x v="11"/>
    <s v="music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408.5"/>
    <x v="11"/>
    <x v="11"/>
    <s v="music"/>
    <s v="rock"/>
    <d v="2012-06-14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445.61"/>
    <x v="13"/>
    <x v="14"/>
    <s v="music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2005"/>
    <x v="13"/>
    <x v="14"/>
    <s v="music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3578.3049999999998"/>
    <x v="13"/>
    <x v="14"/>
    <s v="music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3077.51"/>
    <x v="13"/>
    <x v="14"/>
    <s v="music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9194"/>
    <x v="13"/>
    <x v="14"/>
    <s v="music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1904.7750000000001"/>
    <x v="13"/>
    <x v="14"/>
    <s v="music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1085.1300000000001"/>
    <x v="13"/>
    <x v="14"/>
    <s v="music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25633.555"/>
    <x v="13"/>
    <x v="14"/>
    <s v="music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3253.7350000000001"/>
    <x v="13"/>
    <x v="14"/>
    <s v="music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40279.68"/>
    <x v="13"/>
    <x v="14"/>
    <s v="music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4737"/>
    <x v="13"/>
    <x v="14"/>
    <s v="music"/>
    <s v="indie rock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1657.5"/>
    <x v="13"/>
    <x v="14"/>
    <s v="music"/>
    <s v="indie rock"/>
    <d v="2014-03-18T15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4474.51"/>
    <x v="13"/>
    <x v="14"/>
    <s v="music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966.82"/>
    <x v="13"/>
    <x v="14"/>
    <s v="music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1314.5"/>
    <x v="13"/>
    <x v="14"/>
    <s v="music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903.2"/>
    <x v="13"/>
    <x v="14"/>
    <s v="music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219"/>
    <x v="13"/>
    <x v="14"/>
    <s v="music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108"/>
    <x v="13"/>
    <x v="14"/>
    <s v="music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1654"/>
    <x v="13"/>
    <x v="14"/>
    <s v="music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2761"/>
    <x v="13"/>
    <x v="14"/>
    <s v="music"/>
    <s v="indie rock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2097"/>
    <x v="30"/>
    <x v="33"/>
    <s v="food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44.5"/>
    <x v="30"/>
    <x v="33"/>
    <s v="food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62"/>
    <x v="30"/>
    <x v="33"/>
    <s v="food"/>
    <s v="small batch"/>
    <d v="2017-03-13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808"/>
    <x v="30"/>
    <x v="33"/>
    <s v="food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43.5"/>
    <x v="30"/>
    <x v="33"/>
    <s v="food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54.5"/>
    <x v="30"/>
    <x v="33"/>
    <s v="food"/>
    <s v="small batch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93744.005000000005"/>
    <x v="30"/>
    <x v="33"/>
    <s v="food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12991"/>
    <x v="30"/>
    <x v="33"/>
    <s v="food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13302.5"/>
    <x v="30"/>
    <x v="33"/>
    <s v="food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18005.5"/>
    <x v="30"/>
    <x v="33"/>
    <s v="food"/>
    <s v="small batch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5914.05"/>
    <x v="30"/>
    <x v="33"/>
    <s v="food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13464.5"/>
    <x v="30"/>
    <x v="33"/>
    <s v="food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683.5"/>
    <x v="30"/>
    <x v="33"/>
    <s v="food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2072.5"/>
    <x v="30"/>
    <x v="33"/>
    <s v="food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2894.5"/>
    <x v="30"/>
    <x v="33"/>
    <s v="food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53155.754999999997"/>
    <x v="30"/>
    <x v="33"/>
    <s v="food"/>
    <s v="small batch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6729"/>
    <x v="30"/>
    <x v="33"/>
    <s v="food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7647.25"/>
    <x v="30"/>
    <x v="33"/>
    <s v="food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37328"/>
    <x v="30"/>
    <x v="33"/>
    <s v="food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21357"/>
    <x v="30"/>
    <x v="33"/>
    <s v="food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7"/>
    <x v="7"/>
    <s v="technology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7"/>
    <x v="7"/>
    <s v="technology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150.5"/>
    <x v="7"/>
    <x v="7"/>
    <s v="technology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7"/>
    <x v="7"/>
    <s v="technology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7"/>
    <x v="7"/>
    <s v="technology"/>
    <s v="web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1"/>
    <x v="7"/>
    <x v="7"/>
    <s v="technology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8"/>
    <x v="7"/>
    <x v="7"/>
    <s v="technology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37.5"/>
    <x v="7"/>
    <x v="7"/>
    <s v="technology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7"/>
    <x v="7"/>
    <s v="technology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7"/>
    <x v="7"/>
    <s v="technology"/>
    <s v="web"/>
    <d v="2016-12-04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57.5"/>
    <x v="7"/>
    <x v="7"/>
    <s v="technology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7"/>
    <x v="7"/>
    <s v="technology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7"/>
    <x v="7"/>
    <s v="technology"/>
    <s v="web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13"/>
    <x v="7"/>
    <x v="7"/>
    <s v="technology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8.5"/>
    <x v="7"/>
    <x v="7"/>
    <s v="technology"/>
    <s v="web"/>
    <d v="2015-04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7"/>
    <x v="7"/>
    <s v="technology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7"/>
    <x v="7"/>
    <s v="technology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7"/>
    <x v="7"/>
    <s v="technology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552"/>
    <x v="7"/>
    <x v="7"/>
    <s v="technology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1.5"/>
    <x v="7"/>
    <x v="7"/>
    <s v="technology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7"/>
    <x v="7"/>
    <s v="technology"/>
    <s v="web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1"/>
    <x v="7"/>
    <x v="7"/>
    <s v="technology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7"/>
    <x v="7"/>
    <s v="technology"/>
    <s v="web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7"/>
    <x v="7"/>
    <s v="technology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7"/>
    <x v="7"/>
    <s v="technology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1328.5"/>
    <x v="7"/>
    <x v="7"/>
    <s v="technology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342"/>
    <x v="7"/>
    <x v="7"/>
    <s v="technology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1"/>
    <x v="7"/>
    <x v="7"/>
    <s v="technology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7"/>
    <x v="7"/>
    <s v="technology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43"/>
    <x v="7"/>
    <x v="7"/>
    <s v="technology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7"/>
    <x v="7"/>
    <s v="technology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93"/>
    <x v="7"/>
    <x v="7"/>
    <s v="technology"/>
    <s v="web"/>
    <d v="2015-03-25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25.5"/>
    <x v="7"/>
    <x v="7"/>
    <s v="technology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5.5"/>
    <x v="7"/>
    <x v="7"/>
    <s v="technology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7"/>
    <x v="7"/>
    <s v="technology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165.16499999999999"/>
    <x v="7"/>
    <x v="7"/>
    <s v="technology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7"/>
    <x v="7"/>
    <s v="technology"/>
    <s v="web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7"/>
    <x v="7"/>
    <s v="technology"/>
    <s v="web"/>
    <d v="2015-07-28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7"/>
    <x v="7"/>
    <s v="technology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29"/>
    <x v="7"/>
    <x v="7"/>
    <s v="technology"/>
    <s v="web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789"/>
    <x v="7"/>
    <x v="7"/>
    <s v="technology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8.5"/>
    <x v="7"/>
    <x v="7"/>
    <s v="technology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219"/>
    <x v="7"/>
    <x v="7"/>
    <s v="technology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8"/>
    <x v="7"/>
    <x v="7"/>
    <s v="technology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397.5"/>
    <x v="7"/>
    <x v="7"/>
    <s v="technology"/>
    <s v="web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7"/>
    <x v="7"/>
    <s v="technology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514.5"/>
    <x v="7"/>
    <x v="7"/>
    <s v="technology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235.5"/>
    <x v="7"/>
    <x v="7"/>
    <s v="technology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5.5"/>
    <x v="7"/>
    <x v="7"/>
    <s v="technology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7"/>
    <x v="7"/>
    <s v="technology"/>
    <s v="web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13"/>
    <x v="7"/>
    <x v="7"/>
    <s v="technology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7"/>
    <x v="7"/>
    <s v="technology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25.5"/>
    <x v="7"/>
    <x v="7"/>
    <s v="technology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.5"/>
    <x v="7"/>
    <x v="7"/>
    <s v="technology"/>
    <s v="web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7"/>
    <x v="7"/>
    <s v="technology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.5"/>
    <x v="7"/>
    <x v="7"/>
    <s v="technology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7"/>
    <x v="7"/>
    <s v="technology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7"/>
    <x v="7"/>
    <s v="technology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7"/>
    <x v="7"/>
    <s v="technology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7"/>
    <x v="7"/>
    <s v="technology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105"/>
    <x v="18"/>
    <x v="19"/>
    <s v="food"/>
    <s v="food trucks"/>
    <d v="2016-01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6.5"/>
    <x v="18"/>
    <x v="19"/>
    <s v="food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07"/>
    <x v="18"/>
    <x v="19"/>
    <s v="food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18"/>
    <x v="19"/>
    <s v="food"/>
    <s v="food trucks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73"/>
    <x v="18"/>
    <x v="19"/>
    <s v="food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680.5"/>
    <x v="18"/>
    <x v="19"/>
    <s v="food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2795"/>
    <x v="18"/>
    <x v="19"/>
    <s v="food"/>
    <s v="food trucks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6"/>
    <x v="18"/>
    <x v="19"/>
    <s v="food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233"/>
    <x v="18"/>
    <x v="19"/>
    <s v="food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18"/>
    <x v="19"/>
    <s v="food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77"/>
    <x v="18"/>
    <x v="19"/>
    <s v="food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18"/>
    <x v="19"/>
    <s v="food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14"/>
    <x v="18"/>
    <x v="19"/>
    <s v="food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236.5"/>
    <x v="18"/>
    <x v="19"/>
    <s v="food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170.5"/>
    <x v="18"/>
    <x v="19"/>
    <s v="food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3"/>
    <x v="18"/>
    <x v="19"/>
    <s v="food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18"/>
    <x v="19"/>
    <s v="food"/>
    <s v="food trucks"/>
    <d v="2014-07-11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"/>
    <x v="18"/>
    <x v="19"/>
    <s v="food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18"/>
    <x v="19"/>
    <s v="food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1268.5"/>
    <x v="18"/>
    <x v="19"/>
    <s v="food"/>
    <s v="food trucks"/>
    <d v="2014-09-11T00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18"/>
    <x v="19"/>
    <s v="food"/>
    <s v="food trucks"/>
    <d v="2015-01-22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18"/>
    <x v="19"/>
    <s v="food"/>
    <s v="food trucks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4.5"/>
    <x v="18"/>
    <x v="19"/>
    <s v="food"/>
    <s v="food trucks"/>
    <d v="2014-12-0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159.5"/>
    <x v="18"/>
    <x v="19"/>
    <s v="food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18"/>
    <x v="19"/>
    <s v="food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18"/>
    <x v="19"/>
    <s v="food"/>
    <s v="food trucks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18"/>
    <x v="19"/>
    <s v="food"/>
    <s v="food trucks"/>
    <d v="2016-02-12T07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18"/>
    <x v="19"/>
    <s v="food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1004.5"/>
    <x v="18"/>
    <x v="19"/>
    <s v="food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1.5"/>
    <x v="18"/>
    <x v="19"/>
    <s v="food"/>
    <s v="food trucks"/>
    <d v="2016-01-13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2"/>
    <x v="18"/>
    <x v="19"/>
    <s v="food"/>
    <s v="food trucks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2"/>
    <x v="18"/>
    <x v="19"/>
    <s v="food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18"/>
    <x v="19"/>
    <s v="food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4"/>
    <x v="18"/>
    <x v="19"/>
    <s v="food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14"/>
    <x v="18"/>
    <x v="19"/>
    <s v="food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.5"/>
    <x v="18"/>
    <x v="19"/>
    <s v="food"/>
    <s v="food trucks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18"/>
    <x v="19"/>
    <s v="food"/>
    <s v="food trucks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25.5"/>
    <x v="18"/>
    <x v="19"/>
    <s v="food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18"/>
    <x v="19"/>
    <s v="food"/>
    <s v="food trucks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6"/>
    <x v="18"/>
    <x v="19"/>
    <s v="food"/>
    <s v="food trucks"/>
    <d v="2016-01-14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4100"/>
    <x v="30"/>
    <x v="33"/>
    <s v="food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15299"/>
    <x v="30"/>
    <x v="33"/>
    <s v="food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20406.994999999999"/>
    <x v="30"/>
    <x v="33"/>
    <s v="food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1659.5"/>
    <x v="30"/>
    <x v="33"/>
    <s v="food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4377.5"/>
    <x v="30"/>
    <x v="33"/>
    <s v="food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4255"/>
    <x v="30"/>
    <x v="33"/>
    <s v="food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5508.5"/>
    <x v="30"/>
    <x v="33"/>
    <s v="food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219.5"/>
    <x v="30"/>
    <x v="33"/>
    <s v="food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5460"/>
    <x v="30"/>
    <x v="33"/>
    <s v="food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7666.0150000000003"/>
    <x v="30"/>
    <x v="33"/>
    <s v="food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5865.5"/>
    <x v="30"/>
    <x v="33"/>
    <s v="food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408"/>
    <x v="30"/>
    <x v="33"/>
    <s v="food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2354"/>
    <x v="30"/>
    <x v="33"/>
    <s v="food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17713"/>
    <x v="30"/>
    <x v="33"/>
    <s v="food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281"/>
    <x v="30"/>
    <x v="33"/>
    <s v="food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1390"/>
    <x v="30"/>
    <x v="33"/>
    <s v="food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1827"/>
    <x v="30"/>
    <x v="33"/>
    <s v="food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2794.5"/>
    <x v="30"/>
    <x v="33"/>
    <s v="food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5478.5"/>
    <x v="30"/>
    <x v="33"/>
    <s v="food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4317.5"/>
    <x v="30"/>
    <x v="33"/>
    <s v="food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3935.5"/>
    <x v="13"/>
    <x v="14"/>
    <s v="music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1718.125"/>
    <x v="13"/>
    <x v="14"/>
    <s v="music"/>
    <s v="indie rock"/>
    <d v="2012-06-2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1200"/>
    <x v="13"/>
    <x v="14"/>
    <s v="music"/>
    <s v="indie rock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1132.5"/>
    <x v="13"/>
    <x v="14"/>
    <s v="music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654.5"/>
    <x v="13"/>
    <x v="14"/>
    <s v="music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1276"/>
    <x v="13"/>
    <x v="14"/>
    <s v="music"/>
    <s v="indie rock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614"/>
    <x v="13"/>
    <x v="14"/>
    <s v="music"/>
    <s v="indie rock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1101.17"/>
    <x v="13"/>
    <x v="14"/>
    <s v="music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705.5"/>
    <x v="13"/>
    <x v="14"/>
    <s v="music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533.82000000000005"/>
    <x v="13"/>
    <x v="14"/>
    <s v="music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28.5"/>
    <x v="13"/>
    <x v="14"/>
    <s v="music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5143.01"/>
    <x v="13"/>
    <x v="14"/>
    <s v="music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1023.5"/>
    <x v="13"/>
    <x v="14"/>
    <s v="music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2519.09"/>
    <x v="13"/>
    <x v="14"/>
    <s v="music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1349.5"/>
    <x v="13"/>
    <x v="14"/>
    <s v="music"/>
    <s v="indie rock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1707.86"/>
    <x v="13"/>
    <x v="14"/>
    <s v="music"/>
    <s v="indie rock"/>
    <d v="2014-10-01T07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663"/>
    <x v="13"/>
    <x v="14"/>
    <s v="music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5139.5"/>
    <x v="13"/>
    <x v="14"/>
    <s v="music"/>
    <s v="indie rock"/>
    <d v="2012-12-14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08.16499999999999"/>
    <x v="13"/>
    <x v="14"/>
    <s v="music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1004"/>
    <x v="13"/>
    <x v="14"/>
    <s v="music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2305.7199999999998"/>
    <x v="13"/>
    <x v="14"/>
    <s v="music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513"/>
    <x v="13"/>
    <x v="14"/>
    <s v="music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35"/>
    <x v="13"/>
    <x v="14"/>
    <s v="music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2133.0549999999998"/>
    <x v="13"/>
    <x v="14"/>
    <s v="music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1053"/>
    <x v="13"/>
    <x v="14"/>
    <s v="music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413.5"/>
    <x v="13"/>
    <x v="14"/>
    <s v="music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769.38"/>
    <x v="13"/>
    <x v="14"/>
    <s v="music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1633"/>
    <x v="13"/>
    <x v="14"/>
    <s v="music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2376.75"/>
    <x v="13"/>
    <x v="14"/>
    <s v="music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11.5"/>
    <x v="13"/>
    <x v="14"/>
    <s v="music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263"/>
    <x v="13"/>
    <x v="14"/>
    <s v="music"/>
    <s v="indie rock"/>
    <d v="2010-12-30T20:08:3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388.5"/>
    <x v="13"/>
    <x v="14"/>
    <s v="music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12999.5"/>
    <x v="13"/>
    <x v="14"/>
    <s v="music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777.04"/>
    <x v="13"/>
    <x v="14"/>
    <s v="music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977.52499999999998"/>
    <x v="13"/>
    <x v="14"/>
    <s v="music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3005"/>
    <x v="13"/>
    <x v="14"/>
    <s v="music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2283.4299999999998"/>
    <x v="13"/>
    <x v="14"/>
    <s v="music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38"/>
    <x v="13"/>
    <x v="14"/>
    <s v="music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137.5"/>
    <x v="13"/>
    <x v="14"/>
    <s v="music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354.5"/>
    <x v="13"/>
    <x v="14"/>
    <s v="music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144"/>
    <x v="31"/>
    <x v="34"/>
    <s v="food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45.5"/>
    <x v="31"/>
    <x v="34"/>
    <s v="food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31"/>
    <x v="34"/>
    <s v="food"/>
    <s v="restaurants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31"/>
    <x v="34"/>
    <s v="food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31"/>
    <x v="34"/>
    <s v="food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6"/>
    <x v="31"/>
    <x v="34"/>
    <s v="food"/>
    <s v="restaurants"/>
    <d v="2015-09-11T07:07:49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31"/>
    <x v="34"/>
    <s v="food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31"/>
    <x v="34"/>
    <s v="food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514"/>
    <x v="31"/>
    <x v="34"/>
    <s v="food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.5"/>
    <x v="31"/>
    <x v="34"/>
    <s v="food"/>
    <s v="restaurants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31"/>
    <x v="34"/>
    <s v="food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31"/>
    <x v="34"/>
    <s v="food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31"/>
    <x v="34"/>
    <s v="food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107"/>
    <x v="31"/>
    <x v="34"/>
    <s v="food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471"/>
    <x v="31"/>
    <x v="34"/>
    <s v="food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31"/>
    <x v="34"/>
    <s v="food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900"/>
    <x v="31"/>
    <x v="34"/>
    <s v="food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31"/>
    <x v="34"/>
    <s v="food"/>
    <s v="restaurants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4.5"/>
    <x v="31"/>
    <x v="34"/>
    <s v="food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31"/>
    <x v="34"/>
    <s v="food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6908.9949999999999"/>
    <x v="32"/>
    <x v="35"/>
    <s v="music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2513.5"/>
    <x v="32"/>
    <x v="35"/>
    <s v="music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717"/>
    <x v="32"/>
    <x v="35"/>
    <s v="music"/>
    <s v="classical music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3831.5"/>
    <x v="32"/>
    <x v="35"/>
    <s v="music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4053"/>
    <x v="32"/>
    <x v="35"/>
    <s v="music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2275.5"/>
    <x v="32"/>
    <x v="35"/>
    <s v="music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2078"/>
    <x v="32"/>
    <x v="35"/>
    <s v="music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2185.4949999999999"/>
    <x v="32"/>
    <x v="35"/>
    <s v="music"/>
    <s v="classical music"/>
    <d v="2015-08-01T20:01:43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3166.5"/>
    <x v="32"/>
    <x v="35"/>
    <s v="music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3274"/>
    <x v="32"/>
    <x v="35"/>
    <s v="music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2289.5"/>
    <x v="32"/>
    <x v="35"/>
    <s v="music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2552.5"/>
    <x v="32"/>
    <x v="35"/>
    <s v="music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4218"/>
    <x v="32"/>
    <x v="35"/>
    <s v="music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057"/>
    <x v="32"/>
    <x v="35"/>
    <s v="music"/>
    <s v="classical music"/>
    <d v="2009-11-10T16:48:32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10416.5"/>
    <x v="32"/>
    <x v="35"/>
    <s v="music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16.5"/>
    <x v="32"/>
    <x v="35"/>
    <s v="music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555.5"/>
    <x v="32"/>
    <x v="35"/>
    <s v="music"/>
    <s v="classical music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264.084999999999"/>
    <x v="32"/>
    <x v="35"/>
    <s v="music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5042"/>
    <x v="32"/>
    <x v="35"/>
    <s v="music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1306"/>
    <x v="32"/>
    <x v="35"/>
    <s v="music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1904.5"/>
    <x v="32"/>
    <x v="35"/>
    <s v="music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369"/>
    <x v="32"/>
    <x v="35"/>
    <s v="music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202"/>
    <x v="32"/>
    <x v="35"/>
    <s v="music"/>
    <s v="classical music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2549"/>
    <x v="32"/>
    <x v="35"/>
    <s v="music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1983.5"/>
    <x v="32"/>
    <x v="35"/>
    <s v="music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1987.5"/>
    <x v="32"/>
    <x v="35"/>
    <s v="music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3363"/>
    <x v="32"/>
    <x v="35"/>
    <s v="music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3074"/>
    <x v="32"/>
    <x v="35"/>
    <s v="music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825.5"/>
    <x v="32"/>
    <x v="35"/>
    <s v="music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3352.5"/>
    <x v="32"/>
    <x v="35"/>
    <s v="music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1915.75"/>
    <x v="32"/>
    <x v="35"/>
    <s v="music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606.5"/>
    <x v="32"/>
    <x v="35"/>
    <s v="music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1196.5"/>
    <x v="32"/>
    <x v="35"/>
    <s v="music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1875.5"/>
    <x v="32"/>
    <x v="35"/>
    <s v="music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1091"/>
    <x v="32"/>
    <x v="35"/>
    <s v="music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410"/>
    <x v="32"/>
    <x v="35"/>
    <s v="music"/>
    <s v="classical music"/>
    <d v="2012-11-09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551"/>
    <x v="32"/>
    <x v="35"/>
    <s v="music"/>
    <s v="classical music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689.5"/>
    <x v="32"/>
    <x v="35"/>
    <s v="music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457.5"/>
    <x v="32"/>
    <x v="35"/>
    <s v="music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512"/>
    <x v="32"/>
    <x v="35"/>
    <s v="music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18"/>
    <x v="19"/>
    <s v="food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39"/>
    <x v="18"/>
    <x v="19"/>
    <s v="food"/>
    <s v="food trucks"/>
    <d v="2016-08-12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18"/>
    <x v="19"/>
    <s v="food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18"/>
    <x v="19"/>
    <s v="food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50.5"/>
    <x v="18"/>
    <x v="19"/>
    <s v="food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18"/>
    <x v="19"/>
    <s v="food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1"/>
    <x v="18"/>
    <x v="19"/>
    <s v="food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25.5"/>
    <x v="18"/>
    <x v="19"/>
    <s v="food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3.5"/>
    <x v="18"/>
    <x v="19"/>
    <s v="food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30.5"/>
    <x v="18"/>
    <x v="19"/>
    <s v="food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127"/>
    <x v="18"/>
    <x v="19"/>
    <s v="food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18"/>
    <x v="19"/>
    <s v="food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18"/>
    <x v="19"/>
    <s v="food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18"/>
    <x v="19"/>
    <s v="food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18"/>
    <x v="19"/>
    <s v="food"/>
    <s v="food trucks"/>
    <d v="2014-12-13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18"/>
    <x v="19"/>
    <s v="food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18"/>
    <x v="19"/>
    <s v="food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18"/>
    <x v="19"/>
    <s v="food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44.5"/>
    <x v="18"/>
    <x v="19"/>
    <s v="food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6.5"/>
    <x v="18"/>
    <x v="19"/>
    <s v="food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270.5"/>
    <x v="18"/>
    <x v="19"/>
    <s v="food"/>
    <s v="food trucks"/>
    <d v="2015-10-17T15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18"/>
    <x v="19"/>
    <s v="food"/>
    <s v="food trucks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5"/>
    <x v="18"/>
    <x v="19"/>
    <s v="food"/>
    <s v="food trucks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18"/>
    <x v="19"/>
    <s v="food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25.5"/>
    <x v="18"/>
    <x v="19"/>
    <s v="food"/>
    <s v="food trucks"/>
    <d v="2014-06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"/>
    <x v="18"/>
    <x v="19"/>
    <s v="food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611.5"/>
    <x v="18"/>
    <x v="19"/>
    <s v="food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120.5"/>
    <x v="18"/>
    <x v="19"/>
    <s v="food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3"/>
    <x v="18"/>
    <x v="19"/>
    <s v="food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18"/>
    <x v="19"/>
    <s v="food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4"/>
    <x v="18"/>
    <x v="19"/>
    <s v="food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25.5"/>
    <x v="18"/>
    <x v="19"/>
    <s v="food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18"/>
    <x v="19"/>
    <s v="food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18"/>
    <x v="19"/>
    <s v="food"/>
    <s v="food trucks"/>
    <d v="2014-07-08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22"/>
    <x v="18"/>
    <x v="19"/>
    <s v="food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4141.5"/>
    <x v="18"/>
    <x v="19"/>
    <s v="food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46"/>
    <x v="18"/>
    <x v="19"/>
    <s v="food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592"/>
    <x v="18"/>
    <x v="19"/>
    <s v="food"/>
    <s v="food trucks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47.5"/>
    <x v="18"/>
    <x v="19"/>
    <s v="food"/>
    <s v="food trucks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748"/>
    <x v="18"/>
    <x v="19"/>
    <s v="food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1729"/>
    <x v="33"/>
    <x v="36"/>
    <s v="technology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19810"/>
    <x v="33"/>
    <x v="36"/>
    <s v="technology"/>
    <s v="space exploration"/>
    <d v="2014-10-03T17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913"/>
    <x v="33"/>
    <x v="36"/>
    <s v="technology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10582.3"/>
    <x v="33"/>
    <x v="36"/>
    <s v="technology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54591.785000000003"/>
    <x v="33"/>
    <x v="36"/>
    <s v="technology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6245.5"/>
    <x v="33"/>
    <x v="36"/>
    <s v="technology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16507"/>
    <x v="33"/>
    <x v="36"/>
    <s v="technology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9109"/>
    <x v="33"/>
    <x v="36"/>
    <s v="technology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53503.195"/>
    <x v="33"/>
    <x v="36"/>
    <s v="technology"/>
    <s v="space exploration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16374.83"/>
    <x v="33"/>
    <x v="36"/>
    <s v="technology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155316.5"/>
    <x v="33"/>
    <x v="36"/>
    <s v="technology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8735.0650000000005"/>
    <x v="33"/>
    <x v="36"/>
    <s v="technology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3802"/>
    <x v="33"/>
    <x v="36"/>
    <s v="technology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5405"/>
    <x v="33"/>
    <x v="36"/>
    <s v="technology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1734.5"/>
    <x v="33"/>
    <x v="36"/>
    <s v="technology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4435.75"/>
    <x v="33"/>
    <x v="36"/>
    <s v="technology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273.5"/>
    <x v="33"/>
    <x v="36"/>
    <s v="technology"/>
    <s v="space exploration"/>
    <d v="2014-09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7942.5"/>
    <x v="33"/>
    <x v="36"/>
    <s v="technology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968.5"/>
    <x v="33"/>
    <x v="36"/>
    <s v="technology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47312.5"/>
    <x v="33"/>
    <x v="36"/>
    <s v="technology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11173.5"/>
    <x v="33"/>
    <x v="36"/>
    <s v="technology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1020.88"/>
    <x v="33"/>
    <x v="36"/>
    <s v="technology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1171"/>
    <x v="33"/>
    <x v="36"/>
    <s v="technology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56910.824999999997"/>
    <x v="33"/>
    <x v="36"/>
    <s v="technology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743"/>
    <x v="33"/>
    <x v="36"/>
    <s v="technology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1425"/>
    <x v="33"/>
    <x v="36"/>
    <s v="technology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507.5"/>
    <x v="33"/>
    <x v="36"/>
    <s v="technology"/>
    <s v="space exploration"/>
    <d v="2015-10-27T19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73.5"/>
    <x v="33"/>
    <x v="36"/>
    <s v="technology"/>
    <s v="space exploration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3243.5"/>
    <x v="33"/>
    <x v="36"/>
    <s v="technology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1619.5"/>
    <x v="33"/>
    <x v="36"/>
    <s v="technology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11609.525"/>
    <x v="33"/>
    <x v="36"/>
    <s v="technology"/>
    <s v="space exploration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754"/>
    <x v="33"/>
    <x v="36"/>
    <s v="technology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65"/>
    <x v="33"/>
    <x v="36"/>
    <s v="technology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505.5"/>
    <x v="33"/>
    <x v="36"/>
    <s v="technology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5792"/>
    <x v="33"/>
    <x v="36"/>
    <s v="technology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961.5"/>
    <x v="33"/>
    <x v="36"/>
    <s v="technology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428.5"/>
    <x v="33"/>
    <x v="36"/>
    <s v="technology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183.5"/>
    <x v="33"/>
    <x v="36"/>
    <s v="technology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270.5"/>
    <x v="33"/>
    <x v="36"/>
    <s v="technology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1619.5"/>
    <x v="33"/>
    <x v="36"/>
    <s v="technology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8"/>
    <x v="33"/>
    <x v="36"/>
    <s v="technology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33"/>
    <x v="36"/>
    <s v="technology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168549.155"/>
    <x v="33"/>
    <x v="36"/>
    <s v="technology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1052.5"/>
    <x v="33"/>
    <x v="36"/>
    <s v="technology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1061.5"/>
    <x v="33"/>
    <x v="36"/>
    <s v="technology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21310.71"/>
    <x v="33"/>
    <x v="36"/>
    <s v="technology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9.5"/>
    <x v="33"/>
    <x v="36"/>
    <s v="technology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56"/>
    <x v="33"/>
    <x v="36"/>
    <s v="technology"/>
    <s v="space exploration"/>
    <d v="2016-02-08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63.5"/>
    <x v="33"/>
    <x v="36"/>
    <s v="technology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181.5"/>
    <x v="33"/>
    <x v="36"/>
    <s v="technology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2625"/>
    <x v="33"/>
    <x v="36"/>
    <s v="technology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448"/>
    <x v="33"/>
    <x v="36"/>
    <s v="technology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2973"/>
    <x v="33"/>
    <x v="36"/>
    <s v="technology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28.5"/>
    <x v="33"/>
    <x v="36"/>
    <s v="technology"/>
    <s v="space exploration"/>
    <d v="2015-02-20T14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1599"/>
    <x v="33"/>
    <x v="36"/>
    <s v="technology"/>
    <s v="space exploration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8653.5"/>
    <x v="33"/>
    <x v="36"/>
    <s v="technology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2840.19"/>
    <x v="33"/>
    <x v="36"/>
    <s v="technology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47.5"/>
    <x v="33"/>
    <x v="36"/>
    <s v="technology"/>
    <s v="space exploration"/>
    <d v="2016-06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671.5"/>
    <x v="33"/>
    <x v="36"/>
    <s v="technology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12"/>
    <x v="33"/>
    <x v="36"/>
    <s v="technology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2602.5"/>
    <x v="34"/>
    <x v="37"/>
    <s v="technology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10720"/>
    <x v="34"/>
    <x v="37"/>
    <s v="technology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10487.625"/>
    <x v="34"/>
    <x v="37"/>
    <s v="technology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9102"/>
    <x v="34"/>
    <x v="37"/>
    <s v="technology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2178"/>
    <x v="34"/>
    <x v="37"/>
    <s v="technology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8067.7550000000001"/>
    <x v="34"/>
    <x v="37"/>
    <s v="technology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839"/>
    <x v="34"/>
    <x v="37"/>
    <s v="technology"/>
    <s v="makerspaces"/>
    <d v="2016-01-11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867.5"/>
    <x v="34"/>
    <x v="37"/>
    <s v="technology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506"/>
    <x v="34"/>
    <x v="37"/>
    <s v="technology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1277.5"/>
    <x v="34"/>
    <x v="37"/>
    <s v="technology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1460"/>
    <x v="34"/>
    <x v="37"/>
    <s v="technology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1683"/>
    <x v="34"/>
    <x v="37"/>
    <s v="technology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5549"/>
    <x v="34"/>
    <x v="37"/>
    <s v="technology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1082.5"/>
    <x v="34"/>
    <x v="37"/>
    <s v="technology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963"/>
    <x v="34"/>
    <x v="37"/>
    <s v="technology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533.5"/>
    <x v="34"/>
    <x v="37"/>
    <s v="technology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721"/>
    <x v="34"/>
    <x v="37"/>
    <s v="technology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1"/>
    <x v="34"/>
    <x v="37"/>
    <s v="technology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67.5"/>
    <x v="34"/>
    <x v="37"/>
    <s v="technology"/>
    <s v="makerspaces"/>
    <d v="2015-01-29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140"/>
    <x v="34"/>
    <x v="37"/>
    <s v="technology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8.5"/>
    <x v="18"/>
    <x v="19"/>
    <s v="food"/>
    <s v="food trucks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59"/>
    <x v="18"/>
    <x v="19"/>
    <s v="food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9.5"/>
    <x v="18"/>
    <x v="19"/>
    <s v="food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402"/>
    <x v="18"/>
    <x v="19"/>
    <s v="food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.5"/>
    <x v="18"/>
    <x v="19"/>
    <s v="food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18"/>
    <x v="19"/>
    <s v="food"/>
    <s v="food trucks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18"/>
    <x v="19"/>
    <s v="food"/>
    <s v="food trucks"/>
    <d v="2015-05-30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44"/>
    <x v="18"/>
    <x v="19"/>
    <s v="food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18"/>
    <x v="19"/>
    <s v="food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4352"/>
    <x v="18"/>
    <x v="19"/>
    <s v="food"/>
    <s v="food trucks"/>
    <d v="2015-04-19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.5"/>
    <x v="18"/>
    <x v="19"/>
    <s v="food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13"/>
    <x v="18"/>
    <x v="19"/>
    <s v="food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21.5"/>
    <x v="18"/>
    <x v="19"/>
    <s v="food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18"/>
    <x v="19"/>
    <s v="food"/>
    <s v="food trucks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37"/>
    <x v="18"/>
    <x v="19"/>
    <s v="food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1714"/>
    <x v="18"/>
    <x v="19"/>
    <s v="food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3056.5"/>
    <x v="18"/>
    <x v="19"/>
    <s v="food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4.005000000000001"/>
    <x v="18"/>
    <x v="19"/>
    <s v="food"/>
    <s v="food trucks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18"/>
    <x v="19"/>
    <s v="food"/>
    <s v="food trucks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37"/>
    <x v="18"/>
    <x v="19"/>
    <s v="food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808"/>
    <x v="35"/>
    <x v="38"/>
    <s v="theater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733.5"/>
    <x v="35"/>
    <x v="38"/>
    <s v="theater"/>
    <s v="spaces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20772.5"/>
    <x v="35"/>
    <x v="38"/>
    <s v="theater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576"/>
    <x v="35"/>
    <x v="38"/>
    <s v="theater"/>
    <s v="spaces"/>
    <d v="2017-02-21T20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873.5"/>
    <x v="35"/>
    <x v="38"/>
    <s v="theater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9783.5"/>
    <x v="35"/>
    <x v="38"/>
    <s v="theater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14230.785"/>
    <x v="35"/>
    <x v="38"/>
    <s v="theater"/>
    <s v="spaces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23846.035"/>
    <x v="35"/>
    <x v="38"/>
    <s v="theater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25555.5"/>
    <x v="35"/>
    <x v="38"/>
    <s v="theater"/>
    <s v="spaces"/>
    <d v="2016-08-30T03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46714.105000000003"/>
    <x v="35"/>
    <x v="38"/>
    <s v="theater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2005.5"/>
    <x v="35"/>
    <x v="38"/>
    <s v="theater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3684.5"/>
    <x v="35"/>
    <x v="38"/>
    <s v="theater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77391"/>
    <x v="35"/>
    <x v="38"/>
    <s v="theater"/>
    <s v="spaces"/>
    <d v="2015-11-1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14697"/>
    <x v="35"/>
    <x v="38"/>
    <s v="theater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16152.844999999999"/>
    <x v="35"/>
    <x v="38"/>
    <s v="theater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092.5050000000001"/>
    <x v="35"/>
    <x v="38"/>
    <s v="theater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15175.5"/>
    <x v="35"/>
    <x v="38"/>
    <s v="theater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9396.5"/>
    <x v="35"/>
    <x v="38"/>
    <s v="theater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3299.5"/>
    <x v="35"/>
    <x v="38"/>
    <s v="theater"/>
    <s v="spaces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4852"/>
    <x v="35"/>
    <x v="38"/>
    <s v="theater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5617"/>
    <x v="28"/>
    <x v="30"/>
    <s v="technology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406"/>
    <x v="28"/>
    <x v="30"/>
    <s v="technology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8491"/>
    <x v="28"/>
    <x v="30"/>
    <s v="technology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4172.9400000000005"/>
    <x v="28"/>
    <x v="30"/>
    <s v="technology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28965"/>
    <x v="28"/>
    <x v="30"/>
    <s v="technology"/>
    <s v="hardware"/>
    <d v="2017-01-10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53074.5"/>
    <x v="28"/>
    <x v="30"/>
    <s v="technology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25014"/>
    <x v="28"/>
    <x v="30"/>
    <s v="technology"/>
    <s v="hardware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15333"/>
    <x v="28"/>
    <x v="30"/>
    <s v="technology"/>
    <s v="hardware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928"/>
    <x v="28"/>
    <x v="30"/>
    <s v="technology"/>
    <s v="hardware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23330.505000000001"/>
    <x v="28"/>
    <x v="30"/>
    <s v="technology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15664"/>
    <x v="28"/>
    <x v="30"/>
    <s v="technology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7168"/>
    <x v="28"/>
    <x v="30"/>
    <s v="technology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26944"/>
    <x v="28"/>
    <x v="30"/>
    <s v="technology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1383"/>
    <x v="28"/>
    <x v="30"/>
    <s v="technology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3837.5050000000001"/>
    <x v="28"/>
    <x v="30"/>
    <s v="technology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4945"/>
    <x v="28"/>
    <x v="30"/>
    <s v="technology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37137.120000000003"/>
    <x v="28"/>
    <x v="30"/>
    <s v="technology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3706"/>
    <x v="28"/>
    <x v="30"/>
    <s v="technology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08"/>
    <x v="28"/>
    <x v="30"/>
    <s v="technology"/>
    <s v="hardware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63.5"/>
    <x v="28"/>
    <x v="30"/>
    <s v="technology"/>
    <s v="hardware"/>
    <d v="2015-02-10T00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9.5"/>
    <x v="36"/>
    <x v="39"/>
    <s v="publishing"/>
    <s v="children's books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374.5"/>
    <x v="36"/>
    <x v="39"/>
    <s v="publishing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6"/>
    <x v="39"/>
    <s v="publishing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428.5"/>
    <x v="36"/>
    <x v="39"/>
    <s v="publishing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900"/>
    <x v="36"/>
    <x v="39"/>
    <s v="publishing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10"/>
    <x v="36"/>
    <x v="39"/>
    <s v="publishing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72"/>
    <x v="36"/>
    <x v="39"/>
    <s v="publishing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28.5"/>
    <x v="36"/>
    <x v="39"/>
    <s v="publishing"/>
    <s v="children's books"/>
    <d v="2016-08-03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6"/>
    <x v="36"/>
    <x v="39"/>
    <s v="publishing"/>
    <s v="children's books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6"/>
    <x v="39"/>
    <s v="publishing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6"/>
    <x v="39"/>
    <s v="publishing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282"/>
    <x v="36"/>
    <x v="39"/>
    <s v="publishing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194"/>
    <x v="36"/>
    <x v="39"/>
    <s v="publishing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6"/>
    <x v="39"/>
    <s v="publishing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"/>
    <n v="137.5"/>
    <x v="36"/>
    <x v="39"/>
    <s v="publishing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540.5"/>
    <x v="36"/>
    <x v="39"/>
    <s v="publishing"/>
    <s v="children's books"/>
    <d v="2013-12-12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6"/>
    <x v="36"/>
    <x v="39"/>
    <s v="publishing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120"/>
    <x v="36"/>
    <x v="39"/>
    <s v="publishing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3.5"/>
    <x v="36"/>
    <x v="39"/>
    <s v="publishing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6"/>
    <x v="39"/>
    <s v="publishing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20"/>
    <x v="36"/>
    <x v="39"/>
    <s v="publishing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13"/>
    <x v="36"/>
    <x v="39"/>
    <s v="publishing"/>
    <s v="children's books"/>
    <d v="2012-01-19T00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46.5"/>
    <x v="36"/>
    <x v="39"/>
    <s v="publishing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24.5"/>
    <x v="36"/>
    <x v="39"/>
    <s v="publishing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6"/>
    <x v="39"/>
    <s v="publishing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52"/>
    <x v="36"/>
    <x v="39"/>
    <s v="publishing"/>
    <s v="children's books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8.5"/>
    <x v="36"/>
    <x v="39"/>
    <s v="publishing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518"/>
    <x v="36"/>
    <x v="39"/>
    <s v="publishing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2"/>
    <x v="36"/>
    <x v="39"/>
    <s v="publishing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1057.625"/>
    <x v="36"/>
    <x v="39"/>
    <s v="publishing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6"/>
    <x v="39"/>
    <s v="publishing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6"/>
    <x v="39"/>
    <s v="publishing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6"/>
    <x v="39"/>
    <s v="publishing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291.5"/>
    <x v="36"/>
    <x v="39"/>
    <s v="publishing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6"/>
    <x v="36"/>
    <x v="39"/>
    <s v="publishing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845.5"/>
    <x v="36"/>
    <x v="39"/>
    <s v="publishing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5.5"/>
    <x v="36"/>
    <x v="39"/>
    <s v="publishing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710"/>
    <x v="36"/>
    <x v="39"/>
    <s v="publishing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27"/>
    <x v="36"/>
    <x v="39"/>
    <s v="publishing"/>
    <s v="children's books"/>
    <d v="2015-10-23T14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6"/>
    <x v="39"/>
    <s v="publishing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672"/>
    <x v="6"/>
    <x v="6"/>
    <s v="theater"/>
    <s v="plays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09"/>
    <x v="6"/>
    <x v="6"/>
    <s v="theater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603"/>
    <x v="6"/>
    <x v="6"/>
    <s v="theater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3624"/>
    <x v="6"/>
    <x v="6"/>
    <s v="theater"/>
    <s v="plays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2688"/>
    <x v="6"/>
    <x v="6"/>
    <s v="theater"/>
    <s v="plays"/>
    <d v="2016-07-07T04:32:47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1510"/>
    <x v="6"/>
    <x v="6"/>
    <s v="theater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617.5"/>
    <x v="6"/>
    <x v="6"/>
    <s v="theater"/>
    <s v="plays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35"/>
    <x v="6"/>
    <x v="6"/>
    <s v="theater"/>
    <s v="plays"/>
    <d v="2016-06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529.5"/>
    <x v="6"/>
    <x v="6"/>
    <s v="theater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1613"/>
    <x v="6"/>
    <x v="6"/>
    <s v="theater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1039"/>
    <x v="6"/>
    <x v="6"/>
    <s v="theater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1088"/>
    <x v="6"/>
    <x v="6"/>
    <s v="theater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5564.875"/>
    <x v="6"/>
    <x v="6"/>
    <s v="theater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39"/>
    <x v="6"/>
    <x v="6"/>
    <s v="theater"/>
    <s v="plays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75"/>
    <x v="6"/>
    <x v="6"/>
    <s v="theater"/>
    <s v="plays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72.5"/>
    <x v="6"/>
    <x v="6"/>
    <s v="theater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4152.8050000000003"/>
    <x v="6"/>
    <x v="6"/>
    <s v="theater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2604.5"/>
    <x v="6"/>
    <x v="6"/>
    <s v="theater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2980.87"/>
    <x v="6"/>
    <x v="6"/>
    <s v="theater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680.5"/>
    <x v="6"/>
    <x v="6"/>
    <s v="theater"/>
    <s v="plays"/>
    <d v="2014-11-05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339.5"/>
    <x v="6"/>
    <x v="6"/>
    <s v="theater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1572.5"/>
    <x v="6"/>
    <x v="6"/>
    <s v="theater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6468"/>
    <x v="6"/>
    <x v="6"/>
    <s v="theater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86.5"/>
    <x v="6"/>
    <x v="6"/>
    <s v="theater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29"/>
    <x v="6"/>
    <x v="6"/>
    <s v="theater"/>
    <s v="plays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1719.5"/>
    <x v="6"/>
    <x v="6"/>
    <s v="theater"/>
    <s v="plays"/>
    <d v="2015-06-30T06:24:5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3196.5"/>
    <x v="6"/>
    <x v="6"/>
    <s v="theater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2290"/>
    <x v="6"/>
    <x v="6"/>
    <s v="theater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90.5"/>
    <x v="6"/>
    <x v="6"/>
    <s v="theater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1381"/>
    <x v="6"/>
    <x v="6"/>
    <s v="theater"/>
    <s v="plays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5067.5"/>
    <x v="6"/>
    <x v="6"/>
    <s v="theater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2874"/>
    <x v="6"/>
    <x v="6"/>
    <s v="theater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1834.06"/>
    <x v="6"/>
    <x v="6"/>
    <s v="theater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840"/>
    <x v="6"/>
    <x v="6"/>
    <s v="theater"/>
    <s v="plays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309.5"/>
    <x v="6"/>
    <x v="6"/>
    <s v="theater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208"/>
    <x v="6"/>
    <x v="6"/>
    <s v="theater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406.5"/>
    <x v="6"/>
    <x v="6"/>
    <s v="theater"/>
    <s v="plays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5352.5"/>
    <x v="6"/>
    <x v="6"/>
    <s v="theater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2672"/>
    <x v="6"/>
    <x v="6"/>
    <s v="theater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46"/>
    <x v="6"/>
    <x v="6"/>
    <s v="theater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517.5"/>
    <x v="6"/>
    <x v="6"/>
    <s v="theater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3047"/>
    <x v="6"/>
    <x v="6"/>
    <s v="theater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69"/>
    <x v="6"/>
    <x v="6"/>
    <s v="theater"/>
    <s v="plays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387.5"/>
    <x v="6"/>
    <x v="6"/>
    <s v="theater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1575.5"/>
    <x v="6"/>
    <x v="6"/>
    <s v="theater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087"/>
    <x v="6"/>
    <x v="6"/>
    <s v="theater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214"/>
    <x v="6"/>
    <x v="6"/>
    <s v="theater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4816.5"/>
    <x v="6"/>
    <x v="6"/>
    <s v="theater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1369.5"/>
    <x v="6"/>
    <x v="6"/>
    <s v="theater"/>
    <s v="plays"/>
    <d v="2016-05-05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1505.5"/>
    <x v="6"/>
    <x v="6"/>
    <s v="theater"/>
    <s v="plays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1686"/>
    <x v="6"/>
    <x v="6"/>
    <s v="theater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1481.4949999999999"/>
    <x v="6"/>
    <x v="6"/>
    <s v="theater"/>
    <s v="plays"/>
    <d v="2014-10-26T17:01:34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1479"/>
    <x v="6"/>
    <x v="6"/>
    <s v="theater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90.5"/>
    <x v="6"/>
    <x v="6"/>
    <s v="theater"/>
    <s v="plays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981.995"/>
    <x v="6"/>
    <x v="6"/>
    <s v="theater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248"/>
    <x v="6"/>
    <x v="6"/>
    <s v="theater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35.5"/>
    <x v="6"/>
    <x v="6"/>
    <s v="theater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1229.5"/>
    <x v="6"/>
    <x v="6"/>
    <s v="theater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965.5"/>
    <x v="6"/>
    <x v="6"/>
    <s v="theater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366"/>
    <x v="6"/>
    <x v="6"/>
    <s v="theater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5.5"/>
    <x v="6"/>
    <x v="6"/>
    <s v="theater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6"/>
    <s v="theater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6"/>
    <s v="theater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15.5"/>
    <x v="6"/>
    <x v="6"/>
    <s v="theater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1202.5"/>
    <x v="6"/>
    <x v="6"/>
    <s v="theater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6"/>
    <s v="theater"/>
    <s v="plays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6"/>
    <s v="theater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36.5"/>
    <x v="6"/>
    <x v="6"/>
    <s v="theater"/>
    <s v="plays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3"/>
    <x v="6"/>
    <x v="6"/>
    <s v="theater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162"/>
    <x v="6"/>
    <x v="6"/>
    <s v="theater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6"/>
    <s v="theater"/>
    <s v="plays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50.5"/>
    <x v="6"/>
    <x v="6"/>
    <s v="theater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6"/>
    <s v="theater"/>
    <s v="plays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15.5"/>
    <x v="6"/>
    <x v="6"/>
    <s v="theater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"/>
    <n v="152.5"/>
    <x v="6"/>
    <x v="6"/>
    <s v="theater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76"/>
    <x v="6"/>
    <x v="6"/>
    <s v="theater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3757.5"/>
    <x v="6"/>
    <x v="6"/>
    <s v="theater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6"/>
    <s v="theater"/>
    <s v="plays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18"/>
    <x v="6"/>
    <x v="6"/>
    <s v="theater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137.5"/>
    <x v="6"/>
    <x v="6"/>
    <s v="theater"/>
    <s v="plays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41.5"/>
    <x v="6"/>
    <x v="6"/>
    <s v="theater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9"/>
    <x v="6"/>
    <x v="6"/>
    <s v="theater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10.5"/>
    <x v="6"/>
    <x v="6"/>
    <s v="theater"/>
    <s v="plays"/>
    <d v="2014-07-11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21.5"/>
    <x v="6"/>
    <x v="6"/>
    <s v="theater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6"/>
    <s v="theater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3.5"/>
    <x v="6"/>
    <x v="6"/>
    <s v="theater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257"/>
    <x v="6"/>
    <x v="6"/>
    <s v="theater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3180.88"/>
    <x v="6"/>
    <x v="6"/>
    <s v="theater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91"/>
    <x v="6"/>
    <x v="6"/>
    <s v="theater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379.5"/>
    <x v="6"/>
    <x v="6"/>
    <s v="theater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240"/>
    <x v="6"/>
    <x v="6"/>
    <s v="theater"/>
    <s v="plays"/>
    <d v="2014-12-0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6"/>
    <s v="theater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480.5"/>
    <x v="6"/>
    <x v="6"/>
    <s v="theater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137"/>
    <x v="6"/>
    <x v="6"/>
    <s v="theater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5"/>
    <x v="6"/>
    <x v="6"/>
    <s v="theater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6"/>
    <s v="theater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328"/>
    <x v="6"/>
    <x v="6"/>
    <s v="theater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33.5"/>
    <x v="6"/>
    <x v="6"/>
    <s v="theater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5"/>
    <x v="6"/>
    <x v="6"/>
    <s v="theater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1414.5"/>
    <x v="6"/>
    <x v="6"/>
    <s v="theater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6"/>
    <s v="theater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128"/>
    <x v="6"/>
    <x v="6"/>
    <s v="theater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956.5"/>
    <x v="6"/>
    <x v="6"/>
    <s v="theater"/>
    <s v="plays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94.5"/>
    <x v="6"/>
    <x v="6"/>
    <s v="theater"/>
    <s v="plays"/>
    <d v="2014-11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67.5"/>
    <x v="6"/>
    <x v="6"/>
    <s v="theater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5.5"/>
    <x v="6"/>
    <x v="6"/>
    <s v="theater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"/>
    <x v="6"/>
    <x v="6"/>
    <s v="theater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6"/>
    <s v="theater"/>
    <s v="plays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578"/>
    <x v="6"/>
    <x v="6"/>
    <s v="theater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12"/>
    <x v="6"/>
    <x v="6"/>
    <s v="theater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141.5"/>
    <x v="6"/>
    <x v="6"/>
    <s v="theater"/>
    <s v="plays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58.5"/>
    <x v="6"/>
    <x v="6"/>
    <s v="theater"/>
    <s v="plays"/>
    <d v="2014-08-18T17:08:24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3.5"/>
    <x v="6"/>
    <x v="6"/>
    <s v="theater"/>
    <s v="plays"/>
    <d v="2014-11-10T18:33:15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6"/>
    <s v="theater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13.5"/>
    <x v="6"/>
    <x v="6"/>
    <s v="theater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318.5"/>
    <x v="6"/>
    <x v="6"/>
    <s v="theater"/>
    <s v="plays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276.5"/>
    <x v="6"/>
    <x v="6"/>
    <s v="theater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164"/>
    <x v="6"/>
    <x v="6"/>
    <s v="theater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6"/>
    <s v="theater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"/>
    <n v="1706"/>
    <x v="6"/>
    <x v="6"/>
    <s v="theater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4"/>
    <x v="6"/>
    <x v="6"/>
    <s v="theater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3"/>
    <x v="6"/>
    <x v="6"/>
    <s v="theater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21.5"/>
    <x v="6"/>
    <x v="6"/>
    <s v="theater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39.5"/>
    <x v="6"/>
    <x v="6"/>
    <s v="theater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19.5"/>
    <x v="6"/>
    <x v="6"/>
    <s v="theater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286"/>
    <x v="6"/>
    <x v="6"/>
    <s v="theater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"/>
    <x v="6"/>
    <x v="6"/>
    <s v="theater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134.5"/>
    <x v="6"/>
    <x v="6"/>
    <s v="theater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0.5"/>
    <x v="6"/>
    <x v="6"/>
    <s v="theater"/>
    <s v="plays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6"/>
    <s v="theater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335.5"/>
    <x v="6"/>
    <x v="6"/>
    <s v="theater"/>
    <s v="plays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1028"/>
    <x v="6"/>
    <x v="6"/>
    <s v="theater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2"/>
    <x v="6"/>
    <x v="6"/>
    <s v="theater"/>
    <s v="plays"/>
    <d v="2014-07-08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6"/>
    <s v="theater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"/>
    <n v="307"/>
    <x v="6"/>
    <x v="6"/>
    <s v="theater"/>
    <s v="plays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76"/>
    <x v="6"/>
    <x v="6"/>
    <s v="theater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223"/>
    <x v="6"/>
    <x v="6"/>
    <s v="theater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91"/>
    <x v="6"/>
    <x v="6"/>
    <s v="theater"/>
    <s v="plays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28.5"/>
    <x v="6"/>
    <x v="6"/>
    <s v="theater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342"/>
    <x v="6"/>
    <x v="6"/>
    <s v="theater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66"/>
    <x v="37"/>
    <x v="40"/>
    <s v="theater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253"/>
    <x v="37"/>
    <x v="40"/>
    <s v="theater"/>
    <s v="musical"/>
    <d v="2015-04-03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155"/>
    <x v="37"/>
    <x v="40"/>
    <s v="theater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2973.5"/>
    <x v="37"/>
    <x v="40"/>
    <s v="theater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49.845000000001"/>
    <x v="37"/>
    <x v="40"/>
    <s v="theater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1900"/>
    <x v="37"/>
    <x v="40"/>
    <s v="theater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88"/>
    <x v="37"/>
    <x v="40"/>
    <s v="theater"/>
    <s v="musical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512"/>
    <x v="37"/>
    <x v="40"/>
    <s v="theater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4098.7749999999996"/>
    <x v="37"/>
    <x v="40"/>
    <s v="theater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5077"/>
    <x v="37"/>
    <x v="40"/>
    <s v="theater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402"/>
    <x v="37"/>
    <x v="40"/>
    <s v="theater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1648"/>
    <x v="37"/>
    <x v="40"/>
    <s v="theater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1311.5"/>
    <x v="37"/>
    <x v="40"/>
    <s v="theater"/>
    <s v="musical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1368.5"/>
    <x v="37"/>
    <x v="40"/>
    <s v="theater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1785"/>
    <x v="37"/>
    <x v="40"/>
    <s v="theater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657"/>
    <x v="37"/>
    <x v="40"/>
    <s v="theater"/>
    <s v="musical"/>
    <d v="2014-09-30T15:37:0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1027.5"/>
    <x v="37"/>
    <x v="40"/>
    <s v="theater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2043.5"/>
    <x v="37"/>
    <x v="40"/>
    <s v="theater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4127.5"/>
    <x v="37"/>
    <x v="40"/>
    <s v="theater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1357"/>
    <x v="37"/>
    <x v="40"/>
    <s v="theater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35"/>
    <x v="38"/>
    <s v="theater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526"/>
    <x v="35"/>
    <x v="38"/>
    <s v="theater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35"/>
    <x v="38"/>
    <s v="theater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50.5"/>
    <x v="35"/>
    <x v="38"/>
    <s v="theater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35"/>
    <x v="38"/>
    <s v="theater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2"/>
    <x v="35"/>
    <x v="38"/>
    <s v="theater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542.5"/>
    <x v="35"/>
    <x v="38"/>
    <s v="theater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6.5"/>
    <x v="35"/>
    <x v="38"/>
    <s v="theater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3.5"/>
    <x v="35"/>
    <x v="38"/>
    <s v="theater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35"/>
    <x v="38"/>
    <s v="theater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577"/>
    <x v="35"/>
    <x v="38"/>
    <s v="theater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806.5"/>
    <x v="35"/>
    <x v="38"/>
    <s v="theater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304"/>
    <x v="35"/>
    <x v="38"/>
    <s v="theater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5"/>
    <x v="38"/>
    <s v="theater"/>
    <s v="spaces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"/>
    <n v="363"/>
    <x v="35"/>
    <x v="38"/>
    <s v="theater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71"/>
    <x v="35"/>
    <x v="38"/>
    <s v="theater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141.5"/>
    <x v="35"/>
    <x v="38"/>
    <s v="theater"/>
    <s v="spaces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5"/>
    <x v="38"/>
    <s v="theater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5"/>
    <x v="38"/>
    <s v="theater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5"/>
    <x v="38"/>
    <s v="theater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2794.5"/>
    <x v="6"/>
    <x v="6"/>
    <s v="theater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19"/>
    <x v="6"/>
    <x v="6"/>
    <s v="theater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5391.5"/>
    <x v="6"/>
    <x v="6"/>
    <s v="theater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615.8449999999998"/>
    <x v="6"/>
    <x v="6"/>
    <s v="theater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837"/>
    <x v="6"/>
    <x v="6"/>
    <s v="theater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5745.5"/>
    <x v="6"/>
    <x v="6"/>
    <s v="theater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2883.5"/>
    <x v="6"/>
    <x v="6"/>
    <s v="theater"/>
    <s v="plays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1878.5"/>
    <x v="6"/>
    <x v="6"/>
    <s v="theater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821"/>
    <x v="6"/>
    <x v="6"/>
    <s v="theater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3225.5"/>
    <x v="6"/>
    <x v="6"/>
    <s v="theater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1624"/>
    <x v="6"/>
    <x v="6"/>
    <s v="theater"/>
    <s v="plays"/>
    <d v="2014-08-0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062"/>
    <x v="6"/>
    <x v="6"/>
    <s v="theater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4386.5"/>
    <x v="6"/>
    <x v="6"/>
    <s v="theater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2593.5"/>
    <x v="6"/>
    <x v="6"/>
    <s v="theater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4061.5"/>
    <x v="6"/>
    <x v="6"/>
    <s v="theater"/>
    <s v="plays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67"/>
    <x v="6"/>
    <x v="6"/>
    <s v="theater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718.5"/>
    <x v="6"/>
    <x v="6"/>
    <s v="theater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493.5"/>
    <x v="6"/>
    <x v="6"/>
    <s v="theater"/>
    <s v="plays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2558"/>
    <x v="6"/>
    <x v="6"/>
    <s v="theater"/>
    <s v="plays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649.5"/>
    <x v="6"/>
    <x v="6"/>
    <s v="theater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2627"/>
    <x v="35"/>
    <x v="38"/>
    <s v="theater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2581"/>
    <x v="35"/>
    <x v="38"/>
    <s v="theater"/>
    <s v="spaces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85540.455000000002"/>
    <x v="35"/>
    <x v="38"/>
    <s v="theater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2653"/>
    <x v="35"/>
    <x v="38"/>
    <s v="theater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6138"/>
    <x v="35"/>
    <x v="38"/>
    <s v="theater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1294"/>
    <x v="35"/>
    <x v="38"/>
    <s v="theater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3932.6"/>
    <x v="35"/>
    <x v="38"/>
    <s v="theater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514"/>
    <x v="35"/>
    <x v="38"/>
    <s v="theater"/>
    <s v="spaces"/>
    <d v="2016-05-21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17835.5"/>
    <x v="35"/>
    <x v="38"/>
    <s v="theater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5013.5"/>
    <x v="35"/>
    <x v="38"/>
    <s v="theater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4436.5"/>
    <x v="35"/>
    <x v="38"/>
    <s v="theater"/>
    <s v="spaces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1599.5"/>
    <x v="35"/>
    <x v="38"/>
    <s v="theater"/>
    <s v="spaces"/>
    <d v="2016-09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512.5"/>
    <x v="35"/>
    <x v="38"/>
    <s v="theater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716.12"/>
    <x v="35"/>
    <x v="38"/>
    <s v="theater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7996.5"/>
    <x v="35"/>
    <x v="38"/>
    <s v="theater"/>
    <s v="spaces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30286"/>
    <x v="35"/>
    <x v="38"/>
    <s v="theater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5244"/>
    <x v="35"/>
    <x v="38"/>
    <s v="theater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25973.75"/>
    <x v="35"/>
    <x v="38"/>
    <s v="theater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12.5"/>
    <x v="35"/>
    <x v="38"/>
    <s v="theater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254"/>
    <x v="35"/>
    <x v="38"/>
    <s v="theater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1583.004999999999"/>
    <x v="35"/>
    <x v="38"/>
    <s v="theater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3849.7150000000001"/>
    <x v="35"/>
    <x v="38"/>
    <s v="theater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526"/>
    <x v="35"/>
    <x v="38"/>
    <s v="theater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22701.5"/>
    <x v="35"/>
    <x v="38"/>
    <s v="theater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6445.3"/>
    <x v="35"/>
    <x v="38"/>
    <s v="theater"/>
    <s v="spaces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4358.5"/>
    <x v="35"/>
    <x v="38"/>
    <s v="theater"/>
    <s v="spaces"/>
    <d v="2014-11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50"/>
    <x v="35"/>
    <x v="38"/>
    <s v="theater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530.5"/>
    <x v="35"/>
    <x v="38"/>
    <s v="theater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15033.5"/>
    <x v="35"/>
    <x v="38"/>
    <s v="theater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192.5"/>
    <x v="35"/>
    <x v="38"/>
    <s v="theater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98"/>
    <x v="35"/>
    <x v="38"/>
    <s v="theater"/>
    <s v="spaces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2370"/>
    <x v="35"/>
    <x v="38"/>
    <s v="theater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7901.5"/>
    <x v="35"/>
    <x v="38"/>
    <s v="theater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14416.5"/>
    <x v="35"/>
    <x v="38"/>
    <s v="theater"/>
    <s v="spaces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1774"/>
    <x v="35"/>
    <x v="38"/>
    <s v="theater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4379"/>
    <x v="35"/>
    <x v="38"/>
    <s v="theater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1722"/>
    <x v="35"/>
    <x v="38"/>
    <s v="theater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2135.5"/>
    <x v="35"/>
    <x v="38"/>
    <s v="theater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9205.5"/>
    <x v="35"/>
    <x v="38"/>
    <s v="theater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3535"/>
    <x v="35"/>
    <x v="38"/>
    <s v="theater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2662"/>
    <x v="35"/>
    <x v="38"/>
    <s v="theater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5075"/>
    <x v="35"/>
    <x v="38"/>
    <s v="theater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363.5"/>
    <x v="35"/>
    <x v="38"/>
    <s v="theater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251.5"/>
    <x v="35"/>
    <x v="38"/>
    <s v="theater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3850"/>
    <x v="35"/>
    <x v="38"/>
    <s v="theater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657.5"/>
    <x v="35"/>
    <x v="38"/>
    <s v="theater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26448"/>
    <x v="35"/>
    <x v="38"/>
    <s v="theater"/>
    <s v="spaces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4250"/>
    <x v="35"/>
    <x v="38"/>
    <s v="theater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16625.5"/>
    <x v="35"/>
    <x v="38"/>
    <s v="theater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954"/>
    <x v="35"/>
    <x v="38"/>
    <s v="theater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764.5"/>
    <x v="35"/>
    <x v="38"/>
    <s v="theater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648.5"/>
    <x v="35"/>
    <x v="38"/>
    <s v="theater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2209.5"/>
    <x v="35"/>
    <x v="38"/>
    <s v="theater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56898"/>
    <x v="35"/>
    <x v="38"/>
    <s v="theater"/>
    <s v="spaces"/>
    <d v="2016-10-01T12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13751.855"/>
    <x v="35"/>
    <x v="38"/>
    <s v="theater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16006"/>
    <x v="35"/>
    <x v="38"/>
    <s v="theater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549"/>
    <x v="35"/>
    <x v="38"/>
    <s v="theater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516"/>
    <x v="35"/>
    <x v="38"/>
    <s v="theater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10989.39"/>
    <x v="35"/>
    <x v="38"/>
    <s v="theater"/>
    <s v="spaces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1633.5"/>
    <x v="35"/>
    <x v="38"/>
    <s v="theater"/>
    <s v="spaces"/>
    <d v="2015-06-22T19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4632.5"/>
    <x v="35"/>
    <x v="38"/>
    <s v="theater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978.5"/>
    <x v="35"/>
    <x v="38"/>
    <s v="theater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8314.5"/>
    <x v="35"/>
    <x v="38"/>
    <s v="theater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6638.5"/>
    <x v="35"/>
    <x v="38"/>
    <s v="theater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2686.13"/>
    <x v="35"/>
    <x v="38"/>
    <s v="theater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7567.5"/>
    <x v="35"/>
    <x v="38"/>
    <s v="theater"/>
    <s v="spaces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82.5"/>
    <x v="35"/>
    <x v="38"/>
    <s v="theater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4183.5"/>
    <x v="35"/>
    <x v="38"/>
    <s v="theater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2027"/>
    <x v="35"/>
    <x v="38"/>
    <s v="theater"/>
    <s v="spaces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322.5"/>
    <x v="35"/>
    <x v="38"/>
    <s v="theater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431"/>
    <x v="35"/>
    <x v="38"/>
    <s v="theater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.5"/>
    <x v="35"/>
    <x v="38"/>
    <s v="theater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21.5"/>
    <x v="35"/>
    <x v="38"/>
    <s v="theater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5"/>
    <x v="38"/>
    <s v="theater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5"/>
    <x v="38"/>
    <s v="theater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5"/>
    <x v="38"/>
    <s v="theater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5"/>
    <x v="38"/>
    <s v="theater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"/>
    <x v="35"/>
    <x v="38"/>
    <s v="theater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231"/>
    <x v="35"/>
    <x v="38"/>
    <s v="theater"/>
    <s v="spaces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70.5"/>
    <x v="35"/>
    <x v="38"/>
    <s v="theater"/>
    <s v="spaces"/>
    <d v="2015-08-29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5"/>
    <x v="38"/>
    <s v="theater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"/>
    <n v="3375.5"/>
    <x v="35"/>
    <x v="38"/>
    <s v="theater"/>
    <s v="spaces"/>
    <d v="2015-09-01T12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305"/>
    <x v="35"/>
    <x v="38"/>
    <s v="theater"/>
    <s v="spaces"/>
    <d v="2016-09-17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4271.5"/>
    <x v="35"/>
    <x v="38"/>
    <s v="theater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6"/>
    <x v="35"/>
    <x v="38"/>
    <s v="theater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0982.5"/>
    <x v="35"/>
    <x v="38"/>
    <s v="theater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100.5"/>
    <x v="35"/>
    <x v="38"/>
    <s v="theater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.5"/>
    <x v="35"/>
    <x v="38"/>
    <s v="theater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74"/>
    <x v="35"/>
    <x v="38"/>
    <s v="theater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175"/>
    <x v="35"/>
    <x v="38"/>
    <s v="theater"/>
    <s v="spaces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3645"/>
    <x v="35"/>
    <x v="38"/>
    <s v="theater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2"/>
    <x v="35"/>
    <x v="38"/>
    <s v="theater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26"/>
    <x v="35"/>
    <x v="38"/>
    <s v="theater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2.5"/>
    <x v="35"/>
    <x v="38"/>
    <s v="theater"/>
    <s v="spaces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58"/>
    <x v="35"/>
    <x v="38"/>
    <s v="theater"/>
    <s v="spaces"/>
    <d v="2016-06-30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778"/>
    <x v="35"/>
    <x v="38"/>
    <s v="theater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.5"/>
    <x v="35"/>
    <x v="38"/>
    <s v="theater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37"/>
    <x v="35"/>
    <x v="38"/>
    <s v="theater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5626.5"/>
    <x v="35"/>
    <x v="38"/>
    <s v="theater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91.5"/>
    <x v="35"/>
    <x v="38"/>
    <s v="theater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1054"/>
    <x v="35"/>
    <x v="38"/>
    <s v="theater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5"/>
    <x v="38"/>
    <s v="theater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29.5"/>
    <x v="35"/>
    <x v="38"/>
    <s v="theater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238"/>
    <x v="35"/>
    <x v="38"/>
    <s v="theater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309.5"/>
    <x v="35"/>
    <x v="38"/>
    <s v="theater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26.5"/>
    <x v="35"/>
    <x v="38"/>
    <s v="theater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3.5"/>
    <x v="35"/>
    <x v="38"/>
    <s v="theater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4.5"/>
    <x v="35"/>
    <x v="38"/>
    <s v="theater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2949.5"/>
    <x v="35"/>
    <x v="38"/>
    <s v="theater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5720.5"/>
    <x v="35"/>
    <x v="38"/>
    <s v="theater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402.5"/>
    <x v="35"/>
    <x v="38"/>
    <s v="theater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602.09500000000003"/>
    <x v="35"/>
    <x v="38"/>
    <s v="theater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463.5"/>
    <x v="35"/>
    <x v="38"/>
    <s v="theater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3"/>
    <x v="35"/>
    <x v="38"/>
    <s v="theater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5.5"/>
    <x v="35"/>
    <x v="38"/>
    <s v="theater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404.5"/>
    <x v="35"/>
    <x v="38"/>
    <s v="theater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878.5"/>
    <x v="35"/>
    <x v="38"/>
    <s v="theater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892.5"/>
    <x v="35"/>
    <x v="38"/>
    <s v="theater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141.5"/>
    <x v="35"/>
    <x v="38"/>
    <s v="theater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920"/>
    <x v="35"/>
    <x v="38"/>
    <s v="theater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156"/>
    <x v="35"/>
    <x v="38"/>
    <s v="theater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3174"/>
    <x v="35"/>
    <x v="38"/>
    <s v="theater"/>
    <s v="spaces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.5"/>
    <x v="35"/>
    <x v="38"/>
    <s v="theater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595"/>
    <x v="35"/>
    <x v="38"/>
    <s v="theater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1253.5"/>
    <x v="35"/>
    <x v="38"/>
    <s v="theater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22.5"/>
    <x v="35"/>
    <x v="38"/>
    <s v="theater"/>
    <s v="spaces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3967"/>
    <x v="35"/>
    <x v="38"/>
    <s v="theater"/>
    <s v="spaces"/>
    <d v="2015-05-04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4"/>
    <x v="35"/>
    <x v="38"/>
    <s v="theater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3373.5"/>
    <x v="35"/>
    <x v="38"/>
    <s v="theater"/>
    <s v="spaces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5.5"/>
    <x v="35"/>
    <x v="38"/>
    <s v="theater"/>
    <s v="spaces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2702"/>
    <x v="35"/>
    <x v="38"/>
    <s v="theater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265"/>
    <x v="35"/>
    <x v="38"/>
    <s v="theater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2336"/>
    <x v="35"/>
    <x v="38"/>
    <s v="theater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5"/>
    <x v="38"/>
    <s v="theater"/>
    <s v="spaces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150.5"/>
    <x v="35"/>
    <x v="38"/>
    <s v="theater"/>
    <s v="spaces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"/>
    <n v="220"/>
    <x v="35"/>
    <x v="38"/>
    <s v="theater"/>
    <s v="spaces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5"/>
    <x v="38"/>
    <s v="theater"/>
    <s v="spaces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6"/>
    <x v="35"/>
    <x v="38"/>
    <s v="theater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3"/>
    <x v="35"/>
    <x v="38"/>
    <s v="theater"/>
    <s v="spaces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69"/>
    <x v="35"/>
    <x v="38"/>
    <s v="theater"/>
    <s v="spaces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5.5"/>
    <x v="35"/>
    <x v="38"/>
    <s v="theater"/>
    <s v="spaces"/>
    <d v="2014-07-28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"/>
    <n v="59"/>
    <x v="35"/>
    <x v="38"/>
    <s v="theater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42770"/>
    <x v="35"/>
    <x v="38"/>
    <s v="theater"/>
    <s v="spaces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15"/>
    <x v="35"/>
    <x v="38"/>
    <s v="theater"/>
    <s v="spaces"/>
    <d v="2014-12-04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5"/>
    <x v="38"/>
    <s v="theater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528.5"/>
    <x v="35"/>
    <x v="38"/>
    <s v="theater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5"/>
    <x v="38"/>
    <s v="theater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8204"/>
    <x v="6"/>
    <x v="6"/>
    <s v="theater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5.5"/>
    <x v="6"/>
    <x v="6"/>
    <s v="theater"/>
    <s v="plays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189.5"/>
    <x v="6"/>
    <x v="6"/>
    <s v="theater"/>
    <s v="plays"/>
    <d v="2017-03-14T15:21:5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328.5"/>
    <x v="6"/>
    <x v="6"/>
    <s v="theater"/>
    <s v="plays"/>
    <d v="2017-03-09T13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.5"/>
    <x v="6"/>
    <x v="6"/>
    <s v="theater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278"/>
    <x v="6"/>
    <x v="6"/>
    <s v="theater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18.5"/>
    <x v="6"/>
    <x v="6"/>
    <s v="theater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84.5"/>
    <x v="6"/>
    <x v="6"/>
    <s v="theater"/>
    <s v="plays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330.5"/>
    <x v="6"/>
    <x v="6"/>
    <s v="theater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25.5"/>
    <x v="6"/>
    <x v="6"/>
    <s v="theater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6"/>
    <s v="theater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1353"/>
    <x v="6"/>
    <x v="6"/>
    <s v="theater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50"/>
    <x v="6"/>
    <x v="6"/>
    <s v="theater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"/>
    <n v="133"/>
    <x v="6"/>
    <x v="6"/>
    <s v="theater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24"/>
    <x v="6"/>
    <x v="6"/>
    <s v="theater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6"/>
    <s v="theater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"/>
    <n v="3785"/>
    <x v="6"/>
    <x v="6"/>
    <s v="theater"/>
    <s v="plays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6"/>
    <s v="theater"/>
    <s v="plays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2631"/>
    <x v="6"/>
    <x v="6"/>
    <s v="theater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859"/>
    <x v="6"/>
    <x v="6"/>
    <s v="theater"/>
    <s v="plays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1209"/>
    <x v="6"/>
    <x v="6"/>
    <s v="theater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662.5"/>
    <x v="6"/>
    <x v="6"/>
    <s v="theater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1819.5"/>
    <x v="6"/>
    <x v="6"/>
    <s v="theater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774"/>
    <x v="6"/>
    <x v="6"/>
    <s v="theater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1199"/>
    <x v="6"/>
    <x v="6"/>
    <s v="theater"/>
    <s v="plays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5154.25"/>
    <x v="6"/>
    <x v="6"/>
    <s v="theater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4014"/>
    <x v="6"/>
    <x v="6"/>
    <s v="theater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4863.6149999999998"/>
    <x v="6"/>
    <x v="6"/>
    <s v="theater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2844.5"/>
    <x v="6"/>
    <x v="6"/>
    <s v="theater"/>
    <s v="plays"/>
    <d v="2012-04-27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2040.5"/>
    <x v="6"/>
    <x v="6"/>
    <s v="theater"/>
    <s v="plays"/>
    <d v="2014-07-09T18:55:05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2884.5"/>
    <x v="6"/>
    <x v="6"/>
    <s v="theater"/>
    <s v="plays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1027.1100000000001"/>
    <x v="6"/>
    <x v="6"/>
    <s v="theater"/>
    <s v="plays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2313"/>
    <x v="6"/>
    <x v="6"/>
    <s v="theater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1088"/>
    <x v="6"/>
    <x v="6"/>
    <s v="theater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2574.5"/>
    <x v="6"/>
    <x v="6"/>
    <s v="theater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7261"/>
    <x v="6"/>
    <x v="6"/>
    <s v="theater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1370"/>
    <x v="6"/>
    <x v="6"/>
    <s v="theater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620.5"/>
    <x v="6"/>
    <x v="6"/>
    <s v="theater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28504.915000000001"/>
    <x v="6"/>
    <x v="6"/>
    <s v="theater"/>
    <s v="plays"/>
    <d v="2014-10-28T16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1770"/>
    <x v="6"/>
    <x v="6"/>
    <s v="theater"/>
    <s v="plays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1583"/>
    <x v="6"/>
    <x v="6"/>
    <s v="theater"/>
    <s v="plays"/>
    <d v="2014-05-13T02:32:3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4161.5"/>
    <x v="6"/>
    <x v="6"/>
    <s v="theater"/>
    <s v="plays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1158"/>
    <x v="6"/>
    <x v="6"/>
    <s v="theater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3867"/>
    <x v="6"/>
    <x v="6"/>
    <s v="theater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1164.5"/>
    <x v="6"/>
    <x v="6"/>
    <s v="theater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5187"/>
    <x v="6"/>
    <x v="6"/>
    <s v="theater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528.5"/>
    <x v="6"/>
    <x v="6"/>
    <s v="theater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2769"/>
    <x v="6"/>
    <x v="6"/>
    <s v="theater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1118.5"/>
    <x v="6"/>
    <x v="6"/>
    <s v="theater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1493"/>
    <x v="6"/>
    <x v="6"/>
    <s v="theater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1327"/>
    <x v="6"/>
    <x v="6"/>
    <s v="theater"/>
    <s v="plays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2428.41"/>
    <x v="6"/>
    <x v="6"/>
    <s v="theater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741"/>
    <x v="6"/>
    <x v="6"/>
    <s v="theater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280"/>
    <x v="6"/>
    <x v="6"/>
    <s v="theater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3606.5"/>
    <x v="6"/>
    <x v="6"/>
    <s v="theater"/>
    <s v="plays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1396.5"/>
    <x v="6"/>
    <x v="6"/>
    <s v="theater"/>
    <s v="plays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2328"/>
    <x v="6"/>
    <x v="6"/>
    <s v="theater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512"/>
    <x v="6"/>
    <x v="6"/>
    <s v="theater"/>
    <s v="plays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1670"/>
    <x v="6"/>
    <x v="6"/>
    <s v="theater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8844"/>
    <x v="6"/>
    <x v="6"/>
    <s v="theater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"/>
    <n v="69.5"/>
    <x v="37"/>
    <x v="40"/>
    <s v="theater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399.5"/>
    <x v="37"/>
    <x v="40"/>
    <s v="theater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7"/>
    <x v="40"/>
    <s v="theater"/>
    <s v="musical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77.5"/>
    <x v="37"/>
    <x v="40"/>
    <s v="theater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55"/>
    <x v="37"/>
    <x v="40"/>
    <s v="theater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305.5"/>
    <x v="37"/>
    <x v="40"/>
    <s v="theater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7"/>
    <x v="40"/>
    <s v="theater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"/>
    <n v="1054.5"/>
    <x v="37"/>
    <x v="40"/>
    <s v="theater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903"/>
    <x v="37"/>
    <x v="40"/>
    <s v="theater"/>
    <s v="musical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574.5"/>
    <x v="37"/>
    <x v="40"/>
    <s v="theater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56.5"/>
    <x v="37"/>
    <x v="40"/>
    <s v="theater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"/>
    <n v="1330.5"/>
    <x v="37"/>
    <x v="40"/>
    <s v="theater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7"/>
    <x v="40"/>
    <s v="theater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3.5"/>
    <x v="37"/>
    <x v="40"/>
    <s v="theater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375.5"/>
    <x v="37"/>
    <x v="40"/>
    <s v="theater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128"/>
    <x v="37"/>
    <x v="40"/>
    <s v="theater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7"/>
    <x v="40"/>
    <s v="theater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142.5"/>
    <x v="37"/>
    <x v="40"/>
    <s v="theater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7"/>
    <x v="40"/>
    <s v="theater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1293"/>
    <x v="37"/>
    <x v="40"/>
    <s v="theater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2628.5"/>
    <x v="6"/>
    <x v="6"/>
    <s v="theater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780.85"/>
    <x v="6"/>
    <x v="6"/>
    <s v="theater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1916.5"/>
    <x v="6"/>
    <x v="6"/>
    <s v="theater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13931.5"/>
    <x v="6"/>
    <x v="6"/>
    <s v="theater"/>
    <s v="plays"/>
    <d v="2014-07-14T14:04:4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2572"/>
    <x v="6"/>
    <x v="6"/>
    <s v="theater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3027"/>
    <x v="6"/>
    <x v="6"/>
    <s v="theater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6185.5"/>
    <x v="6"/>
    <x v="6"/>
    <s v="theater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17628.5"/>
    <x v="6"/>
    <x v="6"/>
    <s v="theater"/>
    <s v="plays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1018"/>
    <x v="6"/>
    <x v="6"/>
    <s v="theater"/>
    <s v="plays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2662.5"/>
    <x v="6"/>
    <x v="6"/>
    <s v="theater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218"/>
    <x v="6"/>
    <x v="6"/>
    <s v="theater"/>
    <s v="plays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0070.5"/>
    <x v="6"/>
    <x v="6"/>
    <s v="theater"/>
    <s v="plays"/>
    <d v="2015-02-15T23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7592.5"/>
    <x v="6"/>
    <x v="6"/>
    <s v="theater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2125"/>
    <x v="6"/>
    <x v="6"/>
    <s v="theater"/>
    <s v="plays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1602"/>
    <x v="6"/>
    <x v="6"/>
    <s v="theater"/>
    <s v="plays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1734.5"/>
    <x v="6"/>
    <x v="6"/>
    <s v="theater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5413"/>
    <x v="6"/>
    <x v="6"/>
    <s v="theater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1043"/>
    <x v="6"/>
    <x v="6"/>
    <s v="theater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635.5"/>
    <x v="6"/>
    <x v="6"/>
    <s v="theater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765"/>
    <x v="6"/>
    <x v="6"/>
    <s v="theater"/>
    <s v="plays"/>
    <d v="2016-12-18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3600.5"/>
    <x v="6"/>
    <x v="6"/>
    <s v="theater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887.5"/>
    <x v="6"/>
    <x v="6"/>
    <s v="theater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1447"/>
    <x v="6"/>
    <x v="6"/>
    <s v="theater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819"/>
    <x v="6"/>
    <x v="6"/>
    <s v="theater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669"/>
    <x v="6"/>
    <x v="6"/>
    <s v="theater"/>
    <s v="plays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3000.5"/>
    <x v="6"/>
    <x v="6"/>
    <s v="theater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2065.355"/>
    <x v="6"/>
    <x v="6"/>
    <s v="theater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7831"/>
    <x v="6"/>
    <x v="6"/>
    <s v="theater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0115"/>
    <x v="6"/>
    <x v="6"/>
    <s v="theater"/>
    <s v="plays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7772.32"/>
    <x v="6"/>
    <x v="6"/>
    <s v="theater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1612"/>
    <x v="6"/>
    <x v="6"/>
    <s v="theater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3156.49"/>
    <x v="6"/>
    <x v="6"/>
    <s v="theater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1525.5"/>
    <x v="6"/>
    <x v="6"/>
    <s v="theater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4984"/>
    <x v="6"/>
    <x v="6"/>
    <s v="theater"/>
    <s v="plays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456.71"/>
    <x v="6"/>
    <x v="6"/>
    <s v="theater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4149"/>
    <x v="6"/>
    <x v="6"/>
    <s v="theater"/>
    <s v="plays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858"/>
    <x v="6"/>
    <x v="6"/>
    <s v="theater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11087"/>
    <x v="6"/>
    <x v="6"/>
    <s v="theater"/>
    <s v="plays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657.5"/>
    <x v="6"/>
    <x v="6"/>
    <s v="theater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1351.75"/>
    <x v="6"/>
    <x v="6"/>
    <s v="theater"/>
    <s v="plays"/>
    <d v="2015-06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147.5"/>
    <x v="6"/>
    <x v="6"/>
    <s v="theater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2929.5"/>
    <x v="6"/>
    <x v="6"/>
    <s v="theater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2800.5"/>
    <x v="6"/>
    <x v="6"/>
    <s v="theater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40.5"/>
    <x v="6"/>
    <x v="6"/>
    <s v="theater"/>
    <s v="plays"/>
    <d v="2015-05-22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1463"/>
    <x v="6"/>
    <x v="6"/>
    <s v="theater"/>
    <s v="plays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0240"/>
    <x v="6"/>
    <x v="6"/>
    <s v="theater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6674.75"/>
    <x v="6"/>
    <x v="6"/>
    <s v="theater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71.5"/>
    <x v="6"/>
    <x v="6"/>
    <s v="theater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6491"/>
    <x v="6"/>
    <x v="6"/>
    <s v="theater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1083.4949999999999"/>
    <x v="6"/>
    <x v="6"/>
    <s v="theater"/>
    <s v="plays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3720"/>
    <x v="6"/>
    <x v="6"/>
    <s v="theater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12257.8"/>
    <x v="6"/>
    <x v="6"/>
    <s v="theater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2767.5"/>
    <x v="6"/>
    <x v="6"/>
    <s v="theater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1682"/>
    <x v="6"/>
    <x v="6"/>
    <s v="theater"/>
    <s v="plays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6352.5"/>
    <x v="6"/>
    <x v="6"/>
    <s v="theater"/>
    <s v="plays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1436.08"/>
    <x v="6"/>
    <x v="6"/>
    <s v="theater"/>
    <s v="plays"/>
    <d v="2015-10-07T12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1312"/>
    <x v="6"/>
    <x v="6"/>
    <s v="theater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2245.5"/>
    <x v="6"/>
    <x v="6"/>
    <s v="theater"/>
    <s v="plays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020"/>
    <x v="6"/>
    <x v="6"/>
    <s v="theater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7801.5"/>
    <x v="6"/>
    <x v="6"/>
    <s v="theater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1301"/>
    <x v="6"/>
    <x v="6"/>
    <s v="theater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4095"/>
    <x v="6"/>
    <x v="6"/>
    <s v="theater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930"/>
    <x v="6"/>
    <x v="6"/>
    <s v="theater"/>
    <s v="plays"/>
    <d v="2015-06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1000.5"/>
    <x v="6"/>
    <x v="6"/>
    <s v="theater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7794"/>
    <x v="6"/>
    <x v="6"/>
    <s v="theater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158.5"/>
    <x v="6"/>
    <x v="6"/>
    <s v="theater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7995.5"/>
    <x v="6"/>
    <x v="6"/>
    <s v="theater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908.5"/>
    <x v="6"/>
    <x v="6"/>
    <s v="theater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2679"/>
    <x v="6"/>
    <x v="6"/>
    <s v="theater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2765"/>
    <x v="6"/>
    <x v="6"/>
    <s v="theater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1309.5"/>
    <x v="6"/>
    <x v="6"/>
    <s v="theater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3345.5"/>
    <x v="6"/>
    <x v="6"/>
    <s v="theater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1045"/>
    <x v="6"/>
    <x v="6"/>
    <s v="theater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3063.5"/>
    <x v="6"/>
    <x v="6"/>
    <s v="theater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6028.75"/>
    <x v="6"/>
    <x v="6"/>
    <s v="theater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442.5"/>
    <x v="6"/>
    <x v="6"/>
    <s v="theater"/>
    <s v="plays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1531.5"/>
    <x v="6"/>
    <x v="6"/>
    <s v="theater"/>
    <s v="plays"/>
    <d v="2016-01-11T21:14:13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2842.5"/>
    <x v="6"/>
    <x v="6"/>
    <s v="theater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7693.5"/>
    <x v="6"/>
    <x v="6"/>
    <s v="theater"/>
    <s v="plays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1267"/>
    <x v="6"/>
    <x v="6"/>
    <s v="theater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5116.7449999999999"/>
    <x v="6"/>
    <x v="6"/>
    <s v="theater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345.10500000000002"/>
    <x v="6"/>
    <x v="6"/>
    <s v="theater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1248"/>
    <x v="6"/>
    <x v="6"/>
    <s v="theater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292"/>
    <x v="6"/>
    <x v="6"/>
    <s v="theater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52"/>
    <x v="6"/>
    <x v="6"/>
    <s v="theater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3880.5"/>
    <x v="6"/>
    <x v="6"/>
    <s v="theater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367"/>
    <x v="6"/>
    <x v="6"/>
    <s v="theater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373.505"/>
    <x v="6"/>
    <x v="6"/>
    <s v="theater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1104"/>
    <x v="6"/>
    <x v="6"/>
    <s v="theater"/>
    <s v="plays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2774"/>
    <x v="6"/>
    <x v="6"/>
    <s v="theater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5122.5"/>
    <x v="6"/>
    <x v="6"/>
    <s v="theater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1774.5"/>
    <x v="6"/>
    <x v="6"/>
    <s v="theater"/>
    <s v="plays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2086.5"/>
    <x v="6"/>
    <x v="6"/>
    <s v="theater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2037"/>
    <x v="6"/>
    <x v="6"/>
    <s v="theater"/>
    <s v="plays"/>
    <d v="2016-06-17T17:39:3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4367.5"/>
    <x v="6"/>
    <x v="6"/>
    <s v="theater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1060.5"/>
    <x v="6"/>
    <x v="6"/>
    <s v="theater"/>
    <s v="plays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7926.25"/>
    <x v="6"/>
    <x v="6"/>
    <s v="theater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50.5"/>
    <x v="6"/>
    <x v="6"/>
    <s v="theater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1342"/>
    <x v="6"/>
    <x v="6"/>
    <s v="theater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43.4"/>
    <x v="6"/>
    <x v="6"/>
    <s v="theater"/>
    <s v="plays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2168.5"/>
    <x v="6"/>
    <x v="6"/>
    <s v="theater"/>
    <s v="plays"/>
    <d v="2016-03-2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294.5"/>
    <x v="6"/>
    <x v="6"/>
    <s v="theater"/>
    <s v="plays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3268"/>
    <x v="6"/>
    <x v="6"/>
    <s v="theater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1395.5"/>
    <x v="6"/>
    <x v="6"/>
    <s v="theater"/>
    <s v="plays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1271"/>
    <x v="6"/>
    <x v="6"/>
    <s v="theater"/>
    <s v="plays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1175"/>
    <x v="6"/>
    <x v="6"/>
    <s v="theater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872"/>
    <x v="6"/>
    <x v="6"/>
    <s v="theater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2244.5"/>
    <x v="6"/>
    <x v="6"/>
    <s v="theater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5936.09"/>
    <x v="6"/>
    <x v="6"/>
    <s v="theater"/>
    <s v="plays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566.5"/>
    <x v="6"/>
    <x v="6"/>
    <s v="theater"/>
    <s v="plays"/>
    <d v="2016-05-09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1272"/>
    <x v="6"/>
    <x v="6"/>
    <s v="theater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278"/>
    <x v="6"/>
    <x v="6"/>
    <s v="theater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1281.5"/>
    <x v="6"/>
    <x v="6"/>
    <s v="theater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276"/>
    <x v="6"/>
    <x v="6"/>
    <s v="theater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686.5"/>
    <x v="6"/>
    <x v="6"/>
    <s v="theater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654"/>
    <x v="6"/>
    <x v="6"/>
    <s v="theater"/>
    <s v="plays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767.5"/>
    <x v="6"/>
    <x v="6"/>
    <s v="theater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232.5"/>
    <x v="6"/>
    <x v="6"/>
    <s v="theater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4083.5"/>
    <x v="6"/>
    <x v="6"/>
    <s v="theater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421.5"/>
    <x v="6"/>
    <x v="6"/>
    <s v="theater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1322"/>
    <x v="6"/>
    <x v="6"/>
    <s v="theater"/>
    <s v="plays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597"/>
    <x v="6"/>
    <x v="6"/>
    <s v="theater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831.5"/>
    <x v="6"/>
    <x v="6"/>
    <s v="theater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2645.5"/>
    <x v="6"/>
    <x v="6"/>
    <s v="theater"/>
    <s v="plays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3041.5"/>
    <x v="6"/>
    <x v="6"/>
    <s v="theater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1885.5"/>
    <x v="6"/>
    <x v="6"/>
    <s v="theater"/>
    <s v="plays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2706"/>
    <x v="6"/>
    <x v="6"/>
    <s v="theater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2539.5"/>
    <x v="6"/>
    <x v="6"/>
    <s v="theater"/>
    <s v="plays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129.5"/>
    <x v="6"/>
    <x v="6"/>
    <s v="theater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1394.5"/>
    <x v="6"/>
    <x v="6"/>
    <s v="theater"/>
    <s v="plays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7719.5"/>
    <x v="6"/>
    <x v="6"/>
    <s v="theater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4197.5"/>
    <x v="6"/>
    <x v="6"/>
    <s v="theater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2091.5"/>
    <x v="6"/>
    <x v="6"/>
    <s v="theater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689"/>
    <x v="6"/>
    <x v="6"/>
    <s v="theater"/>
    <s v="plays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3089"/>
    <x v="6"/>
    <x v="6"/>
    <s v="theater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611.5"/>
    <x v="6"/>
    <x v="6"/>
    <s v="theater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2302.5"/>
    <x v="6"/>
    <x v="6"/>
    <s v="theater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331.5"/>
    <x v="6"/>
    <x v="6"/>
    <s v="theater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834"/>
    <x v="6"/>
    <x v="6"/>
    <s v="theater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205.5"/>
    <x v="6"/>
    <x v="6"/>
    <s v="theater"/>
    <s v="plays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2797.5"/>
    <x v="6"/>
    <x v="6"/>
    <s v="theater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774"/>
    <x v="6"/>
    <x v="6"/>
    <s v="theater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1853"/>
    <x v="6"/>
    <x v="6"/>
    <s v="theater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2554.5"/>
    <x v="6"/>
    <x v="6"/>
    <s v="theater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2723"/>
    <x v="6"/>
    <x v="6"/>
    <s v="theater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809.5"/>
    <x v="6"/>
    <x v="6"/>
    <s v="theater"/>
    <s v="plays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1556.5"/>
    <x v="6"/>
    <x v="6"/>
    <s v="theater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112.5"/>
    <x v="6"/>
    <x v="6"/>
    <s v="theater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774"/>
    <x v="6"/>
    <x v="6"/>
    <s v="theater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1020.5"/>
    <x v="6"/>
    <x v="6"/>
    <s v="theater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5230.5"/>
    <x v="6"/>
    <x v="6"/>
    <s v="theater"/>
    <s v="plays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2136.5"/>
    <x v="6"/>
    <x v="6"/>
    <s v="theater"/>
    <s v="plays"/>
    <d v="2017-01-11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4598"/>
    <x v="6"/>
    <x v="6"/>
    <s v="theater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2870.5"/>
    <x v="6"/>
    <x v="6"/>
    <s v="theater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55"/>
    <x v="6"/>
    <x v="6"/>
    <s v="theater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943"/>
    <x v="6"/>
    <x v="6"/>
    <s v="theater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1625"/>
    <x v="6"/>
    <x v="6"/>
    <s v="theater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1301.5"/>
    <x v="6"/>
    <x v="6"/>
    <s v="theater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561.5"/>
    <x v="6"/>
    <x v="6"/>
    <s v="theater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460"/>
    <x v="6"/>
    <x v="6"/>
    <s v="theater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534.5"/>
    <x v="6"/>
    <x v="6"/>
    <s v="theater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2624.5"/>
    <x v="6"/>
    <x v="6"/>
    <s v="theater"/>
    <s v="plays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896"/>
    <x v="6"/>
    <x v="6"/>
    <s v="theater"/>
    <s v="plays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143"/>
    <x v="6"/>
    <x v="6"/>
    <s v="theater"/>
    <s v="plays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531"/>
    <x v="6"/>
    <x v="6"/>
    <s v="theater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1017.5"/>
    <x v="6"/>
    <x v="6"/>
    <s v="theater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1891"/>
    <x v="6"/>
    <x v="6"/>
    <s v="theater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508.5"/>
    <x v="6"/>
    <x v="6"/>
    <s v="theater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010"/>
    <x v="6"/>
    <x v="6"/>
    <s v="theater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4080.5"/>
    <x v="6"/>
    <x v="6"/>
    <s v="theater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306.5"/>
    <x v="6"/>
    <x v="6"/>
    <s v="theater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1055.5"/>
    <x v="6"/>
    <x v="6"/>
    <s v="theater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580.5"/>
    <x v="6"/>
    <x v="6"/>
    <s v="theater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2069"/>
    <x v="6"/>
    <x v="6"/>
    <s v="theater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1786"/>
    <x v="6"/>
    <x v="6"/>
    <s v="theater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992.5"/>
    <x v="6"/>
    <x v="6"/>
    <s v="theater"/>
    <s v="plays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3032.33"/>
    <x v="6"/>
    <x v="6"/>
    <s v="theater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007.5"/>
    <x v="6"/>
    <x v="6"/>
    <s v="theater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1070.5"/>
    <x v="6"/>
    <x v="6"/>
    <s v="theater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770.5"/>
    <x v="6"/>
    <x v="6"/>
    <s v="theater"/>
    <s v="plays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801"/>
    <x v="6"/>
    <x v="6"/>
    <s v="theater"/>
    <s v="plays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5756"/>
    <x v="6"/>
    <x v="6"/>
    <s v="theater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779"/>
    <x v="6"/>
    <x v="6"/>
    <s v="theater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566.5"/>
    <x v="6"/>
    <x v="6"/>
    <s v="theater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256"/>
    <x v="6"/>
    <x v="6"/>
    <s v="theater"/>
    <s v="plays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815.5"/>
    <x v="6"/>
    <x v="6"/>
    <s v="theater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405"/>
    <x v="6"/>
    <x v="6"/>
    <s v="theater"/>
    <s v="plays"/>
    <d v="2014-06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479"/>
    <x v="6"/>
    <x v="6"/>
    <s v="theater"/>
    <s v="plays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796.5"/>
    <x v="6"/>
    <x v="6"/>
    <s v="theater"/>
    <s v="plays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52"/>
    <x v="6"/>
    <x v="6"/>
    <s v="theater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2254"/>
    <x v="6"/>
    <x v="6"/>
    <s v="theater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645.5"/>
    <x v="6"/>
    <x v="6"/>
    <s v="theater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5063"/>
    <x v="6"/>
    <x v="6"/>
    <s v="theater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1510"/>
    <x v="6"/>
    <x v="6"/>
    <s v="theater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8315"/>
    <x v="6"/>
    <x v="6"/>
    <s v="theater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008.5"/>
    <x v="6"/>
    <x v="6"/>
    <s v="theater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306.5"/>
    <x v="6"/>
    <x v="6"/>
    <s v="theater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49.25"/>
    <x v="6"/>
    <x v="6"/>
    <s v="theater"/>
    <s v="plays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5061"/>
    <x v="6"/>
    <x v="6"/>
    <s v="theater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1104.5"/>
    <x v="6"/>
    <x v="6"/>
    <s v="theater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36.5"/>
    <x v="6"/>
    <x v="6"/>
    <s v="theater"/>
    <s v="plays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319.5"/>
    <x v="6"/>
    <x v="6"/>
    <s v="theater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1647.5"/>
    <x v="6"/>
    <x v="6"/>
    <s v="theater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7806.5"/>
    <x v="6"/>
    <x v="6"/>
    <s v="theater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513"/>
    <x v="6"/>
    <x v="6"/>
    <s v="theater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332"/>
    <x v="6"/>
    <x v="6"/>
    <s v="theater"/>
    <s v="plays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1574.5"/>
    <x v="6"/>
    <x v="6"/>
    <s v="theater"/>
    <s v="plays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104.5"/>
    <x v="6"/>
    <x v="6"/>
    <s v="theater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2407"/>
    <x v="6"/>
    <x v="6"/>
    <s v="theater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872.505"/>
    <x v="6"/>
    <x v="6"/>
    <s v="theater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2045.5"/>
    <x v="6"/>
    <x v="6"/>
    <s v="theater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1488"/>
    <x v="6"/>
    <x v="6"/>
    <s v="theater"/>
    <s v="plays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500"/>
    <x v="6"/>
    <x v="6"/>
    <s v="theater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5106.5"/>
    <x v="6"/>
    <x v="6"/>
    <s v="theater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1659.5"/>
    <x v="6"/>
    <x v="6"/>
    <s v="theater"/>
    <s v="plays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180"/>
    <x v="6"/>
    <x v="6"/>
    <s v="theater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3145.5"/>
    <x v="6"/>
    <x v="6"/>
    <s v="theater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15497.55"/>
    <x v="6"/>
    <x v="6"/>
    <s v="theater"/>
    <s v="plays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2071"/>
    <x v="6"/>
    <x v="6"/>
    <s v="theater"/>
    <s v="plays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764.5"/>
    <x v="6"/>
    <x v="6"/>
    <s v="theater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1053"/>
    <x v="6"/>
    <x v="6"/>
    <s v="theater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03.5"/>
    <x v="6"/>
    <x v="6"/>
    <s v="theater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1121.4949999999999"/>
    <x v="6"/>
    <x v="6"/>
    <s v="theater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1010.5"/>
    <x v="6"/>
    <x v="6"/>
    <s v="theater"/>
    <s v="plays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1117.5"/>
    <x v="6"/>
    <x v="6"/>
    <s v="theater"/>
    <s v="plays"/>
    <d v="2016-01-11T13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4798"/>
    <x v="6"/>
    <x v="6"/>
    <s v="theater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5361.5"/>
    <x v="6"/>
    <x v="6"/>
    <s v="theater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69.5"/>
    <x v="6"/>
    <x v="6"/>
    <s v="theater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2666"/>
    <x v="6"/>
    <x v="6"/>
    <s v="theater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1533"/>
    <x v="6"/>
    <x v="6"/>
    <s v="theater"/>
    <s v="plays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309.5"/>
    <x v="6"/>
    <x v="6"/>
    <s v="theater"/>
    <s v="plays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17.07"/>
    <x v="6"/>
    <x v="6"/>
    <s v="theater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2671.46"/>
    <x v="6"/>
    <x v="6"/>
    <s v="theater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1304"/>
    <x v="6"/>
    <x v="6"/>
    <s v="theater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129"/>
    <x v="6"/>
    <x v="6"/>
    <s v="theater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950"/>
    <x v="6"/>
    <x v="6"/>
    <s v="theater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43.5"/>
    <x v="6"/>
    <x v="6"/>
    <s v="theater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1015.5"/>
    <x v="6"/>
    <x v="6"/>
    <s v="theater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553.5"/>
    <x v="6"/>
    <x v="6"/>
    <s v="theater"/>
    <s v="plays"/>
    <d v="2015-01-12T19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546"/>
    <x v="6"/>
    <x v="6"/>
    <s v="theater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1175"/>
    <x v="6"/>
    <x v="6"/>
    <s v="theater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92.5"/>
    <x v="6"/>
    <x v="6"/>
    <s v="theater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399.5"/>
    <x v="6"/>
    <x v="6"/>
    <s v="theater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337"/>
    <x v="6"/>
    <x v="6"/>
    <s v="theater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784.5"/>
    <x v="6"/>
    <x v="6"/>
    <s v="theater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199.5"/>
    <x v="6"/>
    <x v="6"/>
    <s v="theater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63"/>
    <x v="6"/>
    <x v="6"/>
    <s v="theater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5067"/>
    <x v="6"/>
    <x v="6"/>
    <s v="theater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2877.5"/>
    <x v="6"/>
    <x v="6"/>
    <s v="theater"/>
    <s v="plays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1429.5"/>
    <x v="6"/>
    <x v="6"/>
    <s v="theater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621.5"/>
    <x v="6"/>
    <x v="6"/>
    <s v="theater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333.5"/>
    <x v="6"/>
    <x v="6"/>
    <s v="theater"/>
    <s v="plays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484.5"/>
    <x v="6"/>
    <x v="6"/>
    <s v="theater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353.5"/>
    <x v="6"/>
    <x v="6"/>
    <s v="theater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61"/>
    <x v="6"/>
    <x v="6"/>
    <s v="theater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5226"/>
    <x v="6"/>
    <x v="6"/>
    <s v="theater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2604.59"/>
    <x v="6"/>
    <x v="6"/>
    <s v="theater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1048"/>
    <x v="6"/>
    <x v="6"/>
    <s v="theater"/>
    <s v="plays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2255.5"/>
    <x v="6"/>
    <x v="6"/>
    <s v="theater"/>
    <s v="plays"/>
    <d v="2016-02-20T00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1538.5"/>
    <x v="6"/>
    <x v="6"/>
    <s v="theater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6097.5"/>
    <x v="6"/>
    <x v="6"/>
    <s v="theater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1619"/>
    <x v="6"/>
    <x v="6"/>
    <s v="theater"/>
    <s v="plays"/>
    <d v="2016-03-29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192"/>
    <x v="6"/>
    <x v="6"/>
    <s v="theater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551.5"/>
    <x v="6"/>
    <x v="6"/>
    <s v="theater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1032"/>
    <x v="6"/>
    <x v="6"/>
    <s v="theater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2466.5"/>
    <x v="6"/>
    <x v="6"/>
    <s v="theater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1029.5"/>
    <x v="6"/>
    <x v="6"/>
    <s v="theater"/>
    <s v="plays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178.5"/>
    <x v="6"/>
    <x v="6"/>
    <s v="theater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159"/>
    <x v="6"/>
    <x v="6"/>
    <s v="theater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1057.5"/>
    <x v="6"/>
    <x v="6"/>
    <s v="theater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1157"/>
    <x v="6"/>
    <x v="6"/>
    <s v="theater"/>
    <s v="plays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987"/>
    <x v="6"/>
    <x v="6"/>
    <s v="theater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076.5"/>
    <x v="6"/>
    <x v="6"/>
    <s v="theater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5987.5"/>
    <x v="6"/>
    <x v="6"/>
    <s v="theater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2115"/>
    <x v="6"/>
    <x v="6"/>
    <s v="theater"/>
    <s v="plays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2745.5"/>
    <x v="6"/>
    <x v="6"/>
    <s v="theater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1450"/>
    <x v="6"/>
    <x v="6"/>
    <s v="theater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845"/>
    <x v="6"/>
    <x v="6"/>
    <s v="theater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2356"/>
    <x v="6"/>
    <x v="6"/>
    <s v="theater"/>
    <s v="plays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1310.5"/>
    <x v="6"/>
    <x v="6"/>
    <s v="theater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832.5"/>
    <x v="6"/>
    <x v="6"/>
    <s v="theater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2853.5"/>
    <x v="6"/>
    <x v="6"/>
    <s v="theater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651"/>
    <x v="6"/>
    <x v="6"/>
    <s v="theater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400.5"/>
    <x v="6"/>
    <x v="6"/>
    <s v="theater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2017.61"/>
    <x v="6"/>
    <x v="6"/>
    <s v="theater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764.5"/>
    <x v="6"/>
    <x v="6"/>
    <s v="theater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206.5"/>
    <x v="6"/>
    <x v="6"/>
    <s v="theater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2707.5"/>
    <x v="6"/>
    <x v="6"/>
    <s v="theater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1905"/>
    <x v="6"/>
    <x v="6"/>
    <s v="theater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867.5"/>
    <x v="6"/>
    <x v="6"/>
    <s v="theater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866"/>
    <x v="6"/>
    <x v="6"/>
    <s v="theater"/>
    <s v="plays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1072.5"/>
    <x v="6"/>
    <x v="6"/>
    <s v="theater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552.5"/>
    <x v="6"/>
    <x v="6"/>
    <s v="theater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776"/>
    <x v="6"/>
    <x v="6"/>
    <s v="theater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2123.5"/>
    <x v="6"/>
    <x v="6"/>
    <s v="theater"/>
    <s v="plays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1363.5"/>
    <x v="6"/>
    <x v="6"/>
    <s v="theater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504"/>
    <x v="6"/>
    <x v="6"/>
    <s v="theater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1316.5"/>
    <x v="6"/>
    <x v="6"/>
    <s v="theater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537"/>
    <x v="6"/>
    <x v="6"/>
    <s v="theater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5256"/>
    <x v="6"/>
    <x v="6"/>
    <s v="theater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97.5"/>
    <x v="6"/>
    <x v="6"/>
    <s v="theater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1611.5"/>
    <x v="6"/>
    <x v="6"/>
    <s v="theater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460"/>
    <x v="6"/>
    <x v="6"/>
    <s v="theater"/>
    <s v="plays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68.5"/>
    <x v="6"/>
    <x v="6"/>
    <s v="theater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08.5"/>
    <x v="6"/>
    <x v="6"/>
    <s v="theater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1679.5"/>
    <x v="6"/>
    <x v="6"/>
    <s v="theater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280"/>
    <x v="6"/>
    <x v="6"/>
    <s v="theater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1563"/>
    <x v="6"/>
    <x v="6"/>
    <s v="theater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1255.5"/>
    <x v="6"/>
    <x v="6"/>
    <s v="theater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2006.5"/>
    <x v="6"/>
    <x v="6"/>
    <s v="theater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841.84500000000003"/>
    <x v="6"/>
    <x v="6"/>
    <s v="theater"/>
    <s v="plays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1027.5"/>
    <x v="6"/>
    <x v="6"/>
    <s v="theater"/>
    <s v="plays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1018"/>
    <x v="6"/>
    <x v="6"/>
    <s v="theater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303"/>
    <x v="6"/>
    <x v="6"/>
    <s v="theater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714.5"/>
    <x v="6"/>
    <x v="6"/>
    <s v="theater"/>
    <s v="plays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2313"/>
    <x v="6"/>
    <x v="6"/>
    <s v="theater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5115"/>
    <x v="6"/>
    <x v="6"/>
    <s v="theater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268.5"/>
    <x v="6"/>
    <x v="6"/>
    <s v="theater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1700"/>
    <x v="6"/>
    <x v="6"/>
    <s v="theater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3550.5"/>
    <x v="6"/>
    <x v="6"/>
    <s v="theater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853"/>
    <x v="6"/>
    <x v="6"/>
    <s v="theater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39"/>
    <x v="6"/>
    <x v="6"/>
    <s v="theater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386"/>
    <x v="6"/>
    <x v="6"/>
    <s v="theater"/>
    <s v="plays"/>
    <d v="2016-03-13T14:57:3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653"/>
    <x v="6"/>
    <x v="6"/>
    <s v="theater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584.5"/>
    <x v="6"/>
    <x v="6"/>
    <s v="theater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319.5"/>
    <x v="6"/>
    <x v="6"/>
    <s v="theater"/>
    <s v="plays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4007"/>
    <x v="6"/>
    <x v="6"/>
    <s v="theater"/>
    <s v="plays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1054.5"/>
    <x v="6"/>
    <x v="6"/>
    <s v="theater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23.5"/>
    <x v="6"/>
    <x v="6"/>
    <s v="theater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623"/>
    <x v="6"/>
    <x v="6"/>
    <s v="theater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1326"/>
    <x v="6"/>
    <x v="6"/>
    <s v="theater"/>
    <s v="plays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365.5"/>
    <x v="6"/>
    <x v="6"/>
    <s v="theater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188.5"/>
    <x v="6"/>
    <x v="6"/>
    <s v="theater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646"/>
    <x v="6"/>
    <x v="6"/>
    <s v="theater"/>
    <s v="plays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2854"/>
    <x v="6"/>
    <x v="6"/>
    <s v="theater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799.5"/>
    <x v="6"/>
    <x v="6"/>
    <s v="theater"/>
    <s v="plays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262"/>
    <x v="6"/>
    <x v="6"/>
    <s v="theater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129.5"/>
    <x v="6"/>
    <x v="6"/>
    <s v="theater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72"/>
    <x v="6"/>
    <x v="6"/>
    <s v="theater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20189.625"/>
    <x v="6"/>
    <x v="6"/>
    <s v="theater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076.5"/>
    <x v="6"/>
    <x v="6"/>
    <s v="theater"/>
    <s v="plays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531"/>
    <x v="6"/>
    <x v="6"/>
    <s v="theater"/>
    <s v="plays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1342"/>
    <x v="6"/>
    <x v="6"/>
    <s v="theater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776.25"/>
    <x v="6"/>
    <x v="6"/>
    <s v="theater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96.5"/>
    <x v="6"/>
    <x v="6"/>
    <s v="theater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2974.5"/>
    <x v="6"/>
    <x v="6"/>
    <s v="theater"/>
    <s v="plays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2862.0549999999998"/>
    <x v="6"/>
    <x v="6"/>
    <s v="theater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207"/>
    <x v="6"/>
    <x v="6"/>
    <s v="theater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15"/>
    <x v="6"/>
    <x v="6"/>
    <s v="theater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50297"/>
    <x v="6"/>
    <x v="6"/>
    <s v="theater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63"/>
    <x v="6"/>
    <x v="6"/>
    <s v="theater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529.5"/>
    <x v="6"/>
    <x v="6"/>
    <s v="theater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1772"/>
    <x v="6"/>
    <x v="6"/>
    <s v="theater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1307"/>
    <x v="6"/>
    <x v="6"/>
    <s v="theater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250"/>
    <x v="6"/>
    <x v="6"/>
    <s v="theater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76.22500000000002"/>
    <x v="6"/>
    <x v="6"/>
    <s v="theater"/>
    <s v="plays"/>
    <d v="2016-07-04T16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11"/>
    <x v="6"/>
    <x v="6"/>
    <s v="theater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593.5"/>
    <x v="6"/>
    <x v="6"/>
    <s v="theater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1066.5"/>
    <x v="6"/>
    <x v="6"/>
    <s v="theater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564.5"/>
    <x v="6"/>
    <x v="6"/>
    <s v="theater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64.5"/>
    <x v="6"/>
    <x v="6"/>
    <s v="theater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2532.5"/>
    <x v="6"/>
    <x v="6"/>
    <s v="theater"/>
    <s v="plays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1156.5"/>
    <x v="6"/>
    <x v="6"/>
    <s v="theater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928"/>
    <x v="6"/>
    <x v="6"/>
    <s v="theater"/>
    <s v="plays"/>
    <d v="2014-09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254.5"/>
    <x v="6"/>
    <x v="6"/>
    <s v="theater"/>
    <s v="plays"/>
    <d v="2015-05-22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1581"/>
    <x v="6"/>
    <x v="6"/>
    <s v="theater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3100"/>
    <x v="6"/>
    <x v="6"/>
    <s v="theater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5117.5"/>
    <x v="6"/>
    <x v="6"/>
    <s v="theater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52.5"/>
    <x v="6"/>
    <x v="6"/>
    <s v="theater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403.5"/>
    <x v="6"/>
    <x v="6"/>
    <s v="theater"/>
    <s v="plays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768.6"/>
    <x v="6"/>
    <x v="6"/>
    <s v="theater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257"/>
    <x v="6"/>
    <x v="6"/>
    <s v="theater"/>
    <s v="plays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526"/>
    <x v="6"/>
    <x v="6"/>
    <s v="theater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772.5"/>
    <x v="6"/>
    <x v="6"/>
    <s v="theater"/>
    <s v="plays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1459.5"/>
    <x v="6"/>
    <x v="6"/>
    <s v="theater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639.5"/>
    <x v="6"/>
    <x v="6"/>
    <s v="theater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1788.5"/>
    <x v="6"/>
    <x v="6"/>
    <s v="theater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2036.5"/>
    <x v="6"/>
    <x v="6"/>
    <s v="theater"/>
    <s v="plays"/>
    <d v="2014-11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4130.5"/>
    <x v="6"/>
    <x v="6"/>
    <s v="theater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330.5"/>
    <x v="6"/>
    <x v="6"/>
    <s v="theater"/>
    <s v="plays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06"/>
    <x v="6"/>
    <x v="6"/>
    <s v="theater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2581"/>
    <x v="6"/>
    <x v="6"/>
    <s v="theater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2538"/>
    <x v="6"/>
    <x v="6"/>
    <s v="theater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21.5"/>
    <x v="6"/>
    <x v="6"/>
    <s v="theater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1290"/>
    <x v="6"/>
    <x v="6"/>
    <s v="theater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1681"/>
    <x v="6"/>
    <x v="6"/>
    <s v="theater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1025.5"/>
    <x v="6"/>
    <x v="6"/>
    <s v="theater"/>
    <s v="plays"/>
    <d v="2016-08-10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1571.5"/>
    <x v="6"/>
    <x v="6"/>
    <s v="theater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600"/>
    <x v="6"/>
    <x v="6"/>
    <s v="theater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1299"/>
    <x v="6"/>
    <x v="6"/>
    <s v="theater"/>
    <s v="plays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564"/>
    <x v="6"/>
    <x v="6"/>
    <s v="theater"/>
    <s v="plays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13.5"/>
    <x v="6"/>
    <x v="6"/>
    <s v="theater"/>
    <s v="plays"/>
    <d v="2015-08-04T19:04:37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8.5"/>
    <x v="6"/>
    <x v="6"/>
    <s v="theater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1070"/>
    <x v="6"/>
    <x v="6"/>
    <s v="theater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2025.5"/>
    <x v="6"/>
    <x v="6"/>
    <s v="theater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1308.5"/>
    <x v="6"/>
    <x v="6"/>
    <s v="theater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1727"/>
    <x v="6"/>
    <x v="6"/>
    <s v="theater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237.5"/>
    <x v="6"/>
    <x v="6"/>
    <s v="theater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1986"/>
    <x v="6"/>
    <x v="6"/>
    <s v="theater"/>
    <s v="plays"/>
    <d v="2016-07-15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300"/>
    <x v="6"/>
    <x v="6"/>
    <s v="theater"/>
    <s v="plays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413.5"/>
    <x v="6"/>
    <x v="6"/>
    <s v="theater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513"/>
    <x v="6"/>
    <x v="6"/>
    <s v="theater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827"/>
    <x v="6"/>
    <x v="6"/>
    <s v="theater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1725.5"/>
    <x v="6"/>
    <x v="6"/>
    <s v="theater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3638.5"/>
    <x v="6"/>
    <x v="6"/>
    <s v="theater"/>
    <s v="plays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35"/>
    <x v="6"/>
    <x v="6"/>
    <s v="theater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1295.5"/>
    <x v="6"/>
    <x v="6"/>
    <s v="theater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1371"/>
    <x v="6"/>
    <x v="6"/>
    <s v="theater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1582.5"/>
    <x v="6"/>
    <x v="6"/>
    <s v="theater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465.5"/>
    <x v="6"/>
    <x v="6"/>
    <s v="theater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1038"/>
    <x v="6"/>
    <x v="6"/>
    <s v="theater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573.5"/>
    <x v="6"/>
    <x v="6"/>
    <s v="theater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21"/>
    <x v="6"/>
    <x v="6"/>
    <s v="theater"/>
    <s v="plays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1681"/>
    <x v="6"/>
    <x v="6"/>
    <s v="theater"/>
    <s v="plays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510.995"/>
    <x v="6"/>
    <x v="6"/>
    <s v="theater"/>
    <s v="plays"/>
    <d v="2014-08-26T05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1517"/>
    <x v="6"/>
    <x v="6"/>
    <s v="theater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1593.5"/>
    <x v="6"/>
    <x v="6"/>
    <s v="theater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1579"/>
    <x v="6"/>
    <x v="6"/>
    <s v="theater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2060.5"/>
    <x v="6"/>
    <x v="6"/>
    <s v="theater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1014.5"/>
    <x v="6"/>
    <x v="6"/>
    <s v="theater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7"/>
    <x v="40"/>
    <s v="theater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2"/>
    <x v="37"/>
    <x v="40"/>
    <s v="theater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7"/>
    <x v="40"/>
    <s v="theater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"/>
    <n v="4392"/>
    <x v="37"/>
    <x v="40"/>
    <s v="theater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50.5"/>
    <x v="37"/>
    <x v="40"/>
    <s v="theater"/>
    <s v="musical"/>
    <d v="2014-11-0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896.5"/>
    <x v="37"/>
    <x v="40"/>
    <s v="theater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601.5"/>
    <x v="37"/>
    <x v="40"/>
    <s v="theater"/>
    <s v="musical"/>
    <d v="2016-11-27T03:59: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643"/>
    <x v="37"/>
    <x v="40"/>
    <s v="theater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7"/>
    <x v="40"/>
    <s v="theater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470"/>
    <x v="37"/>
    <x v="40"/>
    <s v="theater"/>
    <s v="musical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9"/>
    <x v="37"/>
    <x v="40"/>
    <s v="theater"/>
    <s v="musical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7"/>
    <x v="40"/>
    <s v="theater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29"/>
    <x v="37"/>
    <x v="40"/>
    <s v="theater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7"/>
    <x v="40"/>
    <s v="theater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8.5"/>
    <x v="37"/>
    <x v="40"/>
    <s v="theater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7"/>
    <x v="40"/>
    <s v="theater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416.5"/>
    <x v="37"/>
    <x v="40"/>
    <s v="theater"/>
    <s v="musical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7"/>
    <x v="40"/>
    <s v="theater"/>
    <s v="musical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244.5"/>
    <x v="37"/>
    <x v="40"/>
    <s v="theater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6"/>
    <x v="37"/>
    <x v="40"/>
    <s v="theater"/>
    <s v="musical"/>
    <d v="2016-08-16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20113"/>
    <x v="6"/>
    <x v="6"/>
    <s v="theater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394"/>
    <x v="6"/>
    <x v="6"/>
    <s v="theater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58.5"/>
    <x v="6"/>
    <x v="6"/>
    <s v="theater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264.5"/>
    <x v="6"/>
    <x v="6"/>
    <s v="theater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384.5"/>
    <x v="6"/>
    <x v="6"/>
    <s v="theater"/>
    <s v="plays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1021.5"/>
    <x v="6"/>
    <x v="6"/>
    <s v="theater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1327"/>
    <x v="6"/>
    <x v="6"/>
    <s v="theater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2946"/>
    <x v="6"/>
    <x v="6"/>
    <s v="theater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2668.5"/>
    <x v="6"/>
    <x v="6"/>
    <s v="theater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17.5"/>
    <x v="6"/>
    <x v="6"/>
    <s v="theater"/>
    <s v="plays"/>
    <d v="2016-05-09T15:06:59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65"/>
    <x v="6"/>
    <x v="6"/>
    <s v="theater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1537"/>
    <x v="6"/>
    <x v="6"/>
    <s v="theater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36"/>
    <x v="6"/>
    <x v="6"/>
    <s v="theater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1683"/>
    <x v="6"/>
    <x v="6"/>
    <s v="theater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4077"/>
    <x v="6"/>
    <x v="6"/>
    <s v="theater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121.5"/>
    <x v="6"/>
    <x v="6"/>
    <s v="theater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47"/>
    <x v="6"/>
    <x v="6"/>
    <s v="theater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364"/>
    <x v="6"/>
    <x v="6"/>
    <s v="theater"/>
    <s v="plays"/>
    <d v="2015-10-17T19:23:42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619"/>
    <x v="6"/>
    <x v="6"/>
    <s v="theater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1576.5550000000001"/>
    <x v="6"/>
    <x v="6"/>
    <s v="theater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531.5"/>
    <x v="6"/>
    <x v="6"/>
    <s v="theater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699.5"/>
    <x v="6"/>
    <x v="6"/>
    <s v="theater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126.5"/>
    <x v="6"/>
    <x v="6"/>
    <s v="theater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1785"/>
    <x v="6"/>
    <x v="6"/>
    <s v="theater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1551.5"/>
    <x v="6"/>
    <x v="6"/>
    <s v="theater"/>
    <s v="plays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2329.5"/>
    <x v="6"/>
    <x v="6"/>
    <s v="theater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2265.5"/>
    <x v="6"/>
    <x v="6"/>
    <s v="theater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36.5"/>
    <x v="6"/>
    <x v="6"/>
    <s v="theater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523"/>
    <x v="6"/>
    <x v="6"/>
    <s v="theater"/>
    <s v="plays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73.75"/>
    <x v="6"/>
    <x v="6"/>
    <s v="theater"/>
    <s v="plays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1040.5"/>
    <x v="6"/>
    <x v="6"/>
    <s v="theater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1116"/>
    <x v="6"/>
    <x v="6"/>
    <s v="theater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1708.5"/>
    <x v="6"/>
    <x v="6"/>
    <s v="theater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568.5"/>
    <x v="6"/>
    <x v="6"/>
    <s v="theater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2121.5"/>
    <x v="6"/>
    <x v="6"/>
    <s v="theater"/>
    <s v="plays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1973"/>
    <x v="6"/>
    <x v="6"/>
    <s v="theater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533"/>
    <x v="6"/>
    <x v="6"/>
    <s v="theater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2705.5"/>
    <x v="6"/>
    <x v="6"/>
    <s v="theater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180.5"/>
    <x v="6"/>
    <x v="6"/>
    <s v="theater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518.625"/>
    <x v="6"/>
    <x v="6"/>
    <s v="theater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1657"/>
    <x v="6"/>
    <x v="6"/>
    <s v="theater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1806"/>
    <x v="6"/>
    <x v="6"/>
    <s v="theater"/>
    <s v="plays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915.5"/>
    <x v="6"/>
    <x v="6"/>
    <s v="theater"/>
    <s v="plays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25729"/>
    <x v="6"/>
    <x v="6"/>
    <s v="theater"/>
    <s v="plays"/>
    <d v="2015-01-16T16:48:49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638.5"/>
    <x v="6"/>
    <x v="6"/>
    <s v="theater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222"/>
    <x v="6"/>
    <x v="6"/>
    <s v="theater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1910"/>
    <x v="6"/>
    <x v="6"/>
    <s v="theater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2019"/>
    <x v="6"/>
    <x v="6"/>
    <s v="theater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1589"/>
    <x v="6"/>
    <x v="6"/>
    <s v="theater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1095"/>
    <x v="6"/>
    <x v="6"/>
    <s v="theater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2831"/>
    <x v="6"/>
    <x v="6"/>
    <s v="theater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1280"/>
    <x v="6"/>
    <x v="6"/>
    <s v="theater"/>
    <s v="plays"/>
    <d v="2014-09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12"/>
    <x v="6"/>
    <x v="6"/>
    <s v="theater"/>
    <s v="plays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772"/>
    <x v="6"/>
    <x v="6"/>
    <s v="theater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648"/>
    <x v="6"/>
    <x v="6"/>
    <s v="theater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663"/>
    <x v="6"/>
    <x v="6"/>
    <s v="theater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218.005"/>
    <x v="6"/>
    <x v="6"/>
    <s v="theater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1480"/>
    <x v="6"/>
    <x v="6"/>
    <s v="theater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916.5"/>
    <x v="6"/>
    <x v="6"/>
    <s v="theater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941.5"/>
    <x v="6"/>
    <x v="6"/>
    <s v="theater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1069.5"/>
    <x v="6"/>
    <x v="6"/>
    <s v="theater"/>
    <s v="plays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558.75"/>
    <x v="6"/>
    <x v="6"/>
    <s v="theater"/>
    <s v="plays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931"/>
    <x v="6"/>
    <x v="6"/>
    <s v="theater"/>
    <s v="plays"/>
    <d v="2015-03-09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95.5"/>
    <x v="6"/>
    <x v="6"/>
    <s v="theater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5817"/>
    <x v="6"/>
    <x v="6"/>
    <s v="theater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24.5"/>
    <x v="6"/>
    <x v="6"/>
    <s v="theater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5166"/>
    <x v="6"/>
    <x v="6"/>
    <s v="theater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808.5"/>
    <x v="6"/>
    <x v="6"/>
    <s v="theater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635"/>
    <x v="6"/>
    <x v="6"/>
    <s v="theater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2021.5"/>
    <x v="6"/>
    <x v="6"/>
    <s v="theater"/>
    <s v="plays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621.5"/>
    <x v="6"/>
    <x v="6"/>
    <s v="theater"/>
    <s v="plays"/>
    <d v="2015-01-28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212"/>
    <x v="6"/>
    <x v="6"/>
    <s v="theater"/>
    <s v="plays"/>
    <d v="2015-05-23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1744.5"/>
    <x v="6"/>
    <x v="6"/>
    <s v="theater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2542"/>
    <x v="6"/>
    <x v="6"/>
    <s v="theater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851.5"/>
    <x v="6"/>
    <x v="6"/>
    <s v="theater"/>
    <s v="plays"/>
    <d v="2016-01-12T16:07:2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2327.5"/>
    <x v="6"/>
    <x v="6"/>
    <s v="theater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2249.2750000000001"/>
    <x v="6"/>
    <x v="6"/>
    <s v="theater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198"/>
    <x v="6"/>
    <x v="6"/>
    <s v="theater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1462.5"/>
    <x v="6"/>
    <x v="6"/>
    <s v="theater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1024"/>
    <x v="6"/>
    <x v="6"/>
    <s v="theater"/>
    <s v="plays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946.5"/>
    <x v="6"/>
    <x v="6"/>
    <s v="theater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183.5"/>
    <x v="6"/>
    <x v="6"/>
    <s v="theater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50.5"/>
    <x v="6"/>
    <x v="6"/>
    <s v="theater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316"/>
    <x v="6"/>
    <x v="6"/>
    <s v="theater"/>
    <s v="plays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67.5"/>
    <x v="6"/>
    <x v="6"/>
    <s v="theater"/>
    <s v="plays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6"/>
    <s v="theater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217"/>
    <x v="6"/>
    <x v="6"/>
    <s v="theater"/>
    <s v="plays"/>
    <d v="2015-03-26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1"/>
    <x v="6"/>
    <x v="6"/>
    <s v="theater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5.5"/>
    <x v="6"/>
    <x v="6"/>
    <s v="theater"/>
    <s v="plays"/>
    <d v="2015-02-13T17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77"/>
    <x v="6"/>
    <x v="6"/>
    <s v="theater"/>
    <s v="plays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138"/>
    <x v="6"/>
    <x v="6"/>
    <s v="theater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406.5"/>
    <x v="6"/>
    <x v="6"/>
    <s v="theater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186"/>
    <x v="6"/>
    <x v="6"/>
    <s v="theater"/>
    <s v="plays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6"/>
    <s v="theater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52"/>
    <x v="6"/>
    <x v="6"/>
    <s v="theater"/>
    <s v="plays"/>
    <d v="2014-08-07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6"/>
    <s v="theater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6"/>
    <s v="theater"/>
    <s v="plays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5.5"/>
    <x v="6"/>
    <x v="6"/>
    <s v="theater"/>
    <s v="plays"/>
    <d v="2014-07-11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101.5"/>
    <x v="6"/>
    <x v="6"/>
    <s v="theater"/>
    <s v="plays"/>
    <d v="2016-09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13"/>
    <x v="6"/>
    <x v="6"/>
    <s v="theater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2614"/>
    <x v="37"/>
    <x v="40"/>
    <s v="theater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266"/>
    <x v="37"/>
    <x v="40"/>
    <s v="theater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3027.5"/>
    <x v="37"/>
    <x v="40"/>
    <s v="theater"/>
    <s v="musical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668.5"/>
    <x v="37"/>
    <x v="40"/>
    <s v="theater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290"/>
    <x v="37"/>
    <x v="40"/>
    <s v="theater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2598.5"/>
    <x v="37"/>
    <x v="40"/>
    <s v="theater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513.5"/>
    <x v="37"/>
    <x v="40"/>
    <s v="theater"/>
    <s v="musical"/>
    <d v="2014-06-18T21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370.5"/>
    <x v="37"/>
    <x v="40"/>
    <s v="theater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283.5"/>
    <x v="37"/>
    <x v="40"/>
    <s v="theater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1924"/>
    <x v="37"/>
    <x v="40"/>
    <s v="theater"/>
    <s v="musical"/>
    <d v="2014-11-1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780.5"/>
    <x v="37"/>
    <x v="40"/>
    <s v="theater"/>
    <s v="musical"/>
    <d v="2014-04-18T11:18: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2248.8850000000002"/>
    <x v="37"/>
    <x v="40"/>
    <s v="theater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2570.8850000000002"/>
    <x v="37"/>
    <x v="40"/>
    <s v="theater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251.5"/>
    <x v="37"/>
    <x v="40"/>
    <s v="theater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678"/>
    <x v="37"/>
    <x v="40"/>
    <s v="theater"/>
    <s v="musical"/>
    <d v="2015-07-08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2538.5"/>
    <x v="37"/>
    <x v="40"/>
    <s v="theater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763.5"/>
    <x v="37"/>
    <x v="40"/>
    <s v="theater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4024.5"/>
    <x v="37"/>
    <x v="40"/>
    <s v="theater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5180.5050000000001"/>
    <x v="37"/>
    <x v="40"/>
    <s v="theater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1195.5"/>
    <x v="37"/>
    <x v="40"/>
    <s v="theater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2182.0549999999998"/>
    <x v="37"/>
    <x v="40"/>
    <s v="theater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557.5"/>
    <x v="37"/>
    <x v="40"/>
    <s v="theater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10"/>
    <x v="37"/>
    <x v="40"/>
    <s v="theater"/>
    <s v="musical"/>
    <d v="2015-05-14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749"/>
    <x v="37"/>
    <x v="40"/>
    <s v="theater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2771.5"/>
    <x v="37"/>
    <x v="40"/>
    <s v="theater"/>
    <s v="musical"/>
    <d v="2016-11-08T14:48:26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2733.5"/>
    <x v="37"/>
    <x v="40"/>
    <s v="theater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262.5"/>
    <x v="37"/>
    <x v="40"/>
    <s v="theater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009.5"/>
    <x v="37"/>
    <x v="40"/>
    <s v="theater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4315.5"/>
    <x v="37"/>
    <x v="40"/>
    <s v="theater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1461.5"/>
    <x v="37"/>
    <x v="40"/>
    <s v="theater"/>
    <s v="musical"/>
    <d v="2014-09-05T02:40: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1278.5"/>
    <x v="37"/>
    <x v="40"/>
    <s v="theater"/>
    <s v="musical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7856"/>
    <x v="37"/>
    <x v="40"/>
    <s v="theater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515"/>
    <x v="37"/>
    <x v="40"/>
    <s v="theater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2493.5"/>
    <x v="37"/>
    <x v="40"/>
    <s v="theater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1031"/>
    <x v="37"/>
    <x v="40"/>
    <s v="theater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785.5"/>
    <x v="37"/>
    <x v="40"/>
    <s v="theater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580"/>
    <x v="37"/>
    <x v="40"/>
    <s v="theater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522.5"/>
    <x v="37"/>
    <x v="40"/>
    <s v="theater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3364.5"/>
    <x v="37"/>
    <x v="40"/>
    <s v="theater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180.5"/>
    <x v="37"/>
    <x v="40"/>
    <s v="theater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250.5"/>
    <x v="37"/>
    <x v="40"/>
    <s v="theater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60"/>
    <x v="37"/>
    <x v="40"/>
    <s v="theater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7"/>
    <x v="40"/>
    <s v="theater"/>
    <s v="musical"/>
    <d v="2016-10-23T16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7"/>
    <x v="40"/>
    <s v="theater"/>
    <s v="musical"/>
    <d v="2014-05-07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.5"/>
    <x v="37"/>
    <x v="40"/>
    <s v="theater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"/>
    <n v="2100"/>
    <x v="37"/>
    <x v="40"/>
    <s v="theater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25.5"/>
    <x v="37"/>
    <x v="40"/>
    <s v="theater"/>
    <s v="musical"/>
    <d v="2015-05-08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6"/>
    <x v="37"/>
    <x v="40"/>
    <s v="theater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7"/>
    <x v="40"/>
    <s v="theater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"/>
    <n v="2708.5"/>
    <x v="37"/>
    <x v="40"/>
    <s v="theater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515"/>
    <x v="37"/>
    <x v="40"/>
    <s v="theater"/>
    <s v="musical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203"/>
    <x v="37"/>
    <x v="40"/>
    <s v="theater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448.5"/>
    <x v="37"/>
    <x v="40"/>
    <s v="theater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217.5"/>
    <x v="37"/>
    <x v="40"/>
    <s v="theater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7"/>
    <x v="40"/>
    <s v="theater"/>
    <s v="musical"/>
    <d v="2015-09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1199"/>
    <x v="37"/>
    <x v="40"/>
    <s v="theater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7"/>
    <x v="40"/>
    <s v="theater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.5"/>
    <x v="37"/>
    <x v="40"/>
    <s v="theater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3"/>
    <x v="37"/>
    <x v="40"/>
    <s v="theater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232"/>
    <x v="37"/>
    <x v="40"/>
    <s v="theater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512"/>
    <x v="6"/>
    <x v="6"/>
    <s v="theater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1031.5"/>
    <x v="6"/>
    <x v="6"/>
    <s v="theater"/>
    <s v="plays"/>
    <d v="2014-06-10T12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926"/>
    <x v="6"/>
    <x v="6"/>
    <s v="theater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22"/>
    <x v="6"/>
    <x v="6"/>
    <s v="theater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101"/>
    <x v="6"/>
    <x v="6"/>
    <s v="theater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1073.4949999999999"/>
    <x v="6"/>
    <x v="6"/>
    <s v="theater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1068"/>
    <x v="6"/>
    <x v="6"/>
    <s v="theater"/>
    <s v="plays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10.005"/>
    <x v="6"/>
    <x v="6"/>
    <s v="theater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912.78499999999997"/>
    <x v="6"/>
    <x v="6"/>
    <s v="theater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82.5"/>
    <x v="6"/>
    <x v="6"/>
    <s v="theater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290"/>
    <x v="6"/>
    <x v="6"/>
    <s v="theater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545"/>
    <x v="6"/>
    <x v="6"/>
    <s v="theater"/>
    <s v="plays"/>
    <d v="2015-06-29T05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25"/>
    <x v="6"/>
    <x v="6"/>
    <s v="theater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1852.5"/>
    <x v="6"/>
    <x v="6"/>
    <s v="theater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2788.5"/>
    <x v="6"/>
    <x v="6"/>
    <s v="theater"/>
    <s v="plays"/>
    <d v="2015-11-21T20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1345.5"/>
    <x v="6"/>
    <x v="6"/>
    <s v="theater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138.5"/>
    <x v="6"/>
    <x v="6"/>
    <s v="theater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2660"/>
    <x v="6"/>
    <x v="6"/>
    <s v="theater"/>
    <s v="plays"/>
    <d v="2015-05-2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370.5"/>
    <x v="6"/>
    <x v="6"/>
    <s v="theater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2322.5"/>
    <x v="6"/>
    <x v="6"/>
    <s v="theater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2514"/>
    <x v="6"/>
    <x v="6"/>
    <s v="theater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254.5"/>
    <x v="6"/>
    <x v="6"/>
    <s v="theater"/>
    <s v="plays"/>
    <d v="2016-08-1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114"/>
    <x v="6"/>
    <x v="6"/>
    <s v="theater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269.55500000000001"/>
    <x v="6"/>
    <x v="6"/>
    <s v="theater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632.5"/>
    <x v="6"/>
    <x v="6"/>
    <s v="theater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10"/>
    <x v="6"/>
    <x v="6"/>
    <s v="theater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1664"/>
    <x v="6"/>
    <x v="6"/>
    <s v="theater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164"/>
    <x v="6"/>
    <x v="6"/>
    <s v="theater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457"/>
    <x v="6"/>
    <x v="6"/>
    <s v="theater"/>
    <s v="plays"/>
    <d v="2016-07-02T22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029.5"/>
    <x v="6"/>
    <x v="6"/>
    <s v="theater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50462"/>
    <x v="6"/>
    <x v="6"/>
    <s v="theater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1028.5"/>
    <x v="6"/>
    <x v="6"/>
    <s v="theater"/>
    <s v="plays"/>
    <d v="2015-05-31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34"/>
    <x v="6"/>
    <x v="6"/>
    <s v="theater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453"/>
    <x v="6"/>
    <x v="6"/>
    <s v="theater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560"/>
    <x v="6"/>
    <x v="6"/>
    <s v="theater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42"/>
    <x v="6"/>
    <x v="6"/>
    <s v="theater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2058"/>
    <x v="6"/>
    <x v="6"/>
    <s v="theater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427"/>
    <x v="6"/>
    <x v="6"/>
    <s v="theater"/>
    <s v="plays"/>
    <d v="2015-09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98.5"/>
    <x v="6"/>
    <x v="6"/>
    <s v="theater"/>
    <s v="plays"/>
    <d v="2014-09-03T05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853"/>
    <x v="6"/>
    <x v="6"/>
    <s v="theater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1086"/>
    <x v="6"/>
    <x v="6"/>
    <s v="theater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1070.5"/>
    <x v="6"/>
    <x v="6"/>
    <s v="theater"/>
    <s v="plays"/>
    <d v="2015-05-12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21"/>
    <x v="6"/>
    <x v="6"/>
    <s v="theater"/>
    <s v="plays"/>
    <d v="2014-12-02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438"/>
    <x v="6"/>
    <x v="6"/>
    <s v="theater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1"/>
    <x v="6"/>
    <x v="6"/>
    <s v="theater"/>
    <s v="plays"/>
    <d v="2015-03-02T04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4"/>
    <x v="6"/>
    <x v="6"/>
    <s v="theater"/>
    <s v="plays"/>
    <d v="2014-07-28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904"/>
    <x v="6"/>
    <x v="6"/>
    <s v="theater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13"/>
    <x v="6"/>
    <x v="6"/>
    <s v="theater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6"/>
    <s v="theater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132"/>
    <x v="6"/>
    <x v="6"/>
    <s v="theater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5.5"/>
    <x v="6"/>
    <x v="6"/>
    <s v="theater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6"/>
    <s v="theater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536.5"/>
    <x v="6"/>
    <x v="6"/>
    <s v="theater"/>
    <s v="plays"/>
    <d v="2014-07-13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50.5"/>
    <x v="6"/>
    <x v="6"/>
    <s v="theater"/>
    <s v="plays"/>
    <d v="2014-10-02T14:09:37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6"/>
    <s v="theater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6"/>
    <s v="theater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31.5"/>
    <x v="6"/>
    <x v="6"/>
    <s v="theater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332"/>
    <x v="6"/>
    <x v="6"/>
    <s v="theater"/>
    <s v="plays"/>
    <d v="2014-07-21T15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6.5"/>
    <x v="6"/>
    <x v="6"/>
    <s v="theater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128"/>
    <x v="6"/>
    <x v="6"/>
    <s v="theater"/>
    <s v="plays"/>
    <d v="2016-05-19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.5"/>
    <x v="37"/>
    <x v="40"/>
    <s v="theater"/>
    <s v="musical"/>
    <d v="2014-08-14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233.5"/>
    <x v="37"/>
    <x v="40"/>
    <s v="theater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755"/>
    <x v="37"/>
    <x v="40"/>
    <s v="theater"/>
    <s v="musical"/>
    <d v="2014-06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21.5"/>
    <x v="37"/>
    <x v="40"/>
    <s v="theater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7"/>
    <x v="40"/>
    <s v="theater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7"/>
    <x v="40"/>
    <s v="theater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7"/>
    <x v="40"/>
    <s v="theater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7"/>
    <x v="40"/>
    <s v="theater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"/>
    <n v="1052.5"/>
    <x v="37"/>
    <x v="40"/>
    <s v="theater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627.5"/>
    <x v="37"/>
    <x v="40"/>
    <s v="theater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5.5"/>
    <x v="37"/>
    <x v="40"/>
    <s v="theater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7"/>
    <x v="40"/>
    <s v="theater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498.5"/>
    <x v="37"/>
    <x v="40"/>
    <s v="theater"/>
    <s v="musical"/>
    <d v="2014-06-25T19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13"/>
    <x v="37"/>
    <x v="40"/>
    <s v="theater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7"/>
    <x v="40"/>
    <s v="theater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7"/>
    <x v="40"/>
    <s v="theater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7"/>
    <x v="40"/>
    <s v="theater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7"/>
    <x v="40"/>
    <s v="theater"/>
    <s v="musical"/>
    <d v="2016-04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7"/>
    <x v="40"/>
    <s v="theater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8.5"/>
    <x v="37"/>
    <x v="40"/>
    <s v="theater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278"/>
    <x v="6"/>
    <x v="6"/>
    <s v="theater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63.5"/>
    <x v="6"/>
    <x v="6"/>
    <s v="theater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1266"/>
    <x v="6"/>
    <x v="6"/>
    <s v="theater"/>
    <s v="plays"/>
    <d v="2015-06-16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133.5"/>
    <x v="6"/>
    <x v="6"/>
    <s v="theater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6"/>
    <s v="theater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5429.5"/>
    <x v="6"/>
    <x v="6"/>
    <s v="theater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265.5"/>
    <x v="6"/>
    <x v="6"/>
    <s v="theater"/>
    <s v="plays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25.5"/>
    <x v="6"/>
    <x v="6"/>
    <s v="theater"/>
    <s v="plays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87"/>
    <x v="6"/>
    <x v="6"/>
    <s v="theater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225"/>
    <x v="6"/>
    <x v="6"/>
    <s v="theater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415"/>
    <x v="6"/>
    <x v="6"/>
    <s v="theater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3.5"/>
    <x v="6"/>
    <x v="6"/>
    <s v="theater"/>
    <s v="plays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70"/>
    <x v="6"/>
    <x v="6"/>
    <s v="theater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13"/>
    <x v="6"/>
    <x v="6"/>
    <s v="theater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748"/>
    <x v="6"/>
    <x v="6"/>
    <s v="theater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6"/>
    <s v="theater"/>
    <s v="plays"/>
    <d v="2015-07-01T00:16:05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.5"/>
    <x v="6"/>
    <x v="6"/>
    <s v="theater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90"/>
    <x v="6"/>
    <x v="6"/>
    <s v="theater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"/>
    <n v="513"/>
    <x v="6"/>
    <x v="6"/>
    <s v="theater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78.5"/>
    <x v="6"/>
    <x v="6"/>
    <s v="theater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34.5"/>
    <x v="6"/>
    <x v="6"/>
    <s v="theater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69.5"/>
    <x v="6"/>
    <x v="6"/>
    <s v="theater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94"/>
    <x v="6"/>
    <x v="6"/>
    <s v="theater"/>
    <s v="plays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1514.5"/>
    <x v="6"/>
    <x v="6"/>
    <s v="theater"/>
    <s v="plays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6"/>
    <s v="theater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503.5"/>
    <x v="6"/>
    <x v="6"/>
    <s v="theater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468"/>
    <x v="6"/>
    <x v="6"/>
    <s v="theater"/>
    <s v="plays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3"/>
    <x v="6"/>
    <x v="6"/>
    <s v="theater"/>
    <s v="plays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6"/>
    <s v="theater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5.5"/>
    <x v="6"/>
    <x v="6"/>
    <s v="theater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61.5"/>
    <x v="6"/>
    <x v="6"/>
    <s v="theater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46.5"/>
    <x v="6"/>
    <x v="6"/>
    <s v="theater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69"/>
    <x v="6"/>
    <x v="6"/>
    <s v="theater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6"/>
    <s v="theater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33.5"/>
    <x v="6"/>
    <x v="6"/>
    <s v="theater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700.5"/>
    <x v="6"/>
    <x v="6"/>
    <s v="theater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1165"/>
    <x v="6"/>
    <x v="6"/>
    <s v="theater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9"/>
    <x v="6"/>
    <x v="6"/>
    <s v="theater"/>
    <s v="plays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8"/>
    <x v="6"/>
    <x v="6"/>
    <s v="theater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3.5"/>
    <x v="6"/>
    <x v="6"/>
    <s v="theater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329"/>
    <x v="6"/>
    <x v="6"/>
    <s v="theater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233.5"/>
    <x v="6"/>
    <x v="6"/>
    <s v="theater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6"/>
    <s v="theater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6"/>
    <s v="theater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6"/>
    <s v="theater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557"/>
    <x v="6"/>
    <x v="6"/>
    <s v="theater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281"/>
    <x v="6"/>
    <x v="6"/>
    <s v="theater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669"/>
    <x v="6"/>
    <x v="6"/>
    <s v="theater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6"/>
    <s v="theater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"/>
    <n v="1247.5"/>
    <x v="6"/>
    <x v="6"/>
    <s v="theater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201"/>
    <x v="6"/>
    <x v="6"/>
    <s v="theater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3"/>
    <x v="6"/>
    <x v="6"/>
    <s v="theater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.5"/>
    <x v="6"/>
    <x v="6"/>
    <s v="theater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6"/>
    <x v="6"/>
    <x v="6"/>
    <s v="theater"/>
    <s v="plays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6"/>
    <s v="theater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897.5"/>
    <x v="6"/>
    <x v="6"/>
    <s v="theater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6"/>
    <s v="theater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3"/>
    <x v="6"/>
    <x v="6"/>
    <s v="theater"/>
    <s v="plays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100"/>
    <x v="6"/>
    <x v="6"/>
    <s v="theater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1.5"/>
    <x v="6"/>
    <x v="6"/>
    <s v="theater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6"/>
    <s v="theater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804.5"/>
    <x v="6"/>
    <x v="6"/>
    <s v="theater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13"/>
    <x v="6"/>
    <x v="6"/>
    <s v="theater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6"/>
    <s v="theater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3"/>
    <x v="6"/>
    <x v="6"/>
    <s v="theater"/>
    <s v="plays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6"/>
    <s v="theater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6"/>
    <s v="theater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216.5"/>
    <x v="6"/>
    <x v="6"/>
    <s v="theater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6"/>
    <s v="theater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4"/>
    <x v="6"/>
    <x v="6"/>
    <s v="theater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328.5"/>
    <x v="6"/>
    <x v="6"/>
    <s v="theater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152"/>
    <x v="6"/>
    <x v="6"/>
    <s v="theater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24.5"/>
    <x v="6"/>
    <x v="6"/>
    <s v="theater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.5"/>
    <x v="6"/>
    <x v="6"/>
    <s v="theater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24"/>
    <x v="6"/>
    <x v="6"/>
    <s v="theater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6"/>
    <s v="theater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64.5"/>
    <x v="6"/>
    <x v="6"/>
    <s v="theater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144.5"/>
    <x v="6"/>
    <x v="6"/>
    <s v="theater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3.5"/>
    <x v="6"/>
    <x v="6"/>
    <s v="theater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210"/>
    <x v="6"/>
    <x v="6"/>
    <s v="theater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269"/>
    <x v="6"/>
    <x v="6"/>
    <s v="theater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108.5"/>
    <x v="6"/>
    <x v="6"/>
    <s v="theater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.5"/>
    <x v="6"/>
    <x v="6"/>
    <s v="theater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71"/>
    <x v="6"/>
    <x v="6"/>
    <s v="theater"/>
    <s v="plays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109.5"/>
    <x v="6"/>
    <x v="6"/>
    <s v="theater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971"/>
    <x v="6"/>
    <x v="6"/>
    <s v="theater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165.5"/>
    <x v="6"/>
    <x v="6"/>
    <s v="theater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6"/>
    <s v="theater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315"/>
    <x v="6"/>
    <x v="6"/>
    <s v="theater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655.5"/>
    <x v="6"/>
    <x v="6"/>
    <s v="theater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111"/>
    <x v="6"/>
    <x v="6"/>
    <s v="theater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58"/>
    <x v="6"/>
    <x v="6"/>
    <s v="theater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228.5"/>
    <x v="6"/>
    <x v="6"/>
    <s v="theater"/>
    <s v="plays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616"/>
    <x v="6"/>
    <x v="6"/>
    <s v="theater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87.5"/>
    <x v="6"/>
    <x v="6"/>
    <s v="theater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1961.5"/>
    <x v="6"/>
    <x v="6"/>
    <s v="theater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52.5"/>
    <x v="6"/>
    <x v="6"/>
    <s v="theater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0"/>
    <x v="6"/>
    <x v="6"/>
    <s v="theater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250.5"/>
    <x v="6"/>
    <x v="6"/>
    <s v="theater"/>
    <s v="plays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82"/>
    <x v="6"/>
    <x v="6"/>
    <s v="theater"/>
    <s v="plays"/>
    <d v="2014-05-0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18"/>
    <x v="6"/>
    <x v="6"/>
    <s v="theater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6"/>
    <s v="theater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36"/>
    <x v="6"/>
    <x v="6"/>
    <s v="theater"/>
    <s v="plays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50.5"/>
    <x v="6"/>
    <x v="6"/>
    <s v="theater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275"/>
    <x v="6"/>
    <x v="6"/>
    <s v="theater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2"/>
    <x v="6"/>
    <x v="6"/>
    <s v="theater"/>
    <s v="plays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3"/>
    <x v="6"/>
    <x v="6"/>
    <s v="theater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37"/>
    <x v="6"/>
    <x v="6"/>
    <s v="theater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57"/>
    <x v="6"/>
    <x v="6"/>
    <s v="theater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6"/>
    <s v="theater"/>
    <s v="plays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"/>
    <n v="363.5"/>
    <x v="6"/>
    <x v="6"/>
    <s v="theater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585"/>
    <x v="6"/>
    <x v="6"/>
    <s v="theater"/>
    <s v="plays"/>
    <d v="2014-07-22T19:53:18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5.5"/>
    <x v="6"/>
    <x v="6"/>
    <s v="theater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233.5"/>
    <x v="6"/>
    <x v="6"/>
    <s v="theater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13.5"/>
    <x v="6"/>
    <x v="6"/>
    <s v="theater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1.5"/>
    <x v="6"/>
    <x v="6"/>
    <s v="theater"/>
    <s v="plays"/>
    <d v="2015-01-16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6"/>
    <s v="theater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1"/>
    <x v="6"/>
    <x v="6"/>
    <s v="theater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1.5"/>
    <x v="6"/>
    <x v="6"/>
    <s v="theater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3"/>
    <x v="6"/>
    <x v="6"/>
    <s v="theater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32"/>
    <x v="6"/>
    <x v="6"/>
    <s v="theater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39"/>
    <x v="6"/>
    <x v="6"/>
    <s v="theater"/>
    <s v="plays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890"/>
    <x v="6"/>
    <x v="6"/>
    <s v="theater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11.5"/>
    <x v="6"/>
    <x v="6"/>
    <s v="theater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6"/>
    <s v="theater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4"/>
    <x v="6"/>
    <x v="6"/>
    <s v="theater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6"/>
    <s v="theater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6"/>
    <s v="theater"/>
    <s v="plays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38.5"/>
    <x v="6"/>
    <x v="6"/>
    <s v="theater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3.5"/>
    <x v="6"/>
    <x v="6"/>
    <s v="theater"/>
    <s v="plays"/>
    <d v="2014-08-05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67"/>
    <x v="6"/>
    <x v="6"/>
    <s v="theater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16.5"/>
    <x v="6"/>
    <x v="6"/>
    <s v="theater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51.5"/>
    <x v="6"/>
    <x v="6"/>
    <s v="theater"/>
    <s v="plays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3.5"/>
    <x v="6"/>
    <x v="6"/>
    <s v="theater"/>
    <s v="plays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59"/>
    <x v="6"/>
    <x v="6"/>
    <s v="theater"/>
    <s v="plays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6"/>
    <s v="theater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5.5"/>
    <x v="6"/>
    <x v="6"/>
    <s v="theater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127"/>
    <x v="6"/>
    <x v="6"/>
    <s v="theater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6"/>
    <s v="theater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111"/>
    <x v="6"/>
    <x v="6"/>
    <s v="theater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286"/>
    <x v="6"/>
    <x v="6"/>
    <s v="theater"/>
    <s v="plays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6"/>
    <s v="theater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203"/>
    <x v="6"/>
    <x v="6"/>
    <s v="theater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6"/>
    <s v="theater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210"/>
    <x v="6"/>
    <x v="6"/>
    <s v="theater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3117.9949999999999"/>
    <x v="6"/>
    <x v="6"/>
    <s v="theater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1"/>
    <x v="6"/>
    <x v="6"/>
    <s v="theater"/>
    <s v="plays"/>
    <d v="2015-03-04T22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855"/>
    <x v="6"/>
    <x v="6"/>
    <s v="theater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420"/>
    <x v="6"/>
    <x v="6"/>
    <s v="theater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1"/>
    <x v="6"/>
    <x v="6"/>
    <s v="theater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152.5"/>
    <x v="6"/>
    <x v="6"/>
    <s v="theater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152.5"/>
    <x v="6"/>
    <x v="6"/>
    <s v="theater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1"/>
    <x v="6"/>
    <x v="6"/>
    <s v="theater"/>
    <s v="plays"/>
    <d v="2015-05-20T05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.5"/>
    <x v="6"/>
    <x v="6"/>
    <s v="theater"/>
    <s v="plays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2"/>
    <x v="6"/>
    <x v="6"/>
    <s v="theater"/>
    <s v="plays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6"/>
    <s v="theater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114.5"/>
    <x v="6"/>
    <x v="6"/>
    <s v="theater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6"/>
    <s v="theater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236"/>
    <x v="6"/>
    <x v="6"/>
    <s v="theater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57"/>
    <x v="6"/>
    <x v="6"/>
    <s v="theater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1546"/>
    <x v="6"/>
    <x v="6"/>
    <s v="theater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8.5"/>
    <x v="6"/>
    <x v="6"/>
    <s v="theater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6"/>
    <s v="theater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6"/>
    <s v="theater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569.5"/>
    <x v="6"/>
    <x v="6"/>
    <s v="theater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6"/>
    <x v="6"/>
    <x v="6"/>
    <s v="theater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6"/>
    <s v="theater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51"/>
    <x v="6"/>
    <x v="6"/>
    <s v="theater"/>
    <s v="plays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402"/>
    <x v="6"/>
    <x v="6"/>
    <s v="theater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390.5"/>
    <x v="6"/>
    <x v="6"/>
    <s v="theater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49.5"/>
    <x v="6"/>
    <x v="6"/>
    <s v="theater"/>
    <s v="plays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128.5"/>
    <x v="6"/>
    <x v="6"/>
    <s v="theater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145"/>
    <x v="6"/>
    <x v="6"/>
    <s v="theater"/>
    <s v="plays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6"/>
    <s v="theater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246.5"/>
    <x v="6"/>
    <x v="6"/>
    <s v="theater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72"/>
    <x v="6"/>
    <x v="6"/>
    <s v="theater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195.5"/>
    <x v="6"/>
    <x v="6"/>
    <s v="theater"/>
    <s v="plays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15.5"/>
    <x v="6"/>
    <x v="6"/>
    <s v="theater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3"/>
    <x v="6"/>
    <x v="6"/>
    <s v="theater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"/>
    <n v="1531"/>
    <x v="6"/>
    <x v="6"/>
    <s v="theater"/>
    <s v="plays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17.975000000000001"/>
    <x v="6"/>
    <x v="6"/>
    <s v="theater"/>
    <s v="plays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221.5"/>
    <x v="6"/>
    <x v="6"/>
    <s v="theater"/>
    <s v="plays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85.5"/>
    <x v="6"/>
    <x v="6"/>
    <s v="theater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6"/>
    <s v="theater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3"/>
    <x v="6"/>
    <x v="6"/>
    <s v="theater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9.5"/>
    <x v="6"/>
    <x v="6"/>
    <s v="theater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78"/>
    <x v="6"/>
    <x v="6"/>
    <s v="theater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294.5"/>
    <x v="6"/>
    <x v="6"/>
    <s v="theater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6"/>
    <s v="theater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670.5"/>
    <x v="6"/>
    <x v="6"/>
    <s v="theater"/>
    <s v="plays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6"/>
    <s v="theater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"/>
    <x v="6"/>
    <x v="6"/>
    <s v="theater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6"/>
    <s v="theater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181"/>
    <x v="6"/>
    <x v="6"/>
    <s v="theater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2.5"/>
    <x v="6"/>
    <x v="6"/>
    <s v="theater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382.5"/>
    <x v="6"/>
    <x v="6"/>
    <s v="theater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5.5"/>
    <x v="6"/>
    <x v="6"/>
    <s v="theater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5.5"/>
    <x v="6"/>
    <x v="6"/>
    <s v="theater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26"/>
    <x v="6"/>
    <x v="6"/>
    <s v="theater"/>
    <s v="plays"/>
    <d v="2015-10-27T22:34:5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6"/>
    <s v="theater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109.5"/>
    <x v="6"/>
    <x v="6"/>
    <s v="theater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124"/>
    <x v="6"/>
    <x v="6"/>
    <s v="theater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7.5"/>
    <x v="6"/>
    <x v="6"/>
    <s v="theater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106"/>
    <x v="6"/>
    <x v="6"/>
    <s v="theater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0.5"/>
    <x v="6"/>
    <x v="6"/>
    <s v="theater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32"/>
    <x v="6"/>
    <x v="6"/>
    <s v="theater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369"/>
    <x v="6"/>
    <x v="6"/>
    <s v="theater"/>
    <s v="plays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400.5"/>
    <x v="6"/>
    <x v="6"/>
    <s v="theater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202.5"/>
    <x v="6"/>
    <x v="6"/>
    <s v="theater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6"/>
    <s v="theater"/>
    <s v="plays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6"/>
    <s v="theater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25.5"/>
    <x v="6"/>
    <x v="6"/>
    <s v="theater"/>
    <s v="plays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6"/>
    <s v="theater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6"/>
    <s v="theater"/>
    <s v="plays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71.5"/>
    <x v="6"/>
    <x v="6"/>
    <s v="theater"/>
    <s v="plays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53"/>
    <x v="6"/>
    <x v="6"/>
    <s v="theater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327.5"/>
    <x v="6"/>
    <x v="6"/>
    <s v="theater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1153"/>
    <x v="6"/>
    <x v="6"/>
    <s v="theater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781.5"/>
    <x v="6"/>
    <x v="6"/>
    <s v="theater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22.5"/>
    <x v="6"/>
    <x v="6"/>
    <s v="theater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30"/>
    <x v="6"/>
    <x v="6"/>
    <s v="theater"/>
    <s v="plays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6"/>
    <s v="theater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46"/>
    <x v="6"/>
    <x v="6"/>
    <s v="theater"/>
    <s v="plays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50"/>
    <x v="6"/>
    <x v="6"/>
    <s v="theater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6"/>
    <s v="theater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3"/>
    <x v="6"/>
    <x v="6"/>
    <s v="theater"/>
    <s v="plays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F551F-A73B-45A4-AC60-1D4E41C16366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14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E5D84B-1C88-4671-8E76-5E6509AB9847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4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23454-8ECE-4163-A603-F37E9FCADEA4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9">
        <item x="3"/>
        <item x="1"/>
        <item x="5"/>
        <item x="0"/>
        <item x="4"/>
        <item x="2"/>
        <item x="18"/>
        <item x="31"/>
        <item x="30"/>
        <item x="17"/>
        <item x="29"/>
        <item x="16"/>
        <item x="15"/>
        <item x="25"/>
        <item x="11"/>
        <item x="32"/>
        <item x="14"/>
        <item x="26"/>
        <item x="13"/>
        <item x="12"/>
        <item x="20"/>
        <item x="23"/>
        <item x="19"/>
        <item x="10"/>
        <item x="24"/>
        <item x="36"/>
        <item x="9"/>
        <item x="22"/>
        <item x="21"/>
        <item x="7"/>
        <item x="27"/>
        <item x="28"/>
        <item x="8"/>
        <item x="34"/>
        <item x="33"/>
        <item x="6"/>
        <item x="35"/>
        <item x="37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C9E7A-C9EB-487F-9D2E-1B5DA2CAE0A0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C11" firstHeaderRow="0" firstDataRow="1" firstDataCol="1"/>
  <pivotFields count="24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9">
        <item h="1" x="3"/>
        <item h="1" x="1"/>
        <item h="1" x="5"/>
        <item h="1" x="0"/>
        <item h="1" x="4"/>
        <item h="1" x="2"/>
        <item h="1" x="18"/>
        <item h="1" x="31"/>
        <item h="1" x="30"/>
        <item h="1" x="17"/>
        <item h="1" x="29"/>
        <item h="1" x="16"/>
        <item h="1" x="15"/>
        <item h="1" x="25"/>
        <item h="1" x="11"/>
        <item h="1" x="32"/>
        <item h="1" x="14"/>
        <item h="1" x="26"/>
        <item h="1" x="13"/>
        <item h="1" x="12"/>
        <item h="1" x="20"/>
        <item h="1" x="23"/>
        <item h="1" x="19"/>
        <item h="1" x="10"/>
        <item h="1" x="24"/>
        <item h="1" x="36"/>
        <item h="1" x="9"/>
        <item h="1" x="22"/>
        <item h="1" x="21"/>
        <item x="7"/>
        <item x="27"/>
        <item x="28"/>
        <item x="8"/>
        <item x="34"/>
        <item x="33"/>
        <item h="1" x="6"/>
        <item h="1" x="35"/>
        <item h="1" x="37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7"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ate" fld="5" subtotal="count" baseField="0" baseItem="0"/>
    <dataField name="Sum of Percent Funded" fld="14" baseField="0" baseItem="0"/>
  </dataFields>
  <chartFormats count="2">
    <chartFormat chart="1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B153" zoomScale="70" zoomScaleNormal="70" workbookViewId="0">
      <selection activeCell="V1" sqref="V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8.42578125" customWidth="1"/>
    <col min="16" max="18" width="18.28515625" customWidth="1"/>
    <col min="19" max="19" width="15.28515625" customWidth="1"/>
    <col min="20" max="20" width="15.5703125" customWidth="1"/>
    <col min="21" max="21" width="37.5703125" customWidth="1"/>
    <col min="22" max="22" width="24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8308</v>
      </c>
      <c r="T1" s="5" t="s">
        <v>8309</v>
      </c>
      <c r="U1" s="5" t="s">
        <v>8366</v>
      </c>
      <c r="V1" s="5" t="s">
        <v>8365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IF(E2&gt;=D2, E2-D2,0)</f>
        <v>3133</v>
      </c>
      <c r="P2">
        <f>AVERAGE(E2,L2)</f>
        <v>5907.5</v>
      </c>
      <c r="Q2" t="str">
        <f>LEFT(N2,LEN(N2)-FIND("/",N2)+2)</f>
        <v>film &amp; video</v>
      </c>
      <c r="R2" t="str">
        <f>RIGHT(N2,LEN(N2)-FIND("/",N2))</f>
        <v>television</v>
      </c>
      <c r="S2" t="s">
        <v>8314</v>
      </c>
      <c r="T2" t="s">
        <v>8323</v>
      </c>
      <c r="U2" s="10">
        <f>(((J2/60)/60)/24)+DATE(1970,1,1)</f>
        <v>42177.007071759261</v>
      </c>
      <c r="V2" s="9">
        <f t="shared" ref="V2:V65" si="1">(I2/86400)+25569+(-9/24)</f>
        <v>42207.75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4378</v>
      </c>
      <c r="P3">
        <f t="shared" ref="P3:P66" si="2">AVERAGE(E3,L3)</f>
        <v>7366</v>
      </c>
      <c r="Q3" t="str">
        <f t="shared" ref="Q3:Q66" si="3">LEFT(N3,LEN(N3)-FIND("/",N3)+2)</f>
        <v>film &amp; video</v>
      </c>
      <c r="R3" t="str">
        <f t="shared" ref="R3:R66" si="4">RIGHT(N3,LEN(N3)-FIND("/",N3))</f>
        <v>television</v>
      </c>
      <c r="S3" t="s">
        <v>8314</v>
      </c>
      <c r="T3" t="s">
        <v>8323</v>
      </c>
      <c r="U3" s="10">
        <f t="shared" ref="U3:U66" si="5">(((J3/60)/60)/24)+DATE(1970,1,1)</f>
        <v>42766.600497685184</v>
      </c>
      <c r="V3" s="9">
        <f t="shared" si="1"/>
        <v>42796.225497685184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25</v>
      </c>
      <c r="P4">
        <f t="shared" si="2"/>
        <v>280</v>
      </c>
      <c r="Q4" t="str">
        <f t="shared" si="3"/>
        <v>film &amp; video</v>
      </c>
      <c r="R4" t="str">
        <f t="shared" si="4"/>
        <v>television</v>
      </c>
      <c r="S4" t="s">
        <v>8314</v>
      </c>
      <c r="T4" t="s">
        <v>8323</v>
      </c>
      <c r="U4" s="10">
        <f t="shared" si="5"/>
        <v>42405.702349537038</v>
      </c>
      <c r="V4" s="9">
        <f t="shared" si="1"/>
        <v>42415.327349537038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390</v>
      </c>
      <c r="P5">
        <f t="shared" si="2"/>
        <v>5270</v>
      </c>
      <c r="Q5" t="str">
        <f t="shared" si="3"/>
        <v>film &amp; video</v>
      </c>
      <c r="R5" t="str">
        <f t="shared" si="4"/>
        <v>television</v>
      </c>
      <c r="S5" t="s">
        <v>8314</v>
      </c>
      <c r="T5" t="s">
        <v>8323</v>
      </c>
      <c r="U5" s="10">
        <f t="shared" si="5"/>
        <v>41828.515127314815</v>
      </c>
      <c r="V5" s="9">
        <f t="shared" si="1"/>
        <v>41858.140127314815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10116.279999999999</v>
      </c>
      <c r="P6">
        <f t="shared" si="2"/>
        <v>27200.14</v>
      </c>
      <c r="Q6" t="str">
        <f t="shared" si="3"/>
        <v>film &amp; video</v>
      </c>
      <c r="R6" t="str">
        <f t="shared" si="4"/>
        <v>television</v>
      </c>
      <c r="S6" t="s">
        <v>8314</v>
      </c>
      <c r="T6" t="s">
        <v>8323</v>
      </c>
      <c r="U6" s="10">
        <f t="shared" si="5"/>
        <v>42327.834247685183</v>
      </c>
      <c r="V6" s="9">
        <f t="shared" si="1"/>
        <v>42357.459247685183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391</v>
      </c>
      <c r="P7">
        <f t="shared" si="2"/>
        <v>2218.5</v>
      </c>
      <c r="Q7" t="str">
        <f t="shared" si="3"/>
        <v>film &amp; video</v>
      </c>
      <c r="R7" t="str">
        <f t="shared" si="4"/>
        <v>television</v>
      </c>
      <c r="S7" t="s">
        <v>8314</v>
      </c>
      <c r="T7" t="s">
        <v>8323</v>
      </c>
      <c r="U7" s="10">
        <f t="shared" si="5"/>
        <v>42563.932951388888</v>
      </c>
      <c r="V7" s="9">
        <f t="shared" si="1"/>
        <v>42579.857638888891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519</v>
      </c>
      <c r="P8">
        <f t="shared" si="2"/>
        <v>4288.5</v>
      </c>
      <c r="Q8" t="str">
        <f t="shared" si="3"/>
        <v>film &amp; video</v>
      </c>
      <c r="R8" t="str">
        <f t="shared" si="4"/>
        <v>television</v>
      </c>
      <c r="S8" t="s">
        <v>8314</v>
      </c>
      <c r="T8" t="s">
        <v>8323</v>
      </c>
      <c r="U8" s="10">
        <f t="shared" si="5"/>
        <v>41794.072337962964</v>
      </c>
      <c r="V8" s="9">
        <f t="shared" si="1"/>
        <v>41803.697337962964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110</v>
      </c>
      <c r="P9">
        <f t="shared" si="2"/>
        <v>4583.5</v>
      </c>
      <c r="Q9" t="str">
        <f t="shared" si="3"/>
        <v>film &amp; video</v>
      </c>
      <c r="R9" t="str">
        <f t="shared" si="4"/>
        <v>television</v>
      </c>
      <c r="S9" t="s">
        <v>8314</v>
      </c>
      <c r="T9" t="s">
        <v>8323</v>
      </c>
      <c r="U9" s="10">
        <f t="shared" si="5"/>
        <v>42516.047071759262</v>
      </c>
      <c r="V9" s="9">
        <f t="shared" si="1"/>
        <v>42555.672071759254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1.5199999999999818</v>
      </c>
      <c r="P10">
        <f t="shared" si="2"/>
        <v>1756.76</v>
      </c>
      <c r="Q10" t="str">
        <f t="shared" si="3"/>
        <v>film &amp; video</v>
      </c>
      <c r="R10" t="str">
        <f t="shared" si="4"/>
        <v>television</v>
      </c>
      <c r="S10" t="s">
        <v>8314</v>
      </c>
      <c r="T10" t="s">
        <v>8323</v>
      </c>
      <c r="U10" s="10">
        <f t="shared" si="5"/>
        <v>42468.94458333333</v>
      </c>
      <c r="V10" s="9">
        <f t="shared" si="1"/>
        <v>42475.5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129.99</v>
      </c>
      <c r="P11">
        <f t="shared" si="2"/>
        <v>324.995</v>
      </c>
      <c r="Q11" t="str">
        <f t="shared" si="3"/>
        <v>film &amp; video</v>
      </c>
      <c r="R11" t="str">
        <f t="shared" si="4"/>
        <v>television</v>
      </c>
      <c r="S11" t="s">
        <v>8314</v>
      </c>
      <c r="T11" t="s">
        <v>8323</v>
      </c>
      <c r="U11" s="10">
        <f t="shared" si="5"/>
        <v>42447.103518518517</v>
      </c>
      <c r="V11" s="9">
        <f t="shared" si="1"/>
        <v>42476.728518518517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15</v>
      </c>
      <c r="P12">
        <f t="shared" si="2"/>
        <v>1517</v>
      </c>
      <c r="Q12" t="str">
        <f t="shared" si="3"/>
        <v>film &amp; video</v>
      </c>
      <c r="R12" t="str">
        <f t="shared" si="4"/>
        <v>television</v>
      </c>
      <c r="S12" t="s">
        <v>8314</v>
      </c>
      <c r="T12" t="s">
        <v>8323</v>
      </c>
      <c r="U12" s="10">
        <f t="shared" si="5"/>
        <v>41780.068043981482</v>
      </c>
      <c r="V12" s="9">
        <f t="shared" si="1"/>
        <v>41814.693043981482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1025</v>
      </c>
      <c r="P13">
        <f t="shared" si="2"/>
        <v>3050</v>
      </c>
      <c r="Q13" t="str">
        <f t="shared" si="3"/>
        <v>film &amp; video</v>
      </c>
      <c r="R13" t="str">
        <f t="shared" si="4"/>
        <v>television</v>
      </c>
      <c r="S13" t="s">
        <v>8314</v>
      </c>
      <c r="T13" t="s">
        <v>8323</v>
      </c>
      <c r="U13" s="10">
        <f t="shared" si="5"/>
        <v>42572.778495370367</v>
      </c>
      <c r="V13" s="9">
        <f t="shared" si="1"/>
        <v>42603.75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19588</v>
      </c>
      <c r="P14">
        <f t="shared" si="2"/>
        <v>25207.5</v>
      </c>
      <c r="Q14" t="str">
        <f t="shared" si="3"/>
        <v>film &amp; video</v>
      </c>
      <c r="R14" t="str">
        <f t="shared" si="4"/>
        <v>television</v>
      </c>
      <c r="S14" t="s">
        <v>8314</v>
      </c>
      <c r="T14" t="s">
        <v>8323</v>
      </c>
      <c r="U14" s="10">
        <f t="shared" si="5"/>
        <v>41791.713252314818</v>
      </c>
      <c r="V14" s="9">
        <f t="shared" si="1"/>
        <v>41835.75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2099</v>
      </c>
      <c r="P15">
        <f t="shared" si="2"/>
        <v>2825</v>
      </c>
      <c r="Q15" t="str">
        <f t="shared" si="3"/>
        <v>film &amp; video</v>
      </c>
      <c r="R15" t="str">
        <f t="shared" si="4"/>
        <v>television</v>
      </c>
      <c r="S15" t="s">
        <v>8314</v>
      </c>
      <c r="T15" t="s">
        <v>8323</v>
      </c>
      <c r="U15" s="10">
        <f t="shared" si="5"/>
        <v>42508.677187499998</v>
      </c>
      <c r="V15" s="9">
        <f t="shared" si="1"/>
        <v>42544.477083333331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56</v>
      </c>
      <c r="P16">
        <f t="shared" si="2"/>
        <v>3048.5</v>
      </c>
      <c r="Q16" t="str">
        <f t="shared" si="3"/>
        <v>film &amp; video</v>
      </c>
      <c r="R16" t="str">
        <f t="shared" si="4"/>
        <v>television</v>
      </c>
      <c r="S16" t="s">
        <v>8314</v>
      </c>
      <c r="T16" t="s">
        <v>8323</v>
      </c>
      <c r="U16" s="10">
        <f t="shared" si="5"/>
        <v>41808.02648148148</v>
      </c>
      <c r="V16" s="9">
        <f t="shared" si="1"/>
        <v>41833.207638888889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132</v>
      </c>
      <c r="P17">
        <f t="shared" si="2"/>
        <v>1115</v>
      </c>
      <c r="Q17" t="str">
        <f t="shared" si="3"/>
        <v>film &amp; video</v>
      </c>
      <c r="R17" t="str">
        <f t="shared" si="4"/>
        <v>television</v>
      </c>
      <c r="S17" t="s">
        <v>8314</v>
      </c>
      <c r="T17" t="s">
        <v>8323</v>
      </c>
      <c r="U17" s="10">
        <f t="shared" si="5"/>
        <v>42256.391875000001</v>
      </c>
      <c r="V17" s="9">
        <f t="shared" si="1"/>
        <v>42274.468055555553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29</v>
      </c>
      <c r="P18">
        <f t="shared" si="2"/>
        <v>6049.5</v>
      </c>
      <c r="Q18" t="str">
        <f t="shared" si="3"/>
        <v>film &amp; video</v>
      </c>
      <c r="R18" t="str">
        <f t="shared" si="4"/>
        <v>television</v>
      </c>
      <c r="S18" t="s">
        <v>8314</v>
      </c>
      <c r="T18" t="s">
        <v>8323</v>
      </c>
      <c r="U18" s="10">
        <f t="shared" si="5"/>
        <v>41760.796423611115</v>
      </c>
      <c r="V18" s="9">
        <f t="shared" si="1"/>
        <v>41805.854166666664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</v>
      </c>
      <c r="P19">
        <f t="shared" si="2"/>
        <v>773</v>
      </c>
      <c r="Q19" t="str">
        <f t="shared" si="3"/>
        <v>film &amp; video</v>
      </c>
      <c r="R19" t="str">
        <f t="shared" si="4"/>
        <v>television</v>
      </c>
      <c r="S19" t="s">
        <v>8314</v>
      </c>
      <c r="T19" t="s">
        <v>8323</v>
      </c>
      <c r="U19" s="10">
        <f t="shared" si="5"/>
        <v>41917.731736111113</v>
      </c>
      <c r="V19" s="9">
        <f t="shared" si="1"/>
        <v>41947.398402777777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1896.3300000000017</v>
      </c>
      <c r="P20">
        <f t="shared" si="2"/>
        <v>16119.165000000001</v>
      </c>
      <c r="Q20" t="str">
        <f t="shared" si="3"/>
        <v>film &amp; video</v>
      </c>
      <c r="R20" t="str">
        <f t="shared" si="4"/>
        <v>television</v>
      </c>
      <c r="S20" t="s">
        <v>8314</v>
      </c>
      <c r="T20" t="s">
        <v>8323</v>
      </c>
      <c r="U20" s="10">
        <f t="shared" si="5"/>
        <v>41869.542314814818</v>
      </c>
      <c r="V20" s="9">
        <f t="shared" si="1"/>
        <v>41899.167314814811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385</v>
      </c>
      <c r="P21">
        <f t="shared" si="2"/>
        <v>628.5</v>
      </c>
      <c r="Q21" t="str">
        <f t="shared" si="3"/>
        <v>film &amp; video</v>
      </c>
      <c r="R21" t="str">
        <f t="shared" si="4"/>
        <v>television</v>
      </c>
      <c r="S21" t="s">
        <v>8314</v>
      </c>
      <c r="T21" t="s">
        <v>8323</v>
      </c>
      <c r="U21" s="10">
        <f t="shared" si="5"/>
        <v>42175.816365740742</v>
      </c>
      <c r="V21" s="9">
        <f t="shared" si="1"/>
        <v>42205.441365740742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4</v>
      </c>
      <c r="P22">
        <f t="shared" si="2"/>
        <v>1014.5</v>
      </c>
      <c r="Q22" t="str">
        <f t="shared" si="3"/>
        <v>film &amp; video</v>
      </c>
      <c r="R22" t="str">
        <f t="shared" si="4"/>
        <v>television</v>
      </c>
      <c r="S22" t="s">
        <v>8314</v>
      </c>
      <c r="T22" t="s">
        <v>8323</v>
      </c>
      <c r="U22" s="10">
        <f t="shared" si="5"/>
        <v>42200.758240740746</v>
      </c>
      <c r="V22" s="9">
        <f t="shared" si="1"/>
        <v>42260.383240740739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1690</v>
      </c>
      <c r="P23">
        <f t="shared" si="2"/>
        <v>10145.5</v>
      </c>
      <c r="Q23" t="str">
        <f t="shared" si="3"/>
        <v>film &amp; video</v>
      </c>
      <c r="R23" t="str">
        <f t="shared" si="4"/>
        <v>television</v>
      </c>
      <c r="S23" t="s">
        <v>8314</v>
      </c>
      <c r="T23" t="s">
        <v>8323</v>
      </c>
      <c r="U23" s="10">
        <f t="shared" si="5"/>
        <v>41878.627187500002</v>
      </c>
      <c r="V23" s="9">
        <f t="shared" si="1"/>
        <v>41908.252187500002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60</v>
      </c>
      <c r="P24">
        <f t="shared" si="2"/>
        <v>209</v>
      </c>
      <c r="Q24" t="str">
        <f t="shared" si="3"/>
        <v>film &amp; video</v>
      </c>
      <c r="R24" t="str">
        <f t="shared" si="4"/>
        <v>television</v>
      </c>
      <c r="S24" t="s">
        <v>8314</v>
      </c>
      <c r="T24" t="s">
        <v>8323</v>
      </c>
      <c r="U24" s="10">
        <f t="shared" si="5"/>
        <v>41989.91134259259</v>
      </c>
      <c r="V24" s="9">
        <f t="shared" si="1"/>
        <v>42004.957638888889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370</v>
      </c>
      <c r="P25">
        <f t="shared" si="2"/>
        <v>1196.5</v>
      </c>
      <c r="Q25" t="str">
        <f t="shared" si="3"/>
        <v>film &amp; video</v>
      </c>
      <c r="R25" t="str">
        <f t="shared" si="4"/>
        <v>television</v>
      </c>
      <c r="S25" t="s">
        <v>8314</v>
      </c>
      <c r="T25" t="s">
        <v>8323</v>
      </c>
      <c r="U25" s="10">
        <f t="shared" si="5"/>
        <v>42097.778946759259</v>
      </c>
      <c r="V25" s="9">
        <f t="shared" si="1"/>
        <v>42124.263888888891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3082.6900000000023</v>
      </c>
      <c r="P26">
        <f t="shared" si="2"/>
        <v>19328.345000000001</v>
      </c>
      <c r="Q26" t="str">
        <f t="shared" si="3"/>
        <v>film &amp; video</v>
      </c>
      <c r="R26" t="str">
        <f t="shared" si="4"/>
        <v>television</v>
      </c>
      <c r="S26" t="s">
        <v>8314</v>
      </c>
      <c r="T26" t="s">
        <v>8323</v>
      </c>
      <c r="U26" s="10">
        <f t="shared" si="5"/>
        <v>42229.820173611108</v>
      </c>
      <c r="V26" s="9">
        <f t="shared" si="1"/>
        <v>42262.443749999999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200</v>
      </c>
      <c r="P27">
        <f t="shared" si="2"/>
        <v>407</v>
      </c>
      <c r="Q27" t="str">
        <f t="shared" si="3"/>
        <v>film &amp; video</v>
      </c>
      <c r="R27" t="str">
        <f t="shared" si="4"/>
        <v>television</v>
      </c>
      <c r="S27" t="s">
        <v>8314</v>
      </c>
      <c r="T27" t="s">
        <v>8323</v>
      </c>
      <c r="U27" s="10">
        <f t="shared" si="5"/>
        <v>42318.025011574078</v>
      </c>
      <c r="V27" s="9">
        <f t="shared" si="1"/>
        <v>42377.650011574078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690</v>
      </c>
      <c r="P28">
        <f t="shared" si="2"/>
        <v>979.5</v>
      </c>
      <c r="Q28" t="str">
        <f t="shared" si="3"/>
        <v>film &amp; video</v>
      </c>
      <c r="R28" t="str">
        <f t="shared" si="4"/>
        <v>television</v>
      </c>
      <c r="S28" t="s">
        <v>8314</v>
      </c>
      <c r="T28" t="s">
        <v>8323</v>
      </c>
      <c r="U28" s="10">
        <f t="shared" si="5"/>
        <v>41828.515555555554</v>
      </c>
      <c r="V28" s="9">
        <f t="shared" si="1"/>
        <v>41868.140555555554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2345</v>
      </c>
      <c r="P29">
        <f t="shared" si="2"/>
        <v>11247.5</v>
      </c>
      <c r="Q29" t="str">
        <f t="shared" si="3"/>
        <v>film &amp; video</v>
      </c>
      <c r="R29" t="str">
        <f t="shared" si="4"/>
        <v>television</v>
      </c>
      <c r="S29" t="s">
        <v>8314</v>
      </c>
      <c r="T29" t="s">
        <v>8323</v>
      </c>
      <c r="U29" s="10">
        <f t="shared" si="5"/>
        <v>41929.164733796293</v>
      </c>
      <c r="V29" s="9">
        <f t="shared" si="1"/>
        <v>41958.831400462965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42</v>
      </c>
      <c r="P30">
        <f t="shared" si="2"/>
        <v>6056.5</v>
      </c>
      <c r="Q30" t="str">
        <f t="shared" si="3"/>
        <v>film &amp; video</v>
      </c>
      <c r="R30" t="str">
        <f t="shared" si="4"/>
        <v>television</v>
      </c>
      <c r="S30" t="s">
        <v>8314</v>
      </c>
      <c r="T30" t="s">
        <v>8323</v>
      </c>
      <c r="U30" s="10">
        <f t="shared" si="5"/>
        <v>42324.96393518518</v>
      </c>
      <c r="V30" s="9">
        <f t="shared" si="1"/>
        <v>42354.58893518518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700</v>
      </c>
      <c r="P31">
        <f t="shared" si="2"/>
        <v>1908.5</v>
      </c>
      <c r="Q31" t="str">
        <f t="shared" si="3"/>
        <v>film &amp; video</v>
      </c>
      <c r="R31" t="str">
        <f t="shared" si="4"/>
        <v>television</v>
      </c>
      <c r="S31" t="s">
        <v>8314</v>
      </c>
      <c r="T31" t="s">
        <v>8323</v>
      </c>
      <c r="U31" s="10">
        <f t="shared" si="5"/>
        <v>41812.67324074074</v>
      </c>
      <c r="V31" s="9">
        <f t="shared" si="1"/>
        <v>41842.29824074074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51.989999999999782</v>
      </c>
      <c r="P32">
        <f t="shared" si="2"/>
        <v>2052.4949999999999</v>
      </c>
      <c r="Q32" t="str">
        <f t="shared" si="3"/>
        <v>film &amp; video</v>
      </c>
      <c r="R32" t="str">
        <f t="shared" si="4"/>
        <v>television</v>
      </c>
      <c r="S32" t="s">
        <v>8314</v>
      </c>
      <c r="T32" t="s">
        <v>8323</v>
      </c>
      <c r="U32" s="10">
        <f t="shared" si="5"/>
        <v>41842.292997685188</v>
      </c>
      <c r="V32" s="9">
        <f t="shared" si="1"/>
        <v>41871.917997685188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0</v>
      </c>
      <c r="P33">
        <f t="shared" si="2"/>
        <v>7</v>
      </c>
      <c r="Q33" t="str">
        <f t="shared" si="3"/>
        <v>film &amp; video</v>
      </c>
      <c r="R33" t="str">
        <f t="shared" si="4"/>
        <v>television</v>
      </c>
      <c r="S33" t="s">
        <v>8314</v>
      </c>
      <c r="T33" t="s">
        <v>8323</v>
      </c>
      <c r="U33" s="10">
        <f t="shared" si="5"/>
        <v>42376.79206018518</v>
      </c>
      <c r="V33" s="9">
        <f t="shared" si="1"/>
        <v>42394.41706018518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70</v>
      </c>
      <c r="P34">
        <f t="shared" si="2"/>
        <v>14304.5</v>
      </c>
      <c r="Q34" t="str">
        <f t="shared" si="3"/>
        <v>film &amp; video</v>
      </c>
      <c r="R34" t="str">
        <f t="shared" si="4"/>
        <v>television</v>
      </c>
      <c r="S34" t="s">
        <v>8314</v>
      </c>
      <c r="T34" t="s">
        <v>8323</v>
      </c>
      <c r="U34" s="10">
        <f t="shared" si="5"/>
        <v>42461.627511574072</v>
      </c>
      <c r="V34" s="9">
        <f t="shared" si="1"/>
        <v>42502.790972222225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110</v>
      </c>
      <c r="P35">
        <f t="shared" si="2"/>
        <v>2712</v>
      </c>
      <c r="Q35" t="str">
        <f t="shared" si="3"/>
        <v>film &amp; video</v>
      </c>
      <c r="R35" t="str">
        <f t="shared" si="4"/>
        <v>television</v>
      </c>
      <c r="S35" t="s">
        <v>8314</v>
      </c>
      <c r="T35" t="s">
        <v>8323</v>
      </c>
      <c r="U35" s="10">
        <f t="shared" si="5"/>
        <v>42286.660891203705</v>
      </c>
      <c r="V35" s="9">
        <f t="shared" si="1"/>
        <v>42316.327557870369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792</v>
      </c>
      <c r="P36">
        <f t="shared" si="2"/>
        <v>1730</v>
      </c>
      <c r="Q36" t="str">
        <f t="shared" si="3"/>
        <v>film &amp; video</v>
      </c>
      <c r="R36" t="str">
        <f t="shared" si="4"/>
        <v>television</v>
      </c>
      <c r="S36" t="s">
        <v>8314</v>
      </c>
      <c r="T36" t="s">
        <v>8323</v>
      </c>
      <c r="U36" s="10">
        <f t="shared" si="5"/>
        <v>41841.321770833332</v>
      </c>
      <c r="V36" s="9">
        <f t="shared" si="1"/>
        <v>41855.946770833332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665</v>
      </c>
      <c r="P37">
        <f t="shared" si="2"/>
        <v>846.5</v>
      </c>
      <c r="Q37" t="str">
        <f t="shared" si="3"/>
        <v>film &amp; video</v>
      </c>
      <c r="R37" t="str">
        <f t="shared" si="4"/>
        <v>television</v>
      </c>
      <c r="S37" t="s">
        <v>8314</v>
      </c>
      <c r="T37" t="s">
        <v>8323</v>
      </c>
      <c r="U37" s="10">
        <f t="shared" si="5"/>
        <v>42098.291828703703</v>
      </c>
      <c r="V37" s="9">
        <f t="shared" si="1"/>
        <v>42121.625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2529</v>
      </c>
      <c r="P38">
        <f t="shared" si="2"/>
        <v>4286.5</v>
      </c>
      <c r="Q38" t="str">
        <f t="shared" si="3"/>
        <v>film &amp; video</v>
      </c>
      <c r="R38" t="str">
        <f t="shared" si="4"/>
        <v>television</v>
      </c>
      <c r="S38" t="s">
        <v>8314</v>
      </c>
      <c r="T38" t="s">
        <v>8323</v>
      </c>
      <c r="U38" s="10">
        <f t="shared" si="5"/>
        <v>42068.307002314818</v>
      </c>
      <c r="V38" s="9">
        <f t="shared" si="1"/>
        <v>42097.890335648146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18357</v>
      </c>
      <c r="P39">
        <f t="shared" si="2"/>
        <v>20305</v>
      </c>
      <c r="Q39" t="str">
        <f t="shared" si="3"/>
        <v>film &amp; video</v>
      </c>
      <c r="R39" t="str">
        <f t="shared" si="4"/>
        <v>television</v>
      </c>
      <c r="S39" t="s">
        <v>8314</v>
      </c>
      <c r="T39" t="s">
        <v>8323</v>
      </c>
      <c r="U39" s="10">
        <f t="shared" si="5"/>
        <v>42032.693043981482</v>
      </c>
      <c r="V39" s="9">
        <f t="shared" si="1"/>
        <v>42062.318043981482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251</v>
      </c>
      <c r="P40">
        <f t="shared" si="2"/>
        <v>1408.5</v>
      </c>
      <c r="Q40" t="str">
        <f t="shared" si="3"/>
        <v>film &amp; video</v>
      </c>
      <c r="R40" t="str">
        <f t="shared" si="4"/>
        <v>television</v>
      </c>
      <c r="S40" t="s">
        <v>8314</v>
      </c>
      <c r="T40" t="s">
        <v>8323</v>
      </c>
      <c r="U40" s="10">
        <f t="shared" si="5"/>
        <v>41375.057222222218</v>
      </c>
      <c r="V40" s="9">
        <f t="shared" si="1"/>
        <v>41404.682222222225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7745</v>
      </c>
      <c r="P41">
        <f t="shared" si="2"/>
        <v>16481</v>
      </c>
      <c r="Q41" t="str">
        <f t="shared" si="3"/>
        <v>film &amp; video</v>
      </c>
      <c r="R41" t="str">
        <f t="shared" si="4"/>
        <v>television</v>
      </c>
      <c r="S41" t="s">
        <v>8314</v>
      </c>
      <c r="T41" t="s">
        <v>8323</v>
      </c>
      <c r="U41" s="10">
        <f t="shared" si="5"/>
        <v>41754.047083333331</v>
      </c>
      <c r="V41" s="9">
        <f t="shared" si="1"/>
        <v>41784.582638888889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27</v>
      </c>
      <c r="P42">
        <f t="shared" si="2"/>
        <v>1021.5</v>
      </c>
      <c r="Q42" t="str">
        <f t="shared" si="3"/>
        <v>film &amp; video</v>
      </c>
      <c r="R42" t="str">
        <f t="shared" si="4"/>
        <v>television</v>
      </c>
      <c r="S42" t="s">
        <v>8314</v>
      </c>
      <c r="T42" t="s">
        <v>8323</v>
      </c>
      <c r="U42" s="10">
        <f t="shared" si="5"/>
        <v>41789.21398148148</v>
      </c>
      <c r="V42" s="9">
        <f t="shared" si="1"/>
        <v>41808.791666666664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0</v>
      </c>
      <c r="P43">
        <f t="shared" si="2"/>
        <v>1009.5</v>
      </c>
      <c r="Q43" t="str">
        <f t="shared" si="3"/>
        <v>film &amp; video</v>
      </c>
      <c r="R43" t="str">
        <f t="shared" si="4"/>
        <v>television</v>
      </c>
      <c r="S43" t="s">
        <v>8314</v>
      </c>
      <c r="T43" t="s">
        <v>8323</v>
      </c>
      <c r="U43" s="10">
        <f t="shared" si="5"/>
        <v>41887.568912037037</v>
      </c>
      <c r="V43" s="9">
        <f t="shared" si="1"/>
        <v>41917.193912037037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5860</v>
      </c>
      <c r="P44">
        <f t="shared" si="2"/>
        <v>10014.5</v>
      </c>
      <c r="Q44" t="str">
        <f t="shared" si="3"/>
        <v>film &amp; video</v>
      </c>
      <c r="R44" t="str">
        <f t="shared" si="4"/>
        <v>television</v>
      </c>
      <c r="S44" t="s">
        <v>8314</v>
      </c>
      <c r="T44" t="s">
        <v>8323</v>
      </c>
      <c r="U44" s="10">
        <f t="shared" si="5"/>
        <v>41971.639189814814</v>
      </c>
      <c r="V44" s="9">
        <f t="shared" si="1"/>
        <v>42001.264189814814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20866</v>
      </c>
      <c r="P45">
        <f t="shared" si="2"/>
        <v>15564.5</v>
      </c>
      <c r="Q45" t="str">
        <f t="shared" si="3"/>
        <v>film &amp; video</v>
      </c>
      <c r="R45" t="str">
        <f t="shared" si="4"/>
        <v>television</v>
      </c>
      <c r="S45" t="s">
        <v>8314</v>
      </c>
      <c r="T45" t="s">
        <v>8323</v>
      </c>
      <c r="U45" s="10">
        <f t="shared" si="5"/>
        <v>41802.790347222224</v>
      </c>
      <c r="V45" s="9">
        <f t="shared" si="1"/>
        <v>41832.625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0</v>
      </c>
      <c r="P46">
        <f t="shared" si="2"/>
        <v>1007.5</v>
      </c>
      <c r="Q46" t="str">
        <f t="shared" si="3"/>
        <v>film &amp; video</v>
      </c>
      <c r="R46" t="str">
        <f t="shared" si="4"/>
        <v>television</v>
      </c>
      <c r="S46" t="s">
        <v>8314</v>
      </c>
      <c r="T46" t="s">
        <v>8323</v>
      </c>
      <c r="U46" s="10">
        <f t="shared" si="5"/>
        <v>41874.098807870374</v>
      </c>
      <c r="V46" s="9">
        <f t="shared" si="1"/>
        <v>41918.723807870367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1000</v>
      </c>
      <c r="P47">
        <f t="shared" si="2"/>
        <v>3030.5</v>
      </c>
      <c r="Q47" t="str">
        <f t="shared" si="3"/>
        <v>film &amp; video</v>
      </c>
      <c r="R47" t="str">
        <f t="shared" si="4"/>
        <v>television</v>
      </c>
      <c r="S47" t="s">
        <v>8314</v>
      </c>
      <c r="T47" t="s">
        <v>8323</v>
      </c>
      <c r="U47" s="10">
        <f t="shared" si="5"/>
        <v>42457.623923611114</v>
      </c>
      <c r="V47" s="9">
        <f t="shared" si="1"/>
        <v>42487.248923611114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350</v>
      </c>
      <c r="P48">
        <f t="shared" si="2"/>
        <v>4397.5</v>
      </c>
      <c r="Q48" t="str">
        <f t="shared" si="3"/>
        <v>film &amp; video</v>
      </c>
      <c r="R48" t="str">
        <f t="shared" si="4"/>
        <v>television</v>
      </c>
      <c r="S48" t="s">
        <v>8314</v>
      </c>
      <c r="T48" t="s">
        <v>8323</v>
      </c>
      <c r="U48" s="10">
        <f t="shared" si="5"/>
        <v>42323.964976851858</v>
      </c>
      <c r="V48" s="9">
        <f t="shared" si="1"/>
        <v>42353.58997685185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380.55000000000018</v>
      </c>
      <c r="P49">
        <f t="shared" si="2"/>
        <v>2725.2750000000001</v>
      </c>
      <c r="Q49" t="str">
        <f t="shared" si="3"/>
        <v>film &amp; video</v>
      </c>
      <c r="R49" t="str">
        <f t="shared" si="4"/>
        <v>television</v>
      </c>
      <c r="S49" t="s">
        <v>8314</v>
      </c>
      <c r="T49" t="s">
        <v>8323</v>
      </c>
      <c r="U49" s="10">
        <f t="shared" si="5"/>
        <v>41932.819525462961</v>
      </c>
      <c r="V49" s="9">
        <f t="shared" si="1"/>
        <v>41992.486192129625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159</v>
      </c>
      <c r="P50">
        <f t="shared" si="2"/>
        <v>1098.5</v>
      </c>
      <c r="Q50" t="str">
        <f t="shared" si="3"/>
        <v>film &amp; video</v>
      </c>
      <c r="R50" t="str">
        <f t="shared" si="4"/>
        <v>television</v>
      </c>
      <c r="S50" t="s">
        <v>8314</v>
      </c>
      <c r="T50" t="s">
        <v>8323</v>
      </c>
      <c r="U50" s="10">
        <f t="shared" si="5"/>
        <v>42033.516898148147</v>
      </c>
      <c r="V50" s="9">
        <f t="shared" si="1"/>
        <v>42064.125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0</v>
      </c>
      <c r="P51">
        <f t="shared" si="2"/>
        <v>6043.5</v>
      </c>
      <c r="Q51" t="str">
        <f t="shared" si="3"/>
        <v>film &amp; video</v>
      </c>
      <c r="R51" t="str">
        <f t="shared" si="4"/>
        <v>television</v>
      </c>
      <c r="S51" t="s">
        <v>8314</v>
      </c>
      <c r="T51" t="s">
        <v>8323</v>
      </c>
      <c r="U51" s="10">
        <f t="shared" si="5"/>
        <v>42271.176446759258</v>
      </c>
      <c r="V51" s="9">
        <f t="shared" si="1"/>
        <v>42300.801446759258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0</v>
      </c>
      <c r="P52">
        <f t="shared" si="2"/>
        <v>311</v>
      </c>
      <c r="Q52" t="str">
        <f t="shared" si="3"/>
        <v>film &amp; video</v>
      </c>
      <c r="R52" t="str">
        <f t="shared" si="4"/>
        <v>television</v>
      </c>
      <c r="S52" t="s">
        <v>8314</v>
      </c>
      <c r="T52" t="s">
        <v>8323</v>
      </c>
      <c r="U52" s="10">
        <f t="shared" si="5"/>
        <v>41995.752986111111</v>
      </c>
      <c r="V52" s="9">
        <f t="shared" si="1"/>
        <v>42034.333333333328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3082</v>
      </c>
      <c r="P53">
        <f t="shared" si="2"/>
        <v>7100.5</v>
      </c>
      <c r="Q53" t="str">
        <f t="shared" si="3"/>
        <v>film &amp; video</v>
      </c>
      <c r="R53" t="str">
        <f t="shared" si="4"/>
        <v>television</v>
      </c>
      <c r="S53" t="s">
        <v>8314</v>
      </c>
      <c r="T53" t="s">
        <v>8323</v>
      </c>
      <c r="U53" s="10">
        <f t="shared" si="5"/>
        <v>42196.928668981483</v>
      </c>
      <c r="V53" s="9">
        <f t="shared" si="1"/>
        <v>42226.553668981476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1621</v>
      </c>
      <c r="P54">
        <f t="shared" si="2"/>
        <v>5836.5</v>
      </c>
      <c r="Q54" t="str">
        <f t="shared" si="3"/>
        <v>film &amp; video</v>
      </c>
      <c r="R54" t="str">
        <f t="shared" si="4"/>
        <v>television</v>
      </c>
      <c r="S54" t="s">
        <v>8314</v>
      </c>
      <c r="T54" t="s">
        <v>8323</v>
      </c>
      <c r="U54" s="10">
        <f t="shared" si="5"/>
        <v>41807.701921296299</v>
      </c>
      <c r="V54" s="9">
        <f t="shared" si="1"/>
        <v>41837.326921296299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289</v>
      </c>
      <c r="P55">
        <f t="shared" si="2"/>
        <v>1703</v>
      </c>
      <c r="Q55" t="str">
        <f t="shared" si="3"/>
        <v>film &amp; video</v>
      </c>
      <c r="R55" t="str">
        <f t="shared" si="4"/>
        <v>television</v>
      </c>
      <c r="S55" t="s">
        <v>8314</v>
      </c>
      <c r="T55" t="s">
        <v>8323</v>
      </c>
      <c r="U55" s="10">
        <f t="shared" si="5"/>
        <v>41719.549131944441</v>
      </c>
      <c r="V55" s="9">
        <f t="shared" si="1"/>
        <v>41733.541666666664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100</v>
      </c>
      <c r="P56">
        <f t="shared" si="2"/>
        <v>5076</v>
      </c>
      <c r="Q56" t="str">
        <f t="shared" si="3"/>
        <v>film &amp; video</v>
      </c>
      <c r="R56" t="str">
        <f t="shared" si="4"/>
        <v>television</v>
      </c>
      <c r="S56" t="s">
        <v>8314</v>
      </c>
      <c r="T56" t="s">
        <v>8323</v>
      </c>
      <c r="U56" s="10">
        <f t="shared" si="5"/>
        <v>42333.713206018518</v>
      </c>
      <c r="V56" s="9">
        <f t="shared" si="1"/>
        <v>42363.338206018518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2490</v>
      </c>
      <c r="P57">
        <f t="shared" si="2"/>
        <v>5588</v>
      </c>
      <c r="Q57" t="str">
        <f t="shared" si="3"/>
        <v>film &amp; video</v>
      </c>
      <c r="R57" t="str">
        <f t="shared" si="4"/>
        <v>television</v>
      </c>
      <c r="S57" t="s">
        <v>8314</v>
      </c>
      <c r="T57" t="s">
        <v>8323</v>
      </c>
      <c r="U57" s="10">
        <f t="shared" si="5"/>
        <v>42496.968935185185</v>
      </c>
      <c r="V57" s="9">
        <f t="shared" si="1"/>
        <v>42517.593935185185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581</v>
      </c>
      <c r="P58">
        <f t="shared" si="2"/>
        <v>4377.5</v>
      </c>
      <c r="Q58" t="str">
        <f t="shared" si="3"/>
        <v>film &amp; video</v>
      </c>
      <c r="R58" t="str">
        <f t="shared" si="4"/>
        <v>television</v>
      </c>
      <c r="S58" t="s">
        <v>8314</v>
      </c>
      <c r="T58" t="s">
        <v>8323</v>
      </c>
      <c r="U58" s="10">
        <f t="shared" si="5"/>
        <v>42149.548888888887</v>
      </c>
      <c r="V58" s="9">
        <f t="shared" si="1"/>
        <v>42163.291666666672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285</v>
      </c>
      <c r="P59">
        <f t="shared" si="2"/>
        <v>7677</v>
      </c>
      <c r="Q59" t="str">
        <f t="shared" si="3"/>
        <v>film &amp; video</v>
      </c>
      <c r="R59" t="str">
        <f t="shared" si="4"/>
        <v>television</v>
      </c>
      <c r="S59" t="s">
        <v>8314</v>
      </c>
      <c r="T59" t="s">
        <v>8323</v>
      </c>
      <c r="U59" s="10">
        <f t="shared" si="5"/>
        <v>42089.83289351852</v>
      </c>
      <c r="V59" s="9">
        <f t="shared" si="1"/>
        <v>42119.45789351852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291</v>
      </c>
      <c r="P60">
        <f t="shared" si="2"/>
        <v>5183</v>
      </c>
      <c r="Q60" t="str">
        <f t="shared" si="3"/>
        <v>film &amp; video</v>
      </c>
      <c r="R60" t="str">
        <f t="shared" si="4"/>
        <v>television</v>
      </c>
      <c r="S60" t="s">
        <v>8314</v>
      </c>
      <c r="T60" t="s">
        <v>8323</v>
      </c>
      <c r="U60" s="10">
        <f t="shared" si="5"/>
        <v>41932.745046296295</v>
      </c>
      <c r="V60" s="9">
        <f t="shared" si="1"/>
        <v>41962.411712962959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25.139999999999418</v>
      </c>
      <c r="P61">
        <f t="shared" si="2"/>
        <v>10029.07</v>
      </c>
      <c r="Q61" t="str">
        <f t="shared" si="3"/>
        <v>film &amp; video</v>
      </c>
      <c r="R61" t="str">
        <f t="shared" si="4"/>
        <v>television</v>
      </c>
      <c r="S61" t="s">
        <v>8314</v>
      </c>
      <c r="T61" t="s">
        <v>8323</v>
      </c>
      <c r="U61" s="10">
        <f t="shared" si="5"/>
        <v>42230.23583333334</v>
      </c>
      <c r="V61" s="9">
        <f t="shared" si="1"/>
        <v>42261.5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148.32999999999993</v>
      </c>
      <c r="P62">
        <f t="shared" si="2"/>
        <v>2378.165</v>
      </c>
      <c r="Q62" t="str">
        <f t="shared" si="3"/>
        <v>film &amp; v</v>
      </c>
      <c r="R62" t="str">
        <f t="shared" si="4"/>
        <v>shorts</v>
      </c>
      <c r="S62" t="s">
        <v>8314</v>
      </c>
      <c r="T62" t="s">
        <v>8324</v>
      </c>
      <c r="U62" s="10">
        <f t="shared" si="5"/>
        <v>41701.901817129627</v>
      </c>
      <c r="V62" s="9">
        <f t="shared" si="1"/>
        <v>41720.625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2415</v>
      </c>
      <c r="P63">
        <f t="shared" si="2"/>
        <v>3719</v>
      </c>
      <c r="Q63" t="str">
        <f t="shared" si="3"/>
        <v>film &amp; v</v>
      </c>
      <c r="R63" t="str">
        <f t="shared" si="4"/>
        <v>shorts</v>
      </c>
      <c r="S63" t="s">
        <v>8314</v>
      </c>
      <c r="T63" t="s">
        <v>8324</v>
      </c>
      <c r="U63" s="10">
        <f t="shared" si="5"/>
        <v>41409.814317129632</v>
      </c>
      <c r="V63" s="9">
        <f t="shared" si="1"/>
        <v>41431.439317129625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1642</v>
      </c>
      <c r="P64">
        <f t="shared" si="2"/>
        <v>2345</v>
      </c>
      <c r="Q64" t="str">
        <f t="shared" si="3"/>
        <v>film &amp; v</v>
      </c>
      <c r="R64" t="str">
        <f t="shared" si="4"/>
        <v>shorts</v>
      </c>
      <c r="S64" t="s">
        <v>8314</v>
      </c>
      <c r="T64" t="s">
        <v>8324</v>
      </c>
      <c r="U64" s="10">
        <f t="shared" si="5"/>
        <v>41311.799513888887</v>
      </c>
      <c r="V64" s="9">
        <f t="shared" si="1"/>
        <v>41336.424513888887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270.36999999999989</v>
      </c>
      <c r="P65">
        <f t="shared" si="2"/>
        <v>1167.1849999999999</v>
      </c>
      <c r="Q65" t="str">
        <f t="shared" si="3"/>
        <v>film &amp; v</v>
      </c>
      <c r="R65" t="str">
        <f t="shared" si="4"/>
        <v>shorts</v>
      </c>
      <c r="S65" t="s">
        <v>8314</v>
      </c>
      <c r="T65" t="s">
        <v>8324</v>
      </c>
      <c r="U65" s="10">
        <f t="shared" si="5"/>
        <v>41612.912187499998</v>
      </c>
      <c r="V65" s="9">
        <f t="shared" si="1"/>
        <v>41635.832638888889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IF(E66&gt;=D66, E66-D66,0)</f>
        <v>880</v>
      </c>
      <c r="P66">
        <f t="shared" si="2"/>
        <v>1052</v>
      </c>
      <c r="Q66" t="str">
        <f t="shared" si="3"/>
        <v>film &amp; v</v>
      </c>
      <c r="R66" t="str">
        <f t="shared" si="4"/>
        <v>shorts</v>
      </c>
      <c r="S66" t="s">
        <v>8314</v>
      </c>
      <c r="T66" t="s">
        <v>8324</v>
      </c>
      <c r="U66" s="10">
        <f t="shared" si="5"/>
        <v>41433.01829861111</v>
      </c>
      <c r="V66" s="9">
        <f t="shared" ref="V66:V129" si="7">(I66/86400)+25569+(-9/24)</f>
        <v>41462.64329861111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527</v>
      </c>
      <c r="P67">
        <f t="shared" ref="P67:P130" si="8">AVERAGE(E67,L67)</f>
        <v>3792</v>
      </c>
      <c r="Q67" t="str">
        <f t="shared" ref="Q67:Q130" si="9">LEFT(N67,LEN(N67)-FIND("/",N67)+2)</f>
        <v>film &amp; v</v>
      </c>
      <c r="R67" t="str">
        <f t="shared" ref="R67:R130" si="10">RIGHT(N67,LEN(N67)-FIND("/",N67))</f>
        <v>shorts</v>
      </c>
      <c r="S67" t="s">
        <v>8314</v>
      </c>
      <c r="T67" t="s">
        <v>8324</v>
      </c>
      <c r="U67" s="10">
        <f t="shared" ref="U67:U130" si="11">(((J67/60)/60)/24)+DATE(1970,1,1)</f>
        <v>41835.821226851855</v>
      </c>
      <c r="V67" s="9">
        <f t="shared" si="7"/>
        <v>41861.874305555553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372</v>
      </c>
      <c r="P68">
        <f t="shared" si="8"/>
        <v>1199</v>
      </c>
      <c r="Q68" t="str">
        <f t="shared" si="9"/>
        <v>film &amp; v</v>
      </c>
      <c r="R68" t="str">
        <f t="shared" si="10"/>
        <v>shorts</v>
      </c>
      <c r="S68" t="s">
        <v>8314</v>
      </c>
      <c r="T68" t="s">
        <v>8324</v>
      </c>
      <c r="U68" s="10">
        <f t="shared" si="11"/>
        <v>42539.849768518514</v>
      </c>
      <c r="V68" s="9">
        <f t="shared" si="7"/>
        <v>42569.474768518514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325</v>
      </c>
      <c r="P69">
        <f t="shared" si="8"/>
        <v>1172.5</v>
      </c>
      <c r="Q69" t="str">
        <f t="shared" si="9"/>
        <v>film &amp; v</v>
      </c>
      <c r="R69" t="str">
        <f t="shared" si="10"/>
        <v>shorts</v>
      </c>
      <c r="S69" t="s">
        <v>8314</v>
      </c>
      <c r="T69" t="s">
        <v>8324</v>
      </c>
      <c r="U69" s="10">
        <f t="shared" si="11"/>
        <v>41075.583379629628</v>
      </c>
      <c r="V69" s="9">
        <f t="shared" si="7"/>
        <v>41105.208379629628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163</v>
      </c>
      <c r="P70">
        <f t="shared" si="8"/>
        <v>399.5</v>
      </c>
      <c r="Q70" t="str">
        <f t="shared" si="9"/>
        <v>film &amp; v</v>
      </c>
      <c r="R70" t="str">
        <f t="shared" si="10"/>
        <v>shorts</v>
      </c>
      <c r="S70" t="s">
        <v>8314</v>
      </c>
      <c r="T70" t="s">
        <v>8324</v>
      </c>
      <c r="U70" s="10">
        <f t="shared" si="11"/>
        <v>41663.569340277776</v>
      </c>
      <c r="V70" s="9">
        <f t="shared" si="7"/>
        <v>41693.194340277776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1094.2299999999996</v>
      </c>
      <c r="P71">
        <f t="shared" si="8"/>
        <v>5636.1149999999998</v>
      </c>
      <c r="Q71" t="str">
        <f t="shared" si="9"/>
        <v>film &amp; v</v>
      </c>
      <c r="R71" t="str">
        <f t="shared" si="10"/>
        <v>shorts</v>
      </c>
      <c r="S71" t="s">
        <v>8314</v>
      </c>
      <c r="T71" t="s">
        <v>8324</v>
      </c>
      <c r="U71" s="10">
        <f t="shared" si="11"/>
        <v>40786.187789351854</v>
      </c>
      <c r="V71" s="9">
        <f t="shared" si="7"/>
        <v>40817.915972222225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136</v>
      </c>
      <c r="P72">
        <f t="shared" si="8"/>
        <v>326.5</v>
      </c>
      <c r="Q72" t="str">
        <f t="shared" si="9"/>
        <v>film &amp; v</v>
      </c>
      <c r="R72" t="str">
        <f t="shared" si="10"/>
        <v>shorts</v>
      </c>
      <c r="S72" t="s">
        <v>8314</v>
      </c>
      <c r="T72" t="s">
        <v>8324</v>
      </c>
      <c r="U72" s="10">
        <f t="shared" si="11"/>
        <v>40730.896354166667</v>
      </c>
      <c r="V72" s="9">
        <f t="shared" si="7"/>
        <v>40790.521354166667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431</v>
      </c>
      <c r="P73">
        <f t="shared" si="8"/>
        <v>1131.5</v>
      </c>
      <c r="Q73" t="str">
        <f t="shared" si="9"/>
        <v>film &amp; v</v>
      </c>
      <c r="R73" t="str">
        <f t="shared" si="10"/>
        <v>shorts</v>
      </c>
      <c r="S73" t="s">
        <v>8314</v>
      </c>
      <c r="T73" t="s">
        <v>8324</v>
      </c>
      <c r="U73" s="10">
        <f t="shared" si="11"/>
        <v>40997.271493055552</v>
      </c>
      <c r="V73" s="9">
        <f t="shared" si="7"/>
        <v>41056.896493055552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185</v>
      </c>
      <c r="P74">
        <f t="shared" si="8"/>
        <v>1213</v>
      </c>
      <c r="Q74" t="str">
        <f t="shared" si="9"/>
        <v>film &amp; v</v>
      </c>
      <c r="R74" t="str">
        <f t="shared" si="10"/>
        <v>shorts</v>
      </c>
      <c r="S74" t="s">
        <v>8314</v>
      </c>
      <c r="T74" t="s">
        <v>8324</v>
      </c>
      <c r="U74" s="10">
        <f t="shared" si="11"/>
        <v>41208.010196759256</v>
      </c>
      <c r="V74" s="9">
        <f t="shared" si="7"/>
        <v>41227.625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0</v>
      </c>
      <c r="P75">
        <f t="shared" si="8"/>
        <v>459</v>
      </c>
      <c r="Q75" t="str">
        <f t="shared" si="9"/>
        <v>film &amp; v</v>
      </c>
      <c r="R75" t="str">
        <f t="shared" si="10"/>
        <v>shorts</v>
      </c>
      <c r="S75" t="s">
        <v>8314</v>
      </c>
      <c r="T75" t="s">
        <v>8324</v>
      </c>
      <c r="U75" s="10">
        <f t="shared" si="11"/>
        <v>40587.75675925926</v>
      </c>
      <c r="V75" s="9">
        <f t="shared" si="7"/>
        <v>40665.790972222225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64.659999999999968</v>
      </c>
      <c r="P76">
        <f t="shared" si="8"/>
        <v>296.83</v>
      </c>
      <c r="Q76" t="str">
        <f t="shared" si="9"/>
        <v>film &amp; v</v>
      </c>
      <c r="R76" t="str">
        <f t="shared" si="10"/>
        <v>shorts</v>
      </c>
      <c r="S76" t="s">
        <v>8314</v>
      </c>
      <c r="T76" t="s">
        <v>8324</v>
      </c>
      <c r="U76" s="10">
        <f t="shared" si="11"/>
        <v>42360.487210648149</v>
      </c>
      <c r="V76" s="9">
        <f t="shared" si="7"/>
        <v>42390.112210648149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540</v>
      </c>
      <c r="P77">
        <f t="shared" si="8"/>
        <v>2043.5</v>
      </c>
      <c r="Q77" t="str">
        <f t="shared" si="9"/>
        <v>film &amp; v</v>
      </c>
      <c r="R77" t="str">
        <f t="shared" si="10"/>
        <v>shorts</v>
      </c>
      <c r="S77" t="s">
        <v>8314</v>
      </c>
      <c r="T77" t="s">
        <v>8324</v>
      </c>
      <c r="U77" s="10">
        <f t="shared" si="11"/>
        <v>41357.209166666667</v>
      </c>
      <c r="V77" s="9">
        <f t="shared" si="7"/>
        <v>41386.834166666667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160</v>
      </c>
      <c r="P78">
        <f t="shared" si="8"/>
        <v>237.5</v>
      </c>
      <c r="Q78" t="str">
        <f t="shared" si="9"/>
        <v>film &amp; v</v>
      </c>
      <c r="R78" t="str">
        <f t="shared" si="10"/>
        <v>shorts</v>
      </c>
      <c r="S78" t="s">
        <v>8314</v>
      </c>
      <c r="T78" t="s">
        <v>8324</v>
      </c>
      <c r="U78" s="10">
        <f t="shared" si="11"/>
        <v>40844.691643518519</v>
      </c>
      <c r="V78" s="9">
        <f t="shared" si="7"/>
        <v>40904.358310185184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1170</v>
      </c>
      <c r="P79">
        <f t="shared" si="8"/>
        <v>798</v>
      </c>
      <c r="Q79" t="str">
        <f t="shared" si="9"/>
        <v>film &amp; v</v>
      </c>
      <c r="R79" t="str">
        <f t="shared" si="10"/>
        <v>shorts</v>
      </c>
      <c r="S79" t="s">
        <v>8314</v>
      </c>
      <c r="T79" t="s">
        <v>8324</v>
      </c>
      <c r="U79" s="10">
        <f t="shared" si="11"/>
        <v>40997.144872685189</v>
      </c>
      <c r="V79" s="9">
        <f t="shared" si="7"/>
        <v>41049.749305555553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1301</v>
      </c>
      <c r="P80">
        <f t="shared" si="8"/>
        <v>693</v>
      </c>
      <c r="Q80" t="str">
        <f t="shared" si="9"/>
        <v>film &amp; v</v>
      </c>
      <c r="R80" t="str">
        <f t="shared" si="10"/>
        <v>shorts</v>
      </c>
      <c r="S80" t="s">
        <v>8314</v>
      </c>
      <c r="T80" t="s">
        <v>8324</v>
      </c>
      <c r="U80" s="10">
        <f t="shared" si="11"/>
        <v>42604.730567129634</v>
      </c>
      <c r="V80" s="9">
        <f t="shared" si="7"/>
        <v>42614.355567129634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351</v>
      </c>
      <c r="P81">
        <f t="shared" si="8"/>
        <v>846</v>
      </c>
      <c r="Q81" t="str">
        <f t="shared" si="9"/>
        <v>film &amp; v</v>
      </c>
      <c r="R81" t="str">
        <f t="shared" si="10"/>
        <v>shorts</v>
      </c>
      <c r="S81" t="s">
        <v>8314</v>
      </c>
      <c r="T81" t="s">
        <v>8324</v>
      </c>
      <c r="U81" s="10">
        <f t="shared" si="11"/>
        <v>41724.776539351849</v>
      </c>
      <c r="V81" s="9">
        <f t="shared" si="7"/>
        <v>41754.401539351849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870</v>
      </c>
      <c r="P82">
        <f t="shared" si="8"/>
        <v>6458.5</v>
      </c>
      <c r="Q82" t="str">
        <f t="shared" si="9"/>
        <v>film &amp; v</v>
      </c>
      <c r="R82" t="str">
        <f t="shared" si="10"/>
        <v>shorts</v>
      </c>
      <c r="S82" t="s">
        <v>8314</v>
      </c>
      <c r="T82" t="s">
        <v>8324</v>
      </c>
      <c r="U82" s="10">
        <f t="shared" si="11"/>
        <v>41583.083981481483</v>
      </c>
      <c r="V82" s="9">
        <f t="shared" si="7"/>
        <v>41617.708981481483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735</v>
      </c>
      <c r="P83">
        <f t="shared" si="8"/>
        <v>756.5</v>
      </c>
      <c r="Q83" t="str">
        <f t="shared" si="9"/>
        <v>film &amp; v</v>
      </c>
      <c r="R83" t="str">
        <f t="shared" si="10"/>
        <v>shorts</v>
      </c>
      <c r="S83" t="s">
        <v>8314</v>
      </c>
      <c r="T83" t="s">
        <v>8324</v>
      </c>
      <c r="U83" s="10">
        <f t="shared" si="11"/>
        <v>41100.158877314818</v>
      </c>
      <c r="V83" s="9">
        <f t="shared" si="7"/>
        <v>41103.751388888893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0.5</v>
      </c>
      <c r="P84">
        <f t="shared" si="8"/>
        <v>2050.25</v>
      </c>
      <c r="Q84" t="str">
        <f t="shared" si="9"/>
        <v>film &amp; v</v>
      </c>
      <c r="R84" t="str">
        <f t="shared" si="10"/>
        <v>shorts</v>
      </c>
      <c r="S84" t="s">
        <v>8314</v>
      </c>
      <c r="T84" t="s">
        <v>8324</v>
      </c>
      <c r="U84" s="10">
        <f t="shared" si="11"/>
        <v>40795.820150462961</v>
      </c>
      <c r="V84" s="9">
        <f t="shared" si="7"/>
        <v>40825.445150462961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5</v>
      </c>
      <c r="P85">
        <f t="shared" si="8"/>
        <v>109</v>
      </c>
      <c r="Q85" t="str">
        <f t="shared" si="9"/>
        <v>film &amp; v</v>
      </c>
      <c r="R85" t="str">
        <f t="shared" si="10"/>
        <v>shorts</v>
      </c>
      <c r="S85" t="s">
        <v>8314</v>
      </c>
      <c r="T85" t="s">
        <v>8324</v>
      </c>
      <c r="U85" s="10">
        <f t="shared" si="11"/>
        <v>42042.615613425922</v>
      </c>
      <c r="V85" s="9">
        <f t="shared" si="7"/>
        <v>42057.104166666672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0</v>
      </c>
      <c r="P86">
        <f t="shared" si="8"/>
        <v>253.5</v>
      </c>
      <c r="Q86" t="str">
        <f t="shared" si="9"/>
        <v>film &amp; v</v>
      </c>
      <c r="R86" t="str">
        <f t="shared" si="10"/>
        <v>shorts</v>
      </c>
      <c r="S86" t="s">
        <v>8314</v>
      </c>
      <c r="T86" t="s">
        <v>8324</v>
      </c>
      <c r="U86" s="10">
        <f t="shared" si="11"/>
        <v>40648.757939814815</v>
      </c>
      <c r="V86" s="9">
        <f t="shared" si="7"/>
        <v>40678.382939814815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306</v>
      </c>
      <c r="P87">
        <f t="shared" si="8"/>
        <v>763.5</v>
      </c>
      <c r="Q87" t="str">
        <f t="shared" si="9"/>
        <v>film &amp; v</v>
      </c>
      <c r="R87" t="str">
        <f t="shared" si="10"/>
        <v>shorts</v>
      </c>
      <c r="S87" t="s">
        <v>8314</v>
      </c>
      <c r="T87" t="s">
        <v>8324</v>
      </c>
      <c r="U87" s="10">
        <f t="shared" si="11"/>
        <v>40779.125428240739</v>
      </c>
      <c r="V87" s="9">
        <f t="shared" si="7"/>
        <v>40808.750428240739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388</v>
      </c>
      <c r="P88">
        <f t="shared" si="8"/>
        <v>3202.5</v>
      </c>
      <c r="Q88" t="str">
        <f t="shared" si="9"/>
        <v>film &amp; v</v>
      </c>
      <c r="R88" t="str">
        <f t="shared" si="10"/>
        <v>shorts</v>
      </c>
      <c r="S88" t="s">
        <v>8314</v>
      </c>
      <c r="T88" t="s">
        <v>8324</v>
      </c>
      <c r="U88" s="10">
        <f t="shared" si="11"/>
        <v>42291.556076388893</v>
      </c>
      <c r="V88" s="9">
        <f t="shared" si="7"/>
        <v>42365.22274305555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115</v>
      </c>
      <c r="P89">
        <f t="shared" si="8"/>
        <v>1320</v>
      </c>
      <c r="Q89" t="str">
        <f t="shared" si="9"/>
        <v>film &amp; v</v>
      </c>
      <c r="R89" t="str">
        <f t="shared" si="10"/>
        <v>shorts</v>
      </c>
      <c r="S89" t="s">
        <v>8314</v>
      </c>
      <c r="T89" t="s">
        <v>8324</v>
      </c>
      <c r="U89" s="10">
        <f t="shared" si="11"/>
        <v>40322.53938657407</v>
      </c>
      <c r="V89" s="9">
        <f t="shared" si="7"/>
        <v>40331.695138888885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100</v>
      </c>
      <c r="P90">
        <f t="shared" si="8"/>
        <v>1830</v>
      </c>
      <c r="Q90" t="str">
        <f t="shared" si="9"/>
        <v>film &amp; v</v>
      </c>
      <c r="R90" t="str">
        <f t="shared" si="10"/>
        <v>shorts</v>
      </c>
      <c r="S90" t="s">
        <v>8314</v>
      </c>
      <c r="T90" t="s">
        <v>8324</v>
      </c>
      <c r="U90" s="10">
        <f t="shared" si="11"/>
        <v>41786.65892361111</v>
      </c>
      <c r="V90" s="9">
        <f t="shared" si="7"/>
        <v>41812.28392361111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904</v>
      </c>
      <c r="P91">
        <f t="shared" si="8"/>
        <v>3480</v>
      </c>
      <c r="Q91" t="str">
        <f t="shared" si="9"/>
        <v>film &amp; v</v>
      </c>
      <c r="R91" t="str">
        <f t="shared" si="10"/>
        <v>shorts</v>
      </c>
      <c r="S91" t="s">
        <v>8314</v>
      </c>
      <c r="T91" t="s">
        <v>8324</v>
      </c>
      <c r="U91" s="10">
        <f t="shared" si="11"/>
        <v>41402.752222222225</v>
      </c>
      <c r="V91" s="9">
        <f t="shared" si="7"/>
        <v>41427.377222222218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2</v>
      </c>
      <c r="P92">
        <f t="shared" si="8"/>
        <v>259</v>
      </c>
      <c r="Q92" t="str">
        <f t="shared" si="9"/>
        <v>film &amp; v</v>
      </c>
      <c r="R92" t="str">
        <f t="shared" si="10"/>
        <v>shorts</v>
      </c>
      <c r="S92" t="s">
        <v>8314</v>
      </c>
      <c r="T92" t="s">
        <v>8324</v>
      </c>
      <c r="U92" s="10">
        <f t="shared" si="11"/>
        <v>40706.297442129631</v>
      </c>
      <c r="V92" s="9">
        <f t="shared" si="7"/>
        <v>40735.922442129631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600</v>
      </c>
      <c r="P93">
        <f t="shared" si="8"/>
        <v>1823</v>
      </c>
      <c r="Q93" t="str">
        <f t="shared" si="9"/>
        <v>film &amp; v</v>
      </c>
      <c r="R93" t="str">
        <f t="shared" si="10"/>
        <v>shorts</v>
      </c>
      <c r="S93" t="s">
        <v>8314</v>
      </c>
      <c r="T93" t="s">
        <v>8324</v>
      </c>
      <c r="U93" s="10">
        <f t="shared" si="11"/>
        <v>40619.402361111112</v>
      </c>
      <c r="V93" s="9">
        <f t="shared" si="7"/>
        <v>40680.027361111112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260</v>
      </c>
      <c r="P94">
        <f t="shared" si="8"/>
        <v>2651.5</v>
      </c>
      <c r="Q94" t="str">
        <f t="shared" si="9"/>
        <v>film &amp; v</v>
      </c>
      <c r="R94" t="str">
        <f t="shared" si="10"/>
        <v>shorts</v>
      </c>
      <c r="S94" t="s">
        <v>8314</v>
      </c>
      <c r="T94" t="s">
        <v>8324</v>
      </c>
      <c r="U94" s="10">
        <f t="shared" si="11"/>
        <v>42721.198877314819</v>
      </c>
      <c r="V94" s="9">
        <f t="shared" si="7"/>
        <v>42766.958333333328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106</v>
      </c>
      <c r="P95">
        <f t="shared" si="8"/>
        <v>560.5</v>
      </c>
      <c r="Q95" t="str">
        <f t="shared" si="9"/>
        <v>film &amp; v</v>
      </c>
      <c r="R95" t="str">
        <f t="shared" si="10"/>
        <v>shorts</v>
      </c>
      <c r="S95" t="s">
        <v>8314</v>
      </c>
      <c r="T95" t="s">
        <v>8324</v>
      </c>
      <c r="U95" s="10">
        <f t="shared" si="11"/>
        <v>41065.858067129629</v>
      </c>
      <c r="V95" s="9">
        <f t="shared" si="7"/>
        <v>41093.5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</v>
      </c>
      <c r="P96">
        <f t="shared" si="8"/>
        <v>136</v>
      </c>
      <c r="Q96" t="str">
        <f t="shared" si="9"/>
        <v>film &amp; v</v>
      </c>
      <c r="R96" t="str">
        <f t="shared" si="10"/>
        <v>shorts</v>
      </c>
      <c r="S96" t="s">
        <v>8314</v>
      </c>
      <c r="T96" t="s">
        <v>8324</v>
      </c>
      <c r="U96" s="10">
        <f t="shared" si="11"/>
        <v>41716.717847222222</v>
      </c>
      <c r="V96" s="9">
        <f t="shared" si="7"/>
        <v>41736.342847222222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110</v>
      </c>
      <c r="P97">
        <f t="shared" si="8"/>
        <v>240.5</v>
      </c>
      <c r="Q97" t="str">
        <f t="shared" si="9"/>
        <v>film &amp; v</v>
      </c>
      <c r="R97" t="str">
        <f t="shared" si="10"/>
        <v>shorts</v>
      </c>
      <c r="S97" t="s">
        <v>8314</v>
      </c>
      <c r="T97" t="s">
        <v>8324</v>
      </c>
      <c r="U97" s="10">
        <f t="shared" si="11"/>
        <v>40935.005104166667</v>
      </c>
      <c r="V97" s="9">
        <f t="shared" si="7"/>
        <v>40964.630104166667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220</v>
      </c>
      <c r="P98">
        <f t="shared" si="8"/>
        <v>877</v>
      </c>
      <c r="Q98" t="str">
        <f t="shared" si="9"/>
        <v>film &amp; v</v>
      </c>
      <c r="R98" t="str">
        <f t="shared" si="10"/>
        <v>shorts</v>
      </c>
      <c r="S98" t="s">
        <v>8314</v>
      </c>
      <c r="T98" t="s">
        <v>8324</v>
      </c>
      <c r="U98" s="10">
        <f t="shared" si="11"/>
        <v>40324.662511574075</v>
      </c>
      <c r="V98" s="9">
        <f t="shared" si="7"/>
        <v>40390.75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25</v>
      </c>
      <c r="P99">
        <f t="shared" si="8"/>
        <v>216.5</v>
      </c>
      <c r="Q99" t="str">
        <f t="shared" si="9"/>
        <v>film &amp; v</v>
      </c>
      <c r="R99" t="str">
        <f t="shared" si="10"/>
        <v>shorts</v>
      </c>
      <c r="S99" t="s">
        <v>8314</v>
      </c>
      <c r="T99" t="s">
        <v>8324</v>
      </c>
      <c r="U99" s="10">
        <f t="shared" si="11"/>
        <v>40706.135208333333</v>
      </c>
      <c r="V99" s="9">
        <f t="shared" si="7"/>
        <v>40735.760208333333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200</v>
      </c>
      <c r="P100">
        <f t="shared" si="8"/>
        <v>1730</v>
      </c>
      <c r="Q100" t="str">
        <f t="shared" si="9"/>
        <v>film &amp; v</v>
      </c>
      <c r="R100" t="str">
        <f t="shared" si="10"/>
        <v>shorts</v>
      </c>
      <c r="S100" t="s">
        <v>8314</v>
      </c>
      <c r="T100" t="s">
        <v>8324</v>
      </c>
      <c r="U100" s="10">
        <f t="shared" si="11"/>
        <v>41214.79483796296</v>
      </c>
      <c r="V100" s="9">
        <f t="shared" si="7"/>
        <v>41250.604166666664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90.289999999999964</v>
      </c>
      <c r="P101">
        <f t="shared" si="8"/>
        <v>814.64499999999998</v>
      </c>
      <c r="Q101" t="str">
        <f t="shared" si="9"/>
        <v>film &amp; v</v>
      </c>
      <c r="R101" t="str">
        <f t="shared" si="10"/>
        <v>shorts</v>
      </c>
      <c r="S101" t="s">
        <v>8314</v>
      </c>
      <c r="T101" t="s">
        <v>8324</v>
      </c>
      <c r="U101" s="10">
        <f t="shared" si="11"/>
        <v>41631.902766203704</v>
      </c>
      <c r="V101" s="9">
        <f t="shared" si="7"/>
        <v>41661.527766203704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0</v>
      </c>
      <c r="P102">
        <f t="shared" si="8"/>
        <v>2513</v>
      </c>
      <c r="Q102" t="str">
        <f t="shared" si="9"/>
        <v>film &amp; v</v>
      </c>
      <c r="R102" t="str">
        <f t="shared" si="10"/>
        <v>shorts</v>
      </c>
      <c r="S102" t="s">
        <v>8314</v>
      </c>
      <c r="T102" t="s">
        <v>8324</v>
      </c>
      <c r="U102" s="10">
        <f t="shared" si="11"/>
        <v>41197.753310185188</v>
      </c>
      <c r="V102" s="9">
        <f t="shared" si="7"/>
        <v>41217.419976851852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0</v>
      </c>
      <c r="P103">
        <f t="shared" si="8"/>
        <v>1767.5</v>
      </c>
      <c r="Q103" t="str">
        <f t="shared" si="9"/>
        <v>film &amp; v</v>
      </c>
      <c r="R103" t="str">
        <f t="shared" si="10"/>
        <v>shorts</v>
      </c>
      <c r="S103" t="s">
        <v>8314</v>
      </c>
      <c r="T103" t="s">
        <v>8324</v>
      </c>
      <c r="U103" s="10">
        <f t="shared" si="11"/>
        <v>41274.776736111111</v>
      </c>
      <c r="V103" s="9">
        <f t="shared" si="7"/>
        <v>41298.401736111111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1665</v>
      </c>
      <c r="P104">
        <f t="shared" si="8"/>
        <v>3865</v>
      </c>
      <c r="Q104" t="str">
        <f t="shared" si="9"/>
        <v>film &amp; v</v>
      </c>
      <c r="R104" t="str">
        <f t="shared" si="10"/>
        <v>shorts</v>
      </c>
      <c r="S104" t="s">
        <v>8314</v>
      </c>
      <c r="T104" t="s">
        <v>8324</v>
      </c>
      <c r="U104" s="10">
        <f t="shared" si="11"/>
        <v>40505.131168981483</v>
      </c>
      <c r="V104" s="9">
        <f t="shared" si="7"/>
        <v>40534.756168981483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67</v>
      </c>
      <c r="P105">
        <f t="shared" si="8"/>
        <v>708</v>
      </c>
      <c r="Q105" t="str">
        <f t="shared" si="9"/>
        <v>film &amp; v</v>
      </c>
      <c r="R105" t="str">
        <f t="shared" si="10"/>
        <v>shorts</v>
      </c>
      <c r="S105" t="s">
        <v>8314</v>
      </c>
      <c r="T105" t="s">
        <v>8324</v>
      </c>
      <c r="U105" s="10">
        <f t="shared" si="11"/>
        <v>41682.805902777778</v>
      </c>
      <c r="V105" s="9">
        <f t="shared" si="7"/>
        <v>41705.430902777778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100</v>
      </c>
      <c r="P106">
        <f t="shared" si="8"/>
        <v>305</v>
      </c>
      <c r="Q106" t="str">
        <f t="shared" si="9"/>
        <v>film &amp; v</v>
      </c>
      <c r="R106" t="str">
        <f t="shared" si="10"/>
        <v>shorts</v>
      </c>
      <c r="S106" t="s">
        <v>8314</v>
      </c>
      <c r="T106" t="s">
        <v>8324</v>
      </c>
      <c r="U106" s="10">
        <f t="shared" si="11"/>
        <v>40612.695208333331</v>
      </c>
      <c r="V106" s="9">
        <f t="shared" si="7"/>
        <v>40635.666666666664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163</v>
      </c>
      <c r="P107">
        <f t="shared" si="8"/>
        <v>1211.5</v>
      </c>
      <c r="Q107" t="str">
        <f t="shared" si="9"/>
        <v>film &amp; v</v>
      </c>
      <c r="R107" t="str">
        <f t="shared" si="10"/>
        <v>shorts</v>
      </c>
      <c r="S107" t="s">
        <v>8314</v>
      </c>
      <c r="T107" t="s">
        <v>8324</v>
      </c>
      <c r="U107" s="10">
        <f t="shared" si="11"/>
        <v>42485.724768518514</v>
      </c>
      <c r="V107" s="9">
        <f t="shared" si="7"/>
        <v>42503.625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25</v>
      </c>
      <c r="P108">
        <f t="shared" si="8"/>
        <v>2526</v>
      </c>
      <c r="Q108" t="str">
        <f t="shared" si="9"/>
        <v>film &amp; v</v>
      </c>
      <c r="R108" t="str">
        <f t="shared" si="10"/>
        <v>shorts</v>
      </c>
      <c r="S108" t="s">
        <v>8314</v>
      </c>
      <c r="T108" t="s">
        <v>8324</v>
      </c>
      <c r="U108" s="10">
        <f t="shared" si="11"/>
        <v>40987.776631944449</v>
      </c>
      <c r="V108" s="9">
        <f t="shared" si="7"/>
        <v>41001.401631944442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185</v>
      </c>
      <c r="P109">
        <f t="shared" si="8"/>
        <v>3877</v>
      </c>
      <c r="Q109" t="str">
        <f t="shared" si="9"/>
        <v>film &amp; v</v>
      </c>
      <c r="R109" t="str">
        <f t="shared" si="10"/>
        <v>shorts</v>
      </c>
      <c r="S109" t="s">
        <v>8314</v>
      </c>
      <c r="T109" t="s">
        <v>8324</v>
      </c>
      <c r="U109" s="10">
        <f t="shared" si="11"/>
        <v>40635.982488425929</v>
      </c>
      <c r="V109" s="9">
        <f t="shared" si="7"/>
        <v>40657.607488425929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2200</v>
      </c>
      <c r="P110">
        <f t="shared" si="8"/>
        <v>1873.5</v>
      </c>
      <c r="Q110" t="str">
        <f t="shared" si="9"/>
        <v>film &amp; v</v>
      </c>
      <c r="R110" t="str">
        <f t="shared" si="10"/>
        <v>shorts</v>
      </c>
      <c r="S110" t="s">
        <v>8314</v>
      </c>
      <c r="T110" t="s">
        <v>8324</v>
      </c>
      <c r="U110" s="10">
        <f t="shared" si="11"/>
        <v>41365.613078703704</v>
      </c>
      <c r="V110" s="9">
        <f t="shared" si="7"/>
        <v>41425.238078703704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1195</v>
      </c>
      <c r="P111">
        <f t="shared" si="8"/>
        <v>1121</v>
      </c>
      <c r="Q111" t="str">
        <f t="shared" si="9"/>
        <v>film &amp; v</v>
      </c>
      <c r="R111" t="str">
        <f t="shared" si="10"/>
        <v>shorts</v>
      </c>
      <c r="S111" t="s">
        <v>8314</v>
      </c>
      <c r="T111" t="s">
        <v>8324</v>
      </c>
      <c r="U111" s="10">
        <f t="shared" si="11"/>
        <v>40570.025810185187</v>
      </c>
      <c r="V111" s="9">
        <f t="shared" si="7"/>
        <v>40599.650810185187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400</v>
      </c>
      <c r="P112">
        <f t="shared" si="8"/>
        <v>863</v>
      </c>
      <c r="Q112" t="str">
        <f t="shared" si="9"/>
        <v>film &amp; v</v>
      </c>
      <c r="R112" t="str">
        <f t="shared" si="10"/>
        <v>shorts</v>
      </c>
      <c r="S112" t="s">
        <v>8314</v>
      </c>
      <c r="T112" t="s">
        <v>8324</v>
      </c>
      <c r="U112" s="10">
        <f t="shared" si="11"/>
        <v>41557.949687500004</v>
      </c>
      <c r="V112" s="9">
        <f t="shared" si="7"/>
        <v>41591.874305555553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1910</v>
      </c>
      <c r="P113">
        <f t="shared" si="8"/>
        <v>2731.5</v>
      </c>
      <c r="Q113" t="str">
        <f t="shared" si="9"/>
        <v>film &amp; v</v>
      </c>
      <c r="R113" t="str">
        <f t="shared" si="10"/>
        <v>shorts</v>
      </c>
      <c r="S113" t="s">
        <v>8314</v>
      </c>
      <c r="T113" t="s">
        <v>8324</v>
      </c>
      <c r="U113" s="10">
        <f t="shared" si="11"/>
        <v>42125.333182870367</v>
      </c>
      <c r="V113" s="9">
        <f t="shared" si="7"/>
        <v>42154.958182870367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200</v>
      </c>
      <c r="P114">
        <f t="shared" si="8"/>
        <v>2640.5</v>
      </c>
      <c r="Q114" t="str">
        <f t="shared" si="9"/>
        <v>film &amp; v</v>
      </c>
      <c r="R114" t="str">
        <f t="shared" si="10"/>
        <v>shorts</v>
      </c>
      <c r="S114" t="s">
        <v>8314</v>
      </c>
      <c r="T114" t="s">
        <v>8324</v>
      </c>
      <c r="U114" s="10">
        <f t="shared" si="11"/>
        <v>41718.043032407404</v>
      </c>
      <c r="V114" s="9">
        <f t="shared" si="7"/>
        <v>41741.708333333336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2050</v>
      </c>
      <c r="P115">
        <f t="shared" si="8"/>
        <v>3564</v>
      </c>
      <c r="Q115" t="str">
        <f t="shared" si="9"/>
        <v>film &amp; v</v>
      </c>
      <c r="R115" t="str">
        <f t="shared" si="10"/>
        <v>shorts</v>
      </c>
      <c r="S115" t="s">
        <v>8314</v>
      </c>
      <c r="T115" t="s">
        <v>8324</v>
      </c>
      <c r="U115" s="10">
        <f t="shared" si="11"/>
        <v>40753.758425925924</v>
      </c>
      <c r="V115" s="9">
        <f t="shared" si="7"/>
        <v>40761.25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100</v>
      </c>
      <c r="P116">
        <f t="shared" si="8"/>
        <v>1567.5</v>
      </c>
      <c r="Q116" t="str">
        <f t="shared" si="9"/>
        <v>film &amp; v</v>
      </c>
      <c r="R116" t="str">
        <f t="shared" si="10"/>
        <v>shorts</v>
      </c>
      <c r="S116" t="s">
        <v>8314</v>
      </c>
      <c r="T116" t="s">
        <v>8324</v>
      </c>
      <c r="U116" s="10">
        <f t="shared" si="11"/>
        <v>40861.27416666667</v>
      </c>
      <c r="V116" s="9">
        <f t="shared" si="7"/>
        <v>40920.89916666667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182</v>
      </c>
      <c r="P117">
        <f t="shared" si="8"/>
        <v>327</v>
      </c>
      <c r="Q117" t="str">
        <f t="shared" si="9"/>
        <v>film &amp; v</v>
      </c>
      <c r="R117" t="str">
        <f t="shared" si="10"/>
        <v>shorts</v>
      </c>
      <c r="S117" t="s">
        <v>8314</v>
      </c>
      <c r="T117" t="s">
        <v>8324</v>
      </c>
      <c r="U117" s="10">
        <f t="shared" si="11"/>
        <v>40918.738935185182</v>
      </c>
      <c r="V117" s="9">
        <f t="shared" si="7"/>
        <v>40943.363935185189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478</v>
      </c>
      <c r="P118">
        <f t="shared" si="8"/>
        <v>2017.5</v>
      </c>
      <c r="Q118" t="str">
        <f t="shared" si="9"/>
        <v>film &amp; v</v>
      </c>
      <c r="R118" t="str">
        <f t="shared" si="10"/>
        <v>shorts</v>
      </c>
      <c r="S118" t="s">
        <v>8314</v>
      </c>
      <c r="T118" t="s">
        <v>8324</v>
      </c>
      <c r="U118" s="10">
        <f t="shared" si="11"/>
        <v>40595.497164351851</v>
      </c>
      <c r="V118" s="9">
        <f t="shared" si="7"/>
        <v>40641.080497685187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22.220000000000255</v>
      </c>
      <c r="P119">
        <f t="shared" si="8"/>
        <v>2274.61</v>
      </c>
      <c r="Q119" t="str">
        <f t="shared" si="9"/>
        <v>film &amp; v</v>
      </c>
      <c r="R119" t="str">
        <f t="shared" si="10"/>
        <v>shorts</v>
      </c>
      <c r="S119" t="s">
        <v>8314</v>
      </c>
      <c r="T119" t="s">
        <v>8324</v>
      </c>
      <c r="U119" s="10">
        <f t="shared" si="11"/>
        <v>40248.834999999999</v>
      </c>
      <c r="V119" s="9">
        <f t="shared" si="7"/>
        <v>40338.416666666664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651.57999999999993</v>
      </c>
      <c r="P120">
        <f t="shared" si="8"/>
        <v>2845.29</v>
      </c>
      <c r="Q120" t="str">
        <f t="shared" si="9"/>
        <v>film &amp; v</v>
      </c>
      <c r="R120" t="str">
        <f t="shared" si="10"/>
        <v>shorts</v>
      </c>
      <c r="S120" t="s">
        <v>8314</v>
      </c>
      <c r="T120" t="s">
        <v>8324</v>
      </c>
      <c r="U120" s="10">
        <f t="shared" si="11"/>
        <v>40723.053657407407</v>
      </c>
      <c r="V120" s="9">
        <f t="shared" si="7"/>
        <v>40752.678657407407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148.09999999999991</v>
      </c>
      <c r="P121">
        <f t="shared" si="8"/>
        <v>1717.55</v>
      </c>
      <c r="Q121" t="str">
        <f t="shared" si="9"/>
        <v>film &amp; v</v>
      </c>
      <c r="R121" t="str">
        <f t="shared" si="10"/>
        <v>shorts</v>
      </c>
      <c r="S121" t="s">
        <v>8314</v>
      </c>
      <c r="T121" t="s">
        <v>8324</v>
      </c>
      <c r="U121" s="10">
        <f t="shared" si="11"/>
        <v>40739.069282407407</v>
      </c>
      <c r="V121" s="9">
        <f t="shared" si="7"/>
        <v>40768.583333333336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8"/>
        <v>5.5</v>
      </c>
      <c r="Q122" t="str">
        <f t="shared" si="9"/>
        <v>film &amp; video/scie</v>
      </c>
      <c r="R122" t="str">
        <f t="shared" si="10"/>
        <v>science fiction</v>
      </c>
      <c r="S122" t="s">
        <v>8314</v>
      </c>
      <c r="T122" t="s">
        <v>8325</v>
      </c>
      <c r="U122" s="10">
        <f t="shared" si="11"/>
        <v>42616.049849537041</v>
      </c>
      <c r="V122" s="9">
        <f t="shared" si="7"/>
        <v>42645.674849537041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8"/>
        <v>1</v>
      </c>
      <c r="Q123" t="str">
        <f t="shared" si="9"/>
        <v>film &amp; video/scie</v>
      </c>
      <c r="R123" t="str">
        <f t="shared" si="10"/>
        <v>science fiction</v>
      </c>
      <c r="S123" t="s">
        <v>8314</v>
      </c>
      <c r="T123" t="s">
        <v>8325</v>
      </c>
      <c r="U123" s="10">
        <f t="shared" si="11"/>
        <v>42096.704976851848</v>
      </c>
      <c r="V123" s="9">
        <f t="shared" si="7"/>
        <v>42112.052777777775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8"/>
        <v>0</v>
      </c>
      <c r="Q124" t="str">
        <f t="shared" si="9"/>
        <v>film &amp; video/scie</v>
      </c>
      <c r="R124" t="str">
        <f t="shared" si="10"/>
        <v>science fiction</v>
      </c>
      <c r="S124" t="s">
        <v>8314</v>
      </c>
      <c r="T124" t="s">
        <v>8325</v>
      </c>
      <c r="U124" s="10">
        <f t="shared" si="11"/>
        <v>42593.431793981479</v>
      </c>
      <c r="V124" s="9">
        <f t="shared" si="7"/>
        <v>42653.056793981479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8"/>
        <v>78.5</v>
      </c>
      <c r="Q125" t="str">
        <f t="shared" si="9"/>
        <v>film &amp; video/scie</v>
      </c>
      <c r="R125" t="str">
        <f t="shared" si="10"/>
        <v>science fiction</v>
      </c>
      <c r="S125" t="s">
        <v>8314</v>
      </c>
      <c r="T125" t="s">
        <v>8325</v>
      </c>
      <c r="U125" s="10">
        <f t="shared" si="11"/>
        <v>41904.781990740739</v>
      </c>
      <c r="V125" s="9">
        <f t="shared" si="7"/>
        <v>41940.541666666664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8"/>
        <v>0</v>
      </c>
      <c r="Q126" t="str">
        <f t="shared" si="9"/>
        <v>film &amp; video/scie</v>
      </c>
      <c r="R126" t="str">
        <f t="shared" si="10"/>
        <v>science fiction</v>
      </c>
      <c r="S126" t="s">
        <v>8314</v>
      </c>
      <c r="T126" t="s">
        <v>8325</v>
      </c>
      <c r="U126" s="10">
        <f t="shared" si="11"/>
        <v>42114.928726851853</v>
      </c>
      <c r="V126" s="9">
        <f t="shared" si="7"/>
        <v>42139.553726851853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0</v>
      </c>
      <c r="P127">
        <f t="shared" si="8"/>
        <v>38</v>
      </c>
      <c r="Q127" t="str">
        <f t="shared" si="9"/>
        <v>film &amp; video/scie</v>
      </c>
      <c r="R127" t="str">
        <f t="shared" si="10"/>
        <v>science fiction</v>
      </c>
      <c r="S127" t="s">
        <v>8314</v>
      </c>
      <c r="T127" t="s">
        <v>8325</v>
      </c>
      <c r="U127" s="10">
        <f t="shared" si="11"/>
        <v>42709.993981481486</v>
      </c>
      <c r="V127" s="9">
        <f t="shared" si="7"/>
        <v>42769.618981481486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0</v>
      </c>
      <c r="P128">
        <f t="shared" si="8"/>
        <v>700</v>
      </c>
      <c r="Q128" t="str">
        <f t="shared" si="9"/>
        <v>film &amp; video/scie</v>
      </c>
      <c r="R128" t="str">
        <f t="shared" si="10"/>
        <v>science fiction</v>
      </c>
      <c r="S128" t="s">
        <v>8314</v>
      </c>
      <c r="T128" t="s">
        <v>8325</v>
      </c>
      <c r="U128" s="10">
        <f t="shared" si="11"/>
        <v>42135.589548611111</v>
      </c>
      <c r="V128" s="9">
        <f t="shared" si="7"/>
        <v>42165.708333333328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0</v>
      </c>
      <c r="P129">
        <f t="shared" si="8"/>
        <v>97</v>
      </c>
      <c r="Q129" t="str">
        <f t="shared" si="9"/>
        <v>film &amp; video/scie</v>
      </c>
      <c r="R129" t="str">
        <f t="shared" si="10"/>
        <v>science fiction</v>
      </c>
      <c r="S129" t="s">
        <v>8314</v>
      </c>
      <c r="T129" t="s">
        <v>8325</v>
      </c>
      <c r="U129" s="10">
        <f t="shared" si="11"/>
        <v>42067.62431712963</v>
      </c>
      <c r="V129" s="9">
        <f t="shared" si="7"/>
        <v>42097.207650462966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IF(E130&gt;=D130, E130-D130,0)</f>
        <v>0</v>
      </c>
      <c r="P130">
        <f t="shared" si="8"/>
        <v>936.5</v>
      </c>
      <c r="Q130" t="str">
        <f t="shared" si="9"/>
        <v>film &amp; video/scie</v>
      </c>
      <c r="R130" t="str">
        <f t="shared" si="10"/>
        <v>science fiction</v>
      </c>
      <c r="S130" t="s">
        <v>8314</v>
      </c>
      <c r="T130" t="s">
        <v>8325</v>
      </c>
      <c r="U130" s="10">
        <f t="shared" si="11"/>
        <v>42628.22792824074</v>
      </c>
      <c r="V130" s="9">
        <f t="shared" ref="V130:V193" si="13">(I130/86400)+25569+(-9/24)</f>
        <v>42662.85292824074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>
        <f t="shared" ref="P131:P194" si="14">AVERAGE(E131,L131)</f>
        <v>0</v>
      </c>
      <c r="Q131" t="str">
        <f t="shared" ref="Q131:Q194" si="15">LEFT(N131,LEN(N131)-FIND("/",N131)+2)</f>
        <v>film &amp; video/scie</v>
      </c>
      <c r="R131" t="str">
        <f t="shared" ref="R131:R194" si="16">RIGHT(N131,LEN(N131)-FIND("/",N131))</f>
        <v>science fiction</v>
      </c>
      <c r="S131" t="s">
        <v>8314</v>
      </c>
      <c r="T131" t="s">
        <v>8325</v>
      </c>
      <c r="U131" s="10">
        <f t="shared" ref="U131:U194" si="17">(((J131/60)/60)/24)+DATE(1970,1,1)</f>
        <v>41882.937303240738</v>
      </c>
      <c r="V131" s="9">
        <f t="shared" si="13"/>
        <v>41942.562303240738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4"/>
        <v>0</v>
      </c>
      <c r="Q132" t="str">
        <f t="shared" si="15"/>
        <v>film &amp; video/scie</v>
      </c>
      <c r="R132" t="str">
        <f t="shared" si="16"/>
        <v>science fiction</v>
      </c>
      <c r="S132" t="s">
        <v>8314</v>
      </c>
      <c r="T132" t="s">
        <v>8325</v>
      </c>
      <c r="U132" s="10">
        <f t="shared" si="17"/>
        <v>41778.915416666663</v>
      </c>
      <c r="V132" s="9">
        <f t="shared" si="13"/>
        <v>41806.469444444447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4"/>
        <v>0</v>
      </c>
      <c r="Q133" t="str">
        <f t="shared" si="15"/>
        <v>film &amp; video/scie</v>
      </c>
      <c r="R133" t="str">
        <f t="shared" si="16"/>
        <v>science fiction</v>
      </c>
      <c r="S133" t="s">
        <v>8314</v>
      </c>
      <c r="T133" t="s">
        <v>8325</v>
      </c>
      <c r="U133" s="10">
        <f t="shared" si="17"/>
        <v>42541.837511574078</v>
      </c>
      <c r="V133" s="9">
        <f t="shared" si="13"/>
        <v>42556.625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0</v>
      </c>
      <c r="P134">
        <f t="shared" si="14"/>
        <v>3868</v>
      </c>
      <c r="Q134" t="str">
        <f t="shared" si="15"/>
        <v>film &amp; video/scie</v>
      </c>
      <c r="R134" t="str">
        <f t="shared" si="16"/>
        <v>science fiction</v>
      </c>
      <c r="S134" t="s">
        <v>8314</v>
      </c>
      <c r="T134" t="s">
        <v>8325</v>
      </c>
      <c r="U134" s="10">
        <f t="shared" si="17"/>
        <v>41905.812581018516</v>
      </c>
      <c r="V134" s="9">
        <f t="shared" si="13"/>
        <v>41950.479247685187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4"/>
        <v>0</v>
      </c>
      <c r="Q135" t="str">
        <f t="shared" si="15"/>
        <v>film &amp; video/scie</v>
      </c>
      <c r="R135" t="str">
        <f t="shared" si="16"/>
        <v>science fiction</v>
      </c>
      <c r="S135" t="s">
        <v>8314</v>
      </c>
      <c r="T135" t="s">
        <v>8325</v>
      </c>
      <c r="U135" s="10">
        <f t="shared" si="17"/>
        <v>42491.80768518518</v>
      </c>
      <c r="V135" s="9">
        <f t="shared" si="13"/>
        <v>42521.354861111111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4"/>
        <v>0</v>
      </c>
      <c r="Q136" t="str">
        <f t="shared" si="15"/>
        <v>film &amp; video/scie</v>
      </c>
      <c r="R136" t="str">
        <f t="shared" si="16"/>
        <v>science fiction</v>
      </c>
      <c r="S136" t="s">
        <v>8314</v>
      </c>
      <c r="T136" t="s">
        <v>8325</v>
      </c>
      <c r="U136" s="10">
        <f t="shared" si="17"/>
        <v>42221.909930555557</v>
      </c>
      <c r="V136" s="9">
        <f t="shared" si="13"/>
        <v>42251.333333333328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0</v>
      </c>
      <c r="P137">
        <f t="shared" si="14"/>
        <v>204</v>
      </c>
      <c r="Q137" t="str">
        <f t="shared" si="15"/>
        <v>film &amp; video/scie</v>
      </c>
      <c r="R137" t="str">
        <f t="shared" si="16"/>
        <v>science fiction</v>
      </c>
      <c r="S137" t="s">
        <v>8314</v>
      </c>
      <c r="T137" t="s">
        <v>8325</v>
      </c>
      <c r="U137" s="10">
        <f t="shared" si="17"/>
        <v>41788.381909722222</v>
      </c>
      <c r="V137" s="9">
        <f t="shared" si="13"/>
        <v>41821.416666666664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4"/>
        <v>0</v>
      </c>
      <c r="Q138" t="str">
        <f t="shared" si="15"/>
        <v>film &amp; video/scie</v>
      </c>
      <c r="R138" t="str">
        <f t="shared" si="16"/>
        <v>science fiction</v>
      </c>
      <c r="S138" t="s">
        <v>8314</v>
      </c>
      <c r="T138" t="s">
        <v>8325</v>
      </c>
      <c r="U138" s="10">
        <f t="shared" si="17"/>
        <v>42096.410115740742</v>
      </c>
      <c r="V138" s="9">
        <f t="shared" si="13"/>
        <v>42140.052777777775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4"/>
        <v>0</v>
      </c>
      <c r="Q139" t="str">
        <f t="shared" si="15"/>
        <v>film &amp; video/scie</v>
      </c>
      <c r="R139" t="str">
        <f t="shared" si="16"/>
        <v>science fiction</v>
      </c>
      <c r="S139" t="s">
        <v>8314</v>
      </c>
      <c r="T139" t="s">
        <v>8325</v>
      </c>
      <c r="U139" s="10">
        <f t="shared" si="17"/>
        <v>42239.573993055557</v>
      </c>
      <c r="V139" s="9">
        <f t="shared" si="13"/>
        <v>42289.198993055557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0</v>
      </c>
      <c r="P140">
        <f t="shared" si="14"/>
        <v>2385</v>
      </c>
      <c r="Q140" t="str">
        <f t="shared" si="15"/>
        <v>film &amp; video/scie</v>
      </c>
      <c r="R140" t="str">
        <f t="shared" si="16"/>
        <v>science fiction</v>
      </c>
      <c r="S140" t="s">
        <v>8314</v>
      </c>
      <c r="T140" t="s">
        <v>8325</v>
      </c>
      <c r="U140" s="10">
        <f t="shared" si="17"/>
        <v>42186.257418981477</v>
      </c>
      <c r="V140" s="9">
        <f t="shared" si="13"/>
        <v>42216.832638888889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0</v>
      </c>
      <c r="P141">
        <f t="shared" si="14"/>
        <v>250.5</v>
      </c>
      <c r="Q141" t="str">
        <f t="shared" si="15"/>
        <v>film &amp; video/scie</v>
      </c>
      <c r="R141" t="str">
        <f t="shared" si="16"/>
        <v>science fiction</v>
      </c>
      <c r="S141" t="s">
        <v>8314</v>
      </c>
      <c r="T141" t="s">
        <v>8325</v>
      </c>
      <c r="U141" s="10">
        <f t="shared" si="17"/>
        <v>42187.920972222222</v>
      </c>
      <c r="V141" s="9">
        <f t="shared" si="13"/>
        <v>42197.545972222222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4"/>
        <v>0</v>
      </c>
      <c r="Q142" t="str">
        <f t="shared" si="15"/>
        <v>film &amp; video/scie</v>
      </c>
      <c r="R142" t="str">
        <f t="shared" si="16"/>
        <v>science fiction</v>
      </c>
      <c r="S142" t="s">
        <v>8314</v>
      </c>
      <c r="T142" t="s">
        <v>8325</v>
      </c>
      <c r="U142" s="10">
        <f t="shared" si="17"/>
        <v>42053.198287037041</v>
      </c>
      <c r="V142" s="9">
        <f t="shared" si="13"/>
        <v>42082.78162037037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0</v>
      </c>
      <c r="P143">
        <f t="shared" si="14"/>
        <v>660.5</v>
      </c>
      <c r="Q143" t="str">
        <f t="shared" si="15"/>
        <v>film &amp; video/scie</v>
      </c>
      <c r="R143" t="str">
        <f t="shared" si="16"/>
        <v>science fiction</v>
      </c>
      <c r="S143" t="s">
        <v>8314</v>
      </c>
      <c r="T143" t="s">
        <v>8325</v>
      </c>
      <c r="U143" s="10">
        <f t="shared" si="17"/>
        <v>42110.153043981481</v>
      </c>
      <c r="V143" s="9">
        <f t="shared" si="13"/>
        <v>42154.778043981481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4"/>
        <v>5.5</v>
      </c>
      <c r="Q144" t="str">
        <f t="shared" si="15"/>
        <v>film &amp; video/scie</v>
      </c>
      <c r="R144" t="str">
        <f t="shared" si="16"/>
        <v>science fiction</v>
      </c>
      <c r="S144" t="s">
        <v>8314</v>
      </c>
      <c r="T144" t="s">
        <v>8325</v>
      </c>
      <c r="U144" s="10">
        <f t="shared" si="17"/>
        <v>41938.893263888887</v>
      </c>
      <c r="V144" s="9">
        <f t="shared" si="13"/>
        <v>41959.559930555552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4"/>
        <v>0</v>
      </c>
      <c r="Q145" t="str">
        <f t="shared" si="15"/>
        <v>film &amp; video/scie</v>
      </c>
      <c r="R145" t="str">
        <f t="shared" si="16"/>
        <v>science fiction</v>
      </c>
      <c r="S145" t="s">
        <v>8314</v>
      </c>
      <c r="T145" t="s">
        <v>8325</v>
      </c>
      <c r="U145" s="10">
        <f t="shared" si="17"/>
        <v>42559.064143518524</v>
      </c>
      <c r="V145" s="9">
        <f t="shared" si="13"/>
        <v>42615.871527777781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0</v>
      </c>
      <c r="P146">
        <f t="shared" si="14"/>
        <v>1053.5</v>
      </c>
      <c r="Q146" t="str">
        <f t="shared" si="15"/>
        <v>film &amp; video/scie</v>
      </c>
      <c r="R146" t="str">
        <f t="shared" si="16"/>
        <v>science fiction</v>
      </c>
      <c r="S146" t="s">
        <v>8314</v>
      </c>
      <c r="T146" t="s">
        <v>8325</v>
      </c>
      <c r="U146" s="10">
        <f t="shared" si="17"/>
        <v>42047.762407407412</v>
      </c>
      <c r="V146" s="9">
        <f t="shared" si="13"/>
        <v>42107.34574074074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0</v>
      </c>
      <c r="P147">
        <f t="shared" si="14"/>
        <v>173.5</v>
      </c>
      <c r="Q147" t="str">
        <f t="shared" si="15"/>
        <v>film &amp; video/scie</v>
      </c>
      <c r="R147" t="str">
        <f t="shared" si="16"/>
        <v>science fiction</v>
      </c>
      <c r="S147" t="s">
        <v>8314</v>
      </c>
      <c r="T147" t="s">
        <v>8325</v>
      </c>
      <c r="U147" s="10">
        <f t="shared" si="17"/>
        <v>42200.542268518519</v>
      </c>
      <c r="V147" s="9">
        <f t="shared" si="13"/>
        <v>42227.167268518519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</v>
      </c>
      <c r="P148">
        <f t="shared" si="14"/>
        <v>59</v>
      </c>
      <c r="Q148" t="str">
        <f t="shared" si="15"/>
        <v>film &amp; video/scie</v>
      </c>
      <c r="R148" t="str">
        <f t="shared" si="16"/>
        <v>science fiction</v>
      </c>
      <c r="S148" t="s">
        <v>8314</v>
      </c>
      <c r="T148" t="s">
        <v>8325</v>
      </c>
      <c r="U148" s="10">
        <f t="shared" si="17"/>
        <v>42693.016180555554</v>
      </c>
      <c r="V148" s="9">
        <f t="shared" si="13"/>
        <v>42752.641180555554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4"/>
        <v>0</v>
      </c>
      <c r="Q149" t="str">
        <f t="shared" si="15"/>
        <v>film &amp; video/scie</v>
      </c>
      <c r="R149" t="str">
        <f t="shared" si="16"/>
        <v>science fiction</v>
      </c>
      <c r="S149" t="s">
        <v>8314</v>
      </c>
      <c r="T149" t="s">
        <v>8325</v>
      </c>
      <c r="U149" s="10">
        <f t="shared" si="17"/>
        <v>41969.767824074079</v>
      </c>
      <c r="V149" s="9">
        <f t="shared" si="13"/>
        <v>42012.387499999997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4"/>
        <v>21</v>
      </c>
      <c r="Q150" t="str">
        <f t="shared" si="15"/>
        <v>film &amp; video/scie</v>
      </c>
      <c r="R150" t="str">
        <f t="shared" si="16"/>
        <v>science fiction</v>
      </c>
      <c r="S150" t="s">
        <v>8314</v>
      </c>
      <c r="T150" t="s">
        <v>8325</v>
      </c>
      <c r="U150" s="10">
        <f t="shared" si="17"/>
        <v>42397.281666666662</v>
      </c>
      <c r="V150" s="9">
        <f t="shared" si="13"/>
        <v>42426.906666666662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</v>
      </c>
      <c r="P151">
        <f t="shared" si="14"/>
        <v>49</v>
      </c>
      <c r="Q151" t="str">
        <f t="shared" si="15"/>
        <v>film &amp; video/scie</v>
      </c>
      <c r="R151" t="str">
        <f t="shared" si="16"/>
        <v>science fiction</v>
      </c>
      <c r="S151" t="s">
        <v>8314</v>
      </c>
      <c r="T151" t="s">
        <v>8325</v>
      </c>
      <c r="U151" s="10">
        <f t="shared" si="17"/>
        <v>41968.172106481477</v>
      </c>
      <c r="V151" s="9">
        <f t="shared" si="13"/>
        <v>41997.958333333328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0</v>
      </c>
      <c r="P152">
        <f t="shared" si="14"/>
        <v>15089.5</v>
      </c>
      <c r="Q152" t="str">
        <f t="shared" si="15"/>
        <v>film &amp; video/scie</v>
      </c>
      <c r="R152" t="str">
        <f t="shared" si="16"/>
        <v>science fiction</v>
      </c>
      <c r="S152" t="s">
        <v>8314</v>
      </c>
      <c r="T152" t="s">
        <v>8325</v>
      </c>
      <c r="U152" s="10">
        <f t="shared" si="17"/>
        <v>42090.161828703705</v>
      </c>
      <c r="V152" s="9">
        <f t="shared" si="13"/>
        <v>42149.786828703705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4"/>
        <v>72.5</v>
      </c>
      <c r="Q153" t="str">
        <f t="shared" si="15"/>
        <v>film &amp; video/scie</v>
      </c>
      <c r="R153" t="str">
        <f t="shared" si="16"/>
        <v>science fiction</v>
      </c>
      <c r="S153" t="s">
        <v>8314</v>
      </c>
      <c r="T153" t="s">
        <v>8325</v>
      </c>
      <c r="U153" s="10">
        <f t="shared" si="17"/>
        <v>42113.550821759258</v>
      </c>
      <c r="V153" s="9">
        <f t="shared" si="13"/>
        <v>42173.175821759258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4"/>
        <v>16</v>
      </c>
      <c r="Q154" t="str">
        <f t="shared" si="15"/>
        <v>film &amp; video/scie</v>
      </c>
      <c r="R154" t="str">
        <f t="shared" si="16"/>
        <v>science fiction</v>
      </c>
      <c r="S154" t="s">
        <v>8314</v>
      </c>
      <c r="T154" t="s">
        <v>8325</v>
      </c>
      <c r="U154" s="10">
        <f t="shared" si="17"/>
        <v>41875.077546296299</v>
      </c>
      <c r="V154" s="9">
        <f t="shared" si="13"/>
        <v>41904.702546296292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</v>
      </c>
      <c r="P155">
        <f t="shared" si="14"/>
        <v>184.5</v>
      </c>
      <c r="Q155" t="str">
        <f t="shared" si="15"/>
        <v>film &amp; video/scie</v>
      </c>
      <c r="R155" t="str">
        <f t="shared" si="16"/>
        <v>science fiction</v>
      </c>
      <c r="S155" t="s">
        <v>8314</v>
      </c>
      <c r="T155" t="s">
        <v>8325</v>
      </c>
      <c r="U155" s="10">
        <f t="shared" si="17"/>
        <v>41933.586157407408</v>
      </c>
      <c r="V155" s="9">
        <f t="shared" si="13"/>
        <v>41975.252824074079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0</v>
      </c>
      <c r="P156">
        <f t="shared" si="14"/>
        <v>21.5</v>
      </c>
      <c r="Q156" t="str">
        <f t="shared" si="15"/>
        <v>film &amp; video/scie</v>
      </c>
      <c r="R156" t="str">
        <f t="shared" si="16"/>
        <v>science fiction</v>
      </c>
      <c r="S156" t="s">
        <v>8314</v>
      </c>
      <c r="T156" t="s">
        <v>8325</v>
      </c>
      <c r="U156" s="10">
        <f t="shared" si="17"/>
        <v>42115.547395833331</v>
      </c>
      <c r="V156" s="9">
        <f t="shared" si="13"/>
        <v>42158.172395833331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4"/>
        <v>42.5</v>
      </c>
      <c r="Q157" t="str">
        <f t="shared" si="15"/>
        <v>film &amp; video/scie</v>
      </c>
      <c r="R157" t="str">
        <f t="shared" si="16"/>
        <v>science fiction</v>
      </c>
      <c r="S157" t="s">
        <v>8314</v>
      </c>
      <c r="T157" t="s">
        <v>8325</v>
      </c>
      <c r="U157" s="10">
        <f t="shared" si="17"/>
        <v>42168.559432870374</v>
      </c>
      <c r="V157" s="9">
        <f t="shared" si="13"/>
        <v>42208.184432870374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0</v>
      </c>
      <c r="P158">
        <f t="shared" si="14"/>
        <v>900</v>
      </c>
      <c r="Q158" t="str">
        <f t="shared" si="15"/>
        <v>film &amp; video/scie</v>
      </c>
      <c r="R158" t="str">
        <f t="shared" si="16"/>
        <v>science fiction</v>
      </c>
      <c r="S158" t="s">
        <v>8314</v>
      </c>
      <c r="T158" t="s">
        <v>8325</v>
      </c>
      <c r="U158" s="10">
        <f t="shared" si="17"/>
        <v>41794.124953703707</v>
      </c>
      <c r="V158" s="9">
        <f t="shared" si="13"/>
        <v>41853.749953703707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4"/>
        <v>5</v>
      </c>
      <c r="Q159" t="str">
        <f t="shared" si="15"/>
        <v>film &amp; video/scie</v>
      </c>
      <c r="R159" t="str">
        <f t="shared" si="16"/>
        <v>science fiction</v>
      </c>
      <c r="S159" t="s">
        <v>8314</v>
      </c>
      <c r="T159" t="s">
        <v>8325</v>
      </c>
      <c r="U159" s="10">
        <f t="shared" si="17"/>
        <v>42396.911712962959</v>
      </c>
      <c r="V159" s="9">
        <f t="shared" si="13"/>
        <v>42426.536712962959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4"/>
        <v>0</v>
      </c>
      <c r="Q160" t="str">
        <f t="shared" si="15"/>
        <v>film &amp; video/scie</v>
      </c>
      <c r="R160" t="str">
        <f t="shared" si="16"/>
        <v>science fiction</v>
      </c>
      <c r="S160" t="s">
        <v>8314</v>
      </c>
      <c r="T160" t="s">
        <v>8325</v>
      </c>
      <c r="U160" s="10">
        <f t="shared" si="17"/>
        <v>41904.07671296296</v>
      </c>
      <c r="V160" s="9">
        <f t="shared" si="13"/>
        <v>41933.70171296296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4"/>
        <v>5.5</v>
      </c>
      <c r="Q161" t="str">
        <f t="shared" si="15"/>
        <v>film &amp; video/scie</v>
      </c>
      <c r="R161" t="str">
        <f t="shared" si="16"/>
        <v>science fiction</v>
      </c>
      <c r="S161" t="s">
        <v>8314</v>
      </c>
      <c r="T161" t="s">
        <v>8325</v>
      </c>
      <c r="U161" s="10">
        <f t="shared" si="17"/>
        <v>42514.434548611112</v>
      </c>
      <c r="V161" s="9">
        <f t="shared" si="13"/>
        <v>42554.059548611112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4"/>
        <v>0</v>
      </c>
      <c r="Q162" t="str">
        <f t="shared" si="15"/>
        <v xml:space="preserve">film &amp; </v>
      </c>
      <c r="R162" t="str">
        <f t="shared" si="16"/>
        <v>drama</v>
      </c>
      <c r="S162" t="s">
        <v>8314</v>
      </c>
      <c r="T162" t="s">
        <v>8326</v>
      </c>
      <c r="U162" s="10">
        <f t="shared" si="17"/>
        <v>42171.913090277783</v>
      </c>
      <c r="V162" s="9">
        <f t="shared" si="13"/>
        <v>42231.538090277776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4"/>
        <v>3</v>
      </c>
      <c r="Q163" t="str">
        <f t="shared" si="15"/>
        <v xml:space="preserve">film &amp; </v>
      </c>
      <c r="R163" t="str">
        <f t="shared" si="16"/>
        <v>drama</v>
      </c>
      <c r="S163" t="s">
        <v>8314</v>
      </c>
      <c r="T163" t="s">
        <v>8326</v>
      </c>
      <c r="U163" s="10">
        <f t="shared" si="17"/>
        <v>41792.687442129631</v>
      </c>
      <c r="V163" s="9">
        <f t="shared" si="13"/>
        <v>41822.312442129631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0</v>
      </c>
      <c r="P164">
        <f t="shared" si="14"/>
        <v>222.5</v>
      </c>
      <c r="Q164" t="str">
        <f t="shared" si="15"/>
        <v xml:space="preserve">film &amp; </v>
      </c>
      <c r="R164" t="str">
        <f t="shared" si="16"/>
        <v>drama</v>
      </c>
      <c r="S164" t="s">
        <v>8314</v>
      </c>
      <c r="T164" t="s">
        <v>8326</v>
      </c>
      <c r="U164" s="10">
        <f t="shared" si="17"/>
        <v>41835.126805555556</v>
      </c>
      <c r="V164" s="9">
        <f t="shared" si="13"/>
        <v>41867.612500000003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4"/>
        <v>0</v>
      </c>
      <c r="Q165" t="str">
        <f t="shared" si="15"/>
        <v xml:space="preserve">film &amp; </v>
      </c>
      <c r="R165" t="str">
        <f t="shared" si="16"/>
        <v>drama</v>
      </c>
      <c r="S165" t="s">
        <v>8314</v>
      </c>
      <c r="T165" t="s">
        <v>8326</v>
      </c>
      <c r="U165" s="10">
        <f t="shared" si="17"/>
        <v>42243.961273148147</v>
      </c>
      <c r="V165" s="9">
        <f t="shared" si="13"/>
        <v>42277.625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</v>
      </c>
      <c r="P166">
        <f t="shared" si="14"/>
        <v>323.5</v>
      </c>
      <c r="Q166" t="str">
        <f t="shared" si="15"/>
        <v xml:space="preserve">film &amp; </v>
      </c>
      <c r="R166" t="str">
        <f t="shared" si="16"/>
        <v>drama</v>
      </c>
      <c r="S166" t="s">
        <v>8314</v>
      </c>
      <c r="T166" t="s">
        <v>8326</v>
      </c>
      <c r="U166" s="10">
        <f t="shared" si="17"/>
        <v>41841.762743055559</v>
      </c>
      <c r="V166" s="9">
        <f t="shared" si="13"/>
        <v>41901.387743055559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4"/>
        <v>0</v>
      </c>
      <c r="Q167" t="str">
        <f t="shared" si="15"/>
        <v xml:space="preserve">film &amp; </v>
      </c>
      <c r="R167" t="str">
        <f t="shared" si="16"/>
        <v>drama</v>
      </c>
      <c r="S167" t="s">
        <v>8314</v>
      </c>
      <c r="T167" t="s">
        <v>8326</v>
      </c>
      <c r="U167" s="10">
        <f t="shared" si="17"/>
        <v>42351.658842592587</v>
      </c>
      <c r="V167" s="9">
        <f t="shared" si="13"/>
        <v>42381.283842592587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0</v>
      </c>
      <c r="P168">
        <f t="shared" si="14"/>
        <v>1500.5</v>
      </c>
      <c r="Q168" t="str">
        <f t="shared" si="15"/>
        <v xml:space="preserve">film &amp; </v>
      </c>
      <c r="R168" t="str">
        <f t="shared" si="16"/>
        <v>drama</v>
      </c>
      <c r="S168" t="s">
        <v>8314</v>
      </c>
      <c r="T168" t="s">
        <v>8326</v>
      </c>
      <c r="U168" s="10">
        <f t="shared" si="17"/>
        <v>42721.075949074075</v>
      </c>
      <c r="V168" s="9">
        <f t="shared" si="13"/>
        <v>42750.700949074075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4"/>
        <v>6.5</v>
      </c>
      <c r="Q169" t="str">
        <f t="shared" si="15"/>
        <v xml:space="preserve">film &amp; </v>
      </c>
      <c r="R169" t="str">
        <f t="shared" si="16"/>
        <v>drama</v>
      </c>
      <c r="S169" t="s">
        <v>8314</v>
      </c>
      <c r="T169" t="s">
        <v>8326</v>
      </c>
      <c r="U169" s="10">
        <f t="shared" si="17"/>
        <v>42160.927488425921</v>
      </c>
      <c r="V169" s="9">
        <f t="shared" si="13"/>
        <v>42220.552488425921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0</v>
      </c>
      <c r="P170">
        <f t="shared" si="14"/>
        <v>164</v>
      </c>
      <c r="Q170" t="str">
        <f t="shared" si="15"/>
        <v xml:space="preserve">film &amp; </v>
      </c>
      <c r="R170" t="str">
        <f t="shared" si="16"/>
        <v>drama</v>
      </c>
      <c r="S170" t="s">
        <v>8314</v>
      </c>
      <c r="T170" t="s">
        <v>8326</v>
      </c>
      <c r="U170" s="10">
        <f t="shared" si="17"/>
        <v>42052.83530092593</v>
      </c>
      <c r="V170" s="9">
        <f t="shared" si="13"/>
        <v>42082.418634259258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0</v>
      </c>
      <c r="P171">
        <f t="shared" si="14"/>
        <v>285</v>
      </c>
      <c r="Q171" t="str">
        <f t="shared" si="15"/>
        <v xml:space="preserve">film &amp; </v>
      </c>
      <c r="R171" t="str">
        <f t="shared" si="16"/>
        <v>drama</v>
      </c>
      <c r="S171" t="s">
        <v>8314</v>
      </c>
      <c r="T171" t="s">
        <v>8326</v>
      </c>
      <c r="U171" s="10">
        <f t="shared" si="17"/>
        <v>41900.505312499998</v>
      </c>
      <c r="V171" s="9">
        <f t="shared" si="13"/>
        <v>41930.130312499998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0</v>
      </c>
      <c r="P172">
        <f t="shared" si="14"/>
        <v>167.5</v>
      </c>
      <c r="Q172" t="str">
        <f t="shared" si="15"/>
        <v xml:space="preserve">film &amp; </v>
      </c>
      <c r="R172" t="str">
        <f t="shared" si="16"/>
        <v>drama</v>
      </c>
      <c r="S172" t="s">
        <v>8314</v>
      </c>
      <c r="T172" t="s">
        <v>8326</v>
      </c>
      <c r="U172" s="10">
        <f t="shared" si="17"/>
        <v>42216.977812500001</v>
      </c>
      <c r="V172" s="9">
        <f t="shared" si="13"/>
        <v>42245.852777777778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4"/>
        <v>1</v>
      </c>
      <c r="Q173" t="str">
        <f t="shared" si="15"/>
        <v xml:space="preserve">film &amp; </v>
      </c>
      <c r="R173" t="str">
        <f t="shared" si="16"/>
        <v>drama</v>
      </c>
      <c r="S173" t="s">
        <v>8314</v>
      </c>
      <c r="T173" t="s">
        <v>8326</v>
      </c>
      <c r="U173" s="10">
        <f t="shared" si="17"/>
        <v>42534.180717592593</v>
      </c>
      <c r="V173" s="9">
        <f t="shared" si="13"/>
        <v>42593.805717592593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4"/>
        <v>0</v>
      </c>
      <c r="Q174" t="str">
        <f t="shared" si="15"/>
        <v xml:space="preserve">film &amp; </v>
      </c>
      <c r="R174" t="str">
        <f t="shared" si="16"/>
        <v>drama</v>
      </c>
      <c r="S174" t="s">
        <v>8314</v>
      </c>
      <c r="T174" t="s">
        <v>8326</v>
      </c>
      <c r="U174" s="10">
        <f t="shared" si="17"/>
        <v>42047.394942129627</v>
      </c>
      <c r="V174" s="9">
        <f t="shared" si="13"/>
        <v>42081.978275462963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4"/>
        <v>0</v>
      </c>
      <c r="Q175" t="str">
        <f t="shared" si="15"/>
        <v xml:space="preserve">film &amp; </v>
      </c>
      <c r="R175" t="str">
        <f t="shared" si="16"/>
        <v>drama</v>
      </c>
      <c r="S175" t="s">
        <v>8314</v>
      </c>
      <c r="T175" t="s">
        <v>8326</v>
      </c>
      <c r="U175" s="10">
        <f t="shared" si="17"/>
        <v>42033.573009259257</v>
      </c>
      <c r="V175" s="9">
        <f t="shared" si="13"/>
        <v>42063.198009259257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4"/>
        <v>0</v>
      </c>
      <c r="Q176" t="str">
        <f t="shared" si="15"/>
        <v xml:space="preserve">film &amp; </v>
      </c>
      <c r="R176" t="str">
        <f t="shared" si="16"/>
        <v>drama</v>
      </c>
      <c r="S176" t="s">
        <v>8314</v>
      </c>
      <c r="T176" t="s">
        <v>8326</v>
      </c>
      <c r="U176" s="10">
        <f t="shared" si="17"/>
        <v>42072.758981481486</v>
      </c>
      <c r="V176" s="9">
        <f t="shared" si="13"/>
        <v>42132.383981481486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0</v>
      </c>
      <c r="P177">
        <f t="shared" si="14"/>
        <v>661.5</v>
      </c>
      <c r="Q177" t="str">
        <f t="shared" si="15"/>
        <v xml:space="preserve">film &amp; </v>
      </c>
      <c r="R177" t="str">
        <f t="shared" si="16"/>
        <v>drama</v>
      </c>
      <c r="S177" t="s">
        <v>8314</v>
      </c>
      <c r="T177" t="s">
        <v>8326</v>
      </c>
      <c r="U177" s="10">
        <f t="shared" si="17"/>
        <v>41855.777905092589</v>
      </c>
      <c r="V177" s="9">
        <f t="shared" si="13"/>
        <v>41880.402905092589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4"/>
        <v>0</v>
      </c>
      <c r="Q178" t="str">
        <f t="shared" si="15"/>
        <v xml:space="preserve">film &amp; </v>
      </c>
      <c r="R178" t="str">
        <f t="shared" si="16"/>
        <v>drama</v>
      </c>
      <c r="S178" t="s">
        <v>8314</v>
      </c>
      <c r="T178" t="s">
        <v>8326</v>
      </c>
      <c r="U178" s="10">
        <f t="shared" si="17"/>
        <v>42191.824062500003</v>
      </c>
      <c r="V178" s="9">
        <f t="shared" si="13"/>
        <v>42221.449062500003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0</v>
      </c>
      <c r="P179">
        <f t="shared" si="14"/>
        <v>93.5</v>
      </c>
      <c r="Q179" t="str">
        <f t="shared" si="15"/>
        <v xml:space="preserve">film &amp; </v>
      </c>
      <c r="R179" t="str">
        <f t="shared" si="16"/>
        <v>drama</v>
      </c>
      <c r="S179" t="s">
        <v>8314</v>
      </c>
      <c r="T179" t="s">
        <v>8326</v>
      </c>
      <c r="U179" s="10">
        <f t="shared" si="17"/>
        <v>42070.047754629632</v>
      </c>
      <c r="V179" s="9">
        <f t="shared" si="13"/>
        <v>42086.63108796296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4"/>
        <v>0</v>
      </c>
      <c r="Q180" t="str">
        <f t="shared" si="15"/>
        <v xml:space="preserve">film &amp; </v>
      </c>
      <c r="R180" t="str">
        <f t="shared" si="16"/>
        <v>drama</v>
      </c>
      <c r="S180" t="s">
        <v>8314</v>
      </c>
      <c r="T180" t="s">
        <v>8326</v>
      </c>
      <c r="U180" s="10">
        <f t="shared" si="17"/>
        <v>42304.955381944441</v>
      </c>
      <c r="V180" s="9">
        <f t="shared" si="13"/>
        <v>42334.622048611112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0</v>
      </c>
      <c r="P181">
        <f t="shared" si="14"/>
        <v>101</v>
      </c>
      <c r="Q181" t="str">
        <f t="shared" si="15"/>
        <v xml:space="preserve">film &amp; </v>
      </c>
      <c r="R181" t="str">
        <f t="shared" si="16"/>
        <v>drama</v>
      </c>
      <c r="S181" t="s">
        <v>8314</v>
      </c>
      <c r="T181" t="s">
        <v>8326</v>
      </c>
      <c r="U181" s="10">
        <f t="shared" si="17"/>
        <v>42403.080497685187</v>
      </c>
      <c r="V181" s="9">
        <f t="shared" si="13"/>
        <v>42432.705497685187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0</v>
      </c>
      <c r="P182">
        <f t="shared" si="14"/>
        <v>207</v>
      </c>
      <c r="Q182" t="str">
        <f t="shared" si="15"/>
        <v xml:space="preserve">film &amp; </v>
      </c>
      <c r="R182" t="str">
        <f t="shared" si="16"/>
        <v>drama</v>
      </c>
      <c r="S182" t="s">
        <v>8314</v>
      </c>
      <c r="T182" t="s">
        <v>8326</v>
      </c>
      <c r="U182" s="10">
        <f t="shared" si="17"/>
        <v>42067.991238425922</v>
      </c>
      <c r="V182" s="9">
        <f t="shared" si="13"/>
        <v>42107.416666666672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0</v>
      </c>
      <c r="P183">
        <f t="shared" si="14"/>
        <v>363</v>
      </c>
      <c r="Q183" t="str">
        <f t="shared" si="15"/>
        <v xml:space="preserve">film &amp; </v>
      </c>
      <c r="R183" t="str">
        <f t="shared" si="16"/>
        <v>drama</v>
      </c>
      <c r="S183" t="s">
        <v>8314</v>
      </c>
      <c r="T183" t="s">
        <v>8326</v>
      </c>
      <c r="U183" s="10">
        <f t="shared" si="17"/>
        <v>42147.741840277777</v>
      </c>
      <c r="V183" s="9">
        <f t="shared" si="13"/>
        <v>42177.366840277777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4"/>
        <v>0</v>
      </c>
      <c r="Q184" t="str">
        <f t="shared" si="15"/>
        <v xml:space="preserve">film &amp; </v>
      </c>
      <c r="R184" t="str">
        <f t="shared" si="16"/>
        <v>drama</v>
      </c>
      <c r="S184" t="s">
        <v>8314</v>
      </c>
      <c r="T184" t="s">
        <v>8326</v>
      </c>
      <c r="U184" s="10">
        <f t="shared" si="17"/>
        <v>42712.011944444443</v>
      </c>
      <c r="V184" s="9">
        <f t="shared" si="13"/>
        <v>42741.636944444443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0</v>
      </c>
      <c r="P185">
        <f t="shared" si="14"/>
        <v>2247</v>
      </c>
      <c r="Q185" t="str">
        <f t="shared" si="15"/>
        <v xml:space="preserve">film &amp; </v>
      </c>
      <c r="R185" t="str">
        <f t="shared" si="16"/>
        <v>drama</v>
      </c>
      <c r="S185" t="s">
        <v>8314</v>
      </c>
      <c r="T185" t="s">
        <v>8326</v>
      </c>
      <c r="U185" s="10">
        <f t="shared" si="17"/>
        <v>41939.810300925928</v>
      </c>
      <c r="V185" s="9">
        <f t="shared" si="13"/>
        <v>41969.476967592593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0</v>
      </c>
      <c r="P186">
        <f t="shared" si="14"/>
        <v>26.5</v>
      </c>
      <c r="Q186" t="str">
        <f t="shared" si="15"/>
        <v xml:space="preserve">film &amp; </v>
      </c>
      <c r="R186" t="str">
        <f t="shared" si="16"/>
        <v>drama</v>
      </c>
      <c r="S186" t="s">
        <v>8314</v>
      </c>
      <c r="T186" t="s">
        <v>8326</v>
      </c>
      <c r="U186" s="10">
        <f t="shared" si="17"/>
        <v>41825.791226851856</v>
      </c>
      <c r="V186" s="9">
        <f t="shared" si="13"/>
        <v>41882.790972222225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0</v>
      </c>
      <c r="P187">
        <f t="shared" si="14"/>
        <v>1105</v>
      </c>
      <c r="Q187" t="str">
        <f t="shared" si="15"/>
        <v xml:space="preserve">film &amp; </v>
      </c>
      <c r="R187" t="str">
        <f t="shared" si="16"/>
        <v>drama</v>
      </c>
      <c r="S187" t="s">
        <v>8314</v>
      </c>
      <c r="T187" t="s">
        <v>8326</v>
      </c>
      <c r="U187" s="10">
        <f t="shared" si="17"/>
        <v>42570.91133101852</v>
      </c>
      <c r="V187" s="9">
        <f t="shared" si="13"/>
        <v>42600.53633101852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4"/>
        <v>0</v>
      </c>
      <c r="Q188" t="str">
        <f t="shared" si="15"/>
        <v xml:space="preserve">film &amp; </v>
      </c>
      <c r="R188" t="str">
        <f t="shared" si="16"/>
        <v>drama</v>
      </c>
      <c r="S188" t="s">
        <v>8314</v>
      </c>
      <c r="T188" t="s">
        <v>8326</v>
      </c>
      <c r="U188" s="10">
        <f t="shared" si="17"/>
        <v>42767.812893518523</v>
      </c>
      <c r="V188" s="9">
        <f t="shared" si="13"/>
        <v>42797.458333333328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0</v>
      </c>
      <c r="P189">
        <f t="shared" si="14"/>
        <v>402.5</v>
      </c>
      <c r="Q189" t="str">
        <f t="shared" si="15"/>
        <v xml:space="preserve">film &amp; </v>
      </c>
      <c r="R189" t="str">
        <f t="shared" si="16"/>
        <v>drama</v>
      </c>
      <c r="S189" t="s">
        <v>8314</v>
      </c>
      <c r="T189" t="s">
        <v>8326</v>
      </c>
      <c r="U189" s="10">
        <f t="shared" si="17"/>
        <v>42182.234456018516</v>
      </c>
      <c r="V189" s="9">
        <f t="shared" si="13"/>
        <v>42205.915972222225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4"/>
        <v>0</v>
      </c>
      <c r="Q190" t="str">
        <f t="shared" si="15"/>
        <v xml:space="preserve">film &amp; </v>
      </c>
      <c r="R190" t="str">
        <f t="shared" si="16"/>
        <v>drama</v>
      </c>
      <c r="S190" t="s">
        <v>8314</v>
      </c>
      <c r="T190" t="s">
        <v>8326</v>
      </c>
      <c r="U190" s="10">
        <f t="shared" si="17"/>
        <v>41857.18304398148</v>
      </c>
      <c r="V190" s="9">
        <f t="shared" si="13"/>
        <v>41886.80804398148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4"/>
        <v>175</v>
      </c>
      <c r="Q191" t="str">
        <f t="shared" si="15"/>
        <v xml:space="preserve">film &amp; </v>
      </c>
      <c r="R191" t="str">
        <f t="shared" si="16"/>
        <v>drama</v>
      </c>
      <c r="S191" t="s">
        <v>8314</v>
      </c>
      <c r="T191" t="s">
        <v>8326</v>
      </c>
      <c r="U191" s="10">
        <f t="shared" si="17"/>
        <v>42556.690706018519</v>
      </c>
      <c r="V191" s="9">
        <f t="shared" si="13"/>
        <v>42616.315706018519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4"/>
        <v>25.5</v>
      </c>
      <c r="Q192" t="str">
        <f t="shared" si="15"/>
        <v xml:space="preserve">film &amp; </v>
      </c>
      <c r="R192" t="str">
        <f t="shared" si="16"/>
        <v>drama</v>
      </c>
      <c r="S192" t="s">
        <v>8314</v>
      </c>
      <c r="T192" t="s">
        <v>8326</v>
      </c>
      <c r="U192" s="10">
        <f t="shared" si="17"/>
        <v>42527.650995370372</v>
      </c>
      <c r="V192" s="9">
        <f t="shared" si="13"/>
        <v>42537.275995370372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0</v>
      </c>
      <c r="P193">
        <f t="shared" si="14"/>
        <v>126.5</v>
      </c>
      <c r="Q193" t="str">
        <f t="shared" si="15"/>
        <v xml:space="preserve">film &amp; </v>
      </c>
      <c r="R193" t="str">
        <f t="shared" si="16"/>
        <v>drama</v>
      </c>
      <c r="S193" t="s">
        <v>8314</v>
      </c>
      <c r="T193" t="s">
        <v>8326</v>
      </c>
      <c r="U193" s="10">
        <f t="shared" si="17"/>
        <v>42239.441412037035</v>
      </c>
      <c r="V193" s="9">
        <f t="shared" si="13"/>
        <v>42279.066412037035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IF(E194&gt;=D194, E194-D194,0)</f>
        <v>0</v>
      </c>
      <c r="P194">
        <f t="shared" si="14"/>
        <v>10</v>
      </c>
      <c r="Q194" t="str">
        <f t="shared" si="15"/>
        <v xml:space="preserve">film &amp; </v>
      </c>
      <c r="R194" t="str">
        <f t="shared" si="16"/>
        <v>drama</v>
      </c>
      <c r="S194" t="s">
        <v>8314</v>
      </c>
      <c r="T194" t="s">
        <v>8326</v>
      </c>
      <c r="U194" s="10">
        <f t="shared" si="17"/>
        <v>41899.792037037041</v>
      </c>
      <c r="V194" s="9">
        <f t="shared" ref="V194:V257" si="19">(I194/86400)+25569+(-9/24)</f>
        <v>41929.417037037041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>
        <f t="shared" ref="P195:P258" si="20">AVERAGE(E195,L195)</f>
        <v>0</v>
      </c>
      <c r="Q195" t="str">
        <f t="shared" ref="Q195:Q258" si="21">LEFT(N195,LEN(N195)-FIND("/",N195)+2)</f>
        <v xml:space="preserve">film &amp; </v>
      </c>
      <c r="R195" t="str">
        <f t="shared" ref="R195:R258" si="22">RIGHT(N195,LEN(N195)-FIND("/",N195))</f>
        <v>drama</v>
      </c>
      <c r="S195" t="s">
        <v>8314</v>
      </c>
      <c r="T195" t="s">
        <v>8326</v>
      </c>
      <c r="U195" s="10">
        <f t="shared" ref="U195:U258" si="23">(((J195/60)/60)/24)+DATE(1970,1,1)</f>
        <v>41911.934791666667</v>
      </c>
      <c r="V195" s="9">
        <f t="shared" si="19"/>
        <v>41971.601458333331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20"/>
        <v>3</v>
      </c>
      <c r="Q196" t="str">
        <f t="shared" si="21"/>
        <v xml:space="preserve">film &amp; </v>
      </c>
      <c r="R196" t="str">
        <f t="shared" si="22"/>
        <v>drama</v>
      </c>
      <c r="S196" t="s">
        <v>8314</v>
      </c>
      <c r="T196" t="s">
        <v>8326</v>
      </c>
      <c r="U196" s="10">
        <f t="shared" si="23"/>
        <v>42375.996886574074</v>
      </c>
      <c r="V196" s="9">
        <f t="shared" si="19"/>
        <v>42435.621886574074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20"/>
        <v>0</v>
      </c>
      <c r="Q197" t="str">
        <f t="shared" si="21"/>
        <v xml:space="preserve">film &amp; </v>
      </c>
      <c r="R197" t="str">
        <f t="shared" si="22"/>
        <v>drama</v>
      </c>
      <c r="S197" t="s">
        <v>8314</v>
      </c>
      <c r="T197" t="s">
        <v>8326</v>
      </c>
      <c r="U197" s="10">
        <f t="shared" si="23"/>
        <v>42135.67050925926</v>
      </c>
      <c r="V197" s="9">
        <f t="shared" si="19"/>
        <v>42195.29550925926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0</v>
      </c>
      <c r="P198">
        <f t="shared" si="20"/>
        <v>742</v>
      </c>
      <c r="Q198" t="str">
        <f t="shared" si="21"/>
        <v xml:space="preserve">film &amp; </v>
      </c>
      <c r="R198" t="str">
        <f t="shared" si="22"/>
        <v>drama</v>
      </c>
      <c r="S198" t="s">
        <v>8314</v>
      </c>
      <c r="T198" t="s">
        <v>8326</v>
      </c>
      <c r="U198" s="10">
        <f t="shared" si="23"/>
        <v>42259.542800925927</v>
      </c>
      <c r="V198" s="9">
        <f t="shared" si="19"/>
        <v>42287.5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0</v>
      </c>
      <c r="P199">
        <f t="shared" si="20"/>
        <v>135</v>
      </c>
      <c r="Q199" t="str">
        <f t="shared" si="21"/>
        <v xml:space="preserve">film &amp; </v>
      </c>
      <c r="R199" t="str">
        <f t="shared" si="22"/>
        <v>drama</v>
      </c>
      <c r="S199" t="s">
        <v>8314</v>
      </c>
      <c r="T199" t="s">
        <v>8326</v>
      </c>
      <c r="U199" s="10">
        <f t="shared" si="23"/>
        <v>42741.848379629635</v>
      </c>
      <c r="V199" s="9">
        <f t="shared" si="19"/>
        <v>42783.5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0</v>
      </c>
      <c r="P200">
        <f t="shared" si="20"/>
        <v>142.5</v>
      </c>
      <c r="Q200" t="str">
        <f t="shared" si="21"/>
        <v xml:space="preserve">film &amp; </v>
      </c>
      <c r="R200" t="str">
        <f t="shared" si="22"/>
        <v>drama</v>
      </c>
      <c r="S200" t="s">
        <v>8314</v>
      </c>
      <c r="T200" t="s">
        <v>8326</v>
      </c>
      <c r="U200" s="10">
        <f t="shared" si="23"/>
        <v>41887.383356481485</v>
      </c>
      <c r="V200" s="9">
        <f t="shared" si="19"/>
        <v>41917.008356481485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20"/>
        <v>0</v>
      </c>
      <c r="Q201" t="str">
        <f t="shared" si="21"/>
        <v xml:space="preserve">film &amp; </v>
      </c>
      <c r="R201" t="str">
        <f t="shared" si="22"/>
        <v>drama</v>
      </c>
      <c r="S201" t="s">
        <v>8314</v>
      </c>
      <c r="T201" t="s">
        <v>8326</v>
      </c>
      <c r="U201" s="10">
        <f t="shared" si="23"/>
        <v>42584.123865740738</v>
      </c>
      <c r="V201" s="9">
        <f t="shared" si="19"/>
        <v>42613.748865740738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0</v>
      </c>
      <c r="P202">
        <f t="shared" si="20"/>
        <v>794.77499999999998</v>
      </c>
      <c r="Q202" t="str">
        <f t="shared" si="21"/>
        <v xml:space="preserve">film &amp; </v>
      </c>
      <c r="R202" t="str">
        <f t="shared" si="22"/>
        <v>drama</v>
      </c>
      <c r="S202" t="s">
        <v>8314</v>
      </c>
      <c r="T202" t="s">
        <v>8326</v>
      </c>
      <c r="U202" s="10">
        <f t="shared" si="23"/>
        <v>41867.083368055559</v>
      </c>
      <c r="V202" s="9">
        <f t="shared" si="19"/>
        <v>41896.708368055552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0</v>
      </c>
      <c r="P203">
        <f t="shared" si="20"/>
        <v>193.5</v>
      </c>
      <c r="Q203" t="str">
        <f t="shared" si="21"/>
        <v xml:space="preserve">film &amp; </v>
      </c>
      <c r="R203" t="str">
        <f t="shared" si="22"/>
        <v>drama</v>
      </c>
      <c r="S203" t="s">
        <v>8314</v>
      </c>
      <c r="T203" t="s">
        <v>8326</v>
      </c>
      <c r="U203" s="10">
        <f t="shared" si="23"/>
        <v>42023.818622685183</v>
      </c>
      <c r="V203" s="9">
        <f t="shared" si="19"/>
        <v>42043.443622685183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20"/>
        <v>0</v>
      </c>
      <c r="Q204" t="str">
        <f t="shared" si="21"/>
        <v xml:space="preserve">film &amp; </v>
      </c>
      <c r="R204" t="str">
        <f t="shared" si="22"/>
        <v>drama</v>
      </c>
      <c r="S204" t="s">
        <v>8314</v>
      </c>
      <c r="T204" t="s">
        <v>8326</v>
      </c>
      <c r="U204" s="10">
        <f t="shared" si="23"/>
        <v>42255.927824074075</v>
      </c>
      <c r="V204" s="9">
        <f t="shared" si="19"/>
        <v>42285.499305555553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0</v>
      </c>
      <c r="P205">
        <f t="shared" si="20"/>
        <v>377</v>
      </c>
      <c r="Q205" t="str">
        <f t="shared" si="21"/>
        <v xml:space="preserve">film &amp; </v>
      </c>
      <c r="R205" t="str">
        <f t="shared" si="22"/>
        <v>drama</v>
      </c>
      <c r="S205" t="s">
        <v>8314</v>
      </c>
      <c r="T205" t="s">
        <v>8326</v>
      </c>
      <c r="U205" s="10">
        <f t="shared" si="23"/>
        <v>41973.847962962958</v>
      </c>
      <c r="V205" s="9">
        <f t="shared" si="19"/>
        <v>42033.472962962958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0</v>
      </c>
      <c r="P206">
        <f t="shared" si="20"/>
        <v>76729</v>
      </c>
      <c r="Q206" t="str">
        <f t="shared" si="21"/>
        <v xml:space="preserve">film &amp; </v>
      </c>
      <c r="R206" t="str">
        <f t="shared" si="22"/>
        <v>drama</v>
      </c>
      <c r="S206" t="s">
        <v>8314</v>
      </c>
      <c r="T206" t="s">
        <v>8326</v>
      </c>
      <c r="U206" s="10">
        <f t="shared" si="23"/>
        <v>42556.583368055552</v>
      </c>
      <c r="V206" s="9">
        <f t="shared" si="19"/>
        <v>42586.208368055552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0</v>
      </c>
      <c r="P207">
        <f t="shared" si="20"/>
        <v>658.5</v>
      </c>
      <c r="Q207" t="str">
        <f t="shared" si="21"/>
        <v xml:space="preserve">film &amp; </v>
      </c>
      <c r="R207" t="str">
        <f t="shared" si="22"/>
        <v>drama</v>
      </c>
      <c r="S207" t="s">
        <v>8314</v>
      </c>
      <c r="T207" t="s">
        <v>8326</v>
      </c>
      <c r="U207" s="10">
        <f t="shared" si="23"/>
        <v>42248.632199074069</v>
      </c>
      <c r="V207" s="9">
        <f t="shared" si="19"/>
        <v>42283.257199074069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20"/>
        <v>0</v>
      </c>
      <c r="Q208" t="str">
        <f t="shared" si="21"/>
        <v xml:space="preserve">film &amp; </v>
      </c>
      <c r="R208" t="str">
        <f t="shared" si="22"/>
        <v>drama</v>
      </c>
      <c r="S208" t="s">
        <v>8314</v>
      </c>
      <c r="T208" t="s">
        <v>8326</v>
      </c>
      <c r="U208" s="10">
        <f t="shared" si="23"/>
        <v>42567.004432870366</v>
      </c>
      <c r="V208" s="9">
        <f t="shared" si="19"/>
        <v>42587.629432870366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0</v>
      </c>
      <c r="P209">
        <f t="shared" si="20"/>
        <v>1071.5</v>
      </c>
      <c r="Q209" t="str">
        <f t="shared" si="21"/>
        <v xml:space="preserve">film &amp; </v>
      </c>
      <c r="R209" t="str">
        <f t="shared" si="22"/>
        <v>drama</v>
      </c>
      <c r="S209" t="s">
        <v>8314</v>
      </c>
      <c r="T209" t="s">
        <v>8326</v>
      </c>
      <c r="U209" s="10">
        <f t="shared" si="23"/>
        <v>41978.197199074071</v>
      </c>
      <c r="V209" s="9">
        <f t="shared" si="19"/>
        <v>42007.822199074071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20"/>
        <v>0</v>
      </c>
      <c r="Q210" t="str">
        <f t="shared" si="21"/>
        <v xml:space="preserve">film &amp; </v>
      </c>
      <c r="R210" t="str">
        <f t="shared" si="22"/>
        <v>drama</v>
      </c>
      <c r="S210" t="s">
        <v>8314</v>
      </c>
      <c r="T210" t="s">
        <v>8326</v>
      </c>
      <c r="U210" s="10">
        <f t="shared" si="23"/>
        <v>41959.369988425926</v>
      </c>
      <c r="V210" s="9">
        <f t="shared" si="19"/>
        <v>41988.994988425926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20"/>
        <v>0</v>
      </c>
      <c r="Q211" t="str">
        <f t="shared" si="21"/>
        <v xml:space="preserve">film &amp; </v>
      </c>
      <c r="R211" t="str">
        <f t="shared" si="22"/>
        <v>drama</v>
      </c>
      <c r="S211" t="s">
        <v>8314</v>
      </c>
      <c r="T211" t="s">
        <v>8326</v>
      </c>
      <c r="U211" s="10">
        <f t="shared" si="23"/>
        <v>42165.922858796301</v>
      </c>
      <c r="V211" s="9">
        <f t="shared" si="19"/>
        <v>42195.547858796301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0</v>
      </c>
      <c r="P212">
        <f t="shared" si="20"/>
        <v>1531.5</v>
      </c>
      <c r="Q212" t="str">
        <f t="shared" si="21"/>
        <v xml:space="preserve">film &amp; </v>
      </c>
      <c r="R212" t="str">
        <f t="shared" si="22"/>
        <v>drama</v>
      </c>
      <c r="S212" t="s">
        <v>8314</v>
      </c>
      <c r="T212" t="s">
        <v>8326</v>
      </c>
      <c r="U212" s="10">
        <f t="shared" si="23"/>
        <v>42249.064722222218</v>
      </c>
      <c r="V212" s="9">
        <f t="shared" si="19"/>
        <v>42277.833333333328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0</v>
      </c>
      <c r="P213">
        <f t="shared" si="20"/>
        <v>1121</v>
      </c>
      <c r="Q213" t="str">
        <f t="shared" si="21"/>
        <v xml:space="preserve">film &amp; </v>
      </c>
      <c r="R213" t="str">
        <f t="shared" si="22"/>
        <v>drama</v>
      </c>
      <c r="S213" t="s">
        <v>8314</v>
      </c>
      <c r="T213" t="s">
        <v>8326</v>
      </c>
      <c r="U213" s="10">
        <f t="shared" si="23"/>
        <v>42236.159918981488</v>
      </c>
      <c r="V213" s="9">
        <f t="shared" si="19"/>
        <v>42265.784918981481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20"/>
        <v>1</v>
      </c>
      <c r="Q214" t="str">
        <f t="shared" si="21"/>
        <v xml:space="preserve">film &amp; </v>
      </c>
      <c r="R214" t="str">
        <f t="shared" si="22"/>
        <v>drama</v>
      </c>
      <c r="S214" t="s">
        <v>8314</v>
      </c>
      <c r="T214" t="s">
        <v>8326</v>
      </c>
      <c r="U214" s="10">
        <f t="shared" si="23"/>
        <v>42416.881018518514</v>
      </c>
      <c r="V214" s="9">
        <f t="shared" si="19"/>
        <v>42476.464351851857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20"/>
        <v>10.5</v>
      </c>
      <c r="Q215" t="str">
        <f t="shared" si="21"/>
        <v xml:space="preserve">film &amp; </v>
      </c>
      <c r="R215" t="str">
        <f t="shared" si="22"/>
        <v>drama</v>
      </c>
      <c r="S215" t="s">
        <v>8314</v>
      </c>
      <c r="T215" t="s">
        <v>8326</v>
      </c>
      <c r="U215" s="10">
        <f t="shared" si="23"/>
        <v>42202.594293981485</v>
      </c>
      <c r="V215" s="9">
        <f t="shared" si="19"/>
        <v>42232.212974537033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20"/>
        <v>1</v>
      </c>
      <c r="Q216" t="str">
        <f t="shared" si="21"/>
        <v xml:space="preserve">film &amp; </v>
      </c>
      <c r="R216" t="str">
        <f t="shared" si="22"/>
        <v>drama</v>
      </c>
      <c r="S216" t="s">
        <v>8314</v>
      </c>
      <c r="T216" t="s">
        <v>8326</v>
      </c>
      <c r="U216" s="10">
        <f t="shared" si="23"/>
        <v>42009.64061342593</v>
      </c>
      <c r="V216" s="9">
        <f t="shared" si="19"/>
        <v>42069.26561342593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20"/>
        <v>5.5</v>
      </c>
      <c r="Q217" t="str">
        <f t="shared" si="21"/>
        <v xml:space="preserve">film &amp; </v>
      </c>
      <c r="R217" t="str">
        <f t="shared" si="22"/>
        <v>drama</v>
      </c>
      <c r="S217" t="s">
        <v>8314</v>
      </c>
      <c r="T217" t="s">
        <v>8326</v>
      </c>
      <c r="U217" s="10">
        <f t="shared" si="23"/>
        <v>42375.230115740742</v>
      </c>
      <c r="V217" s="9">
        <f t="shared" si="19"/>
        <v>42417.624305555553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0</v>
      </c>
      <c r="P218">
        <f t="shared" si="20"/>
        <v>13966.61</v>
      </c>
      <c r="Q218" t="str">
        <f t="shared" si="21"/>
        <v xml:space="preserve">film &amp; </v>
      </c>
      <c r="R218" t="str">
        <f t="shared" si="22"/>
        <v>drama</v>
      </c>
      <c r="S218" t="s">
        <v>8314</v>
      </c>
      <c r="T218" t="s">
        <v>8326</v>
      </c>
      <c r="U218" s="10">
        <f t="shared" si="23"/>
        <v>42066.958761574075</v>
      </c>
      <c r="V218" s="9">
        <f t="shared" si="19"/>
        <v>42116.542094907403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0</v>
      </c>
      <c r="P219">
        <f t="shared" si="20"/>
        <v>5990.5</v>
      </c>
      <c r="Q219" t="str">
        <f t="shared" si="21"/>
        <v xml:space="preserve">film &amp; </v>
      </c>
      <c r="R219" t="str">
        <f t="shared" si="22"/>
        <v>drama</v>
      </c>
      <c r="S219" t="s">
        <v>8314</v>
      </c>
      <c r="T219" t="s">
        <v>8326</v>
      </c>
      <c r="U219" s="10">
        <f t="shared" si="23"/>
        <v>41970.64061342593</v>
      </c>
      <c r="V219" s="9">
        <f t="shared" si="19"/>
        <v>42001.26561342593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0</v>
      </c>
      <c r="P220">
        <f t="shared" si="20"/>
        <v>50.5</v>
      </c>
      <c r="Q220" t="str">
        <f t="shared" si="21"/>
        <v xml:space="preserve">film &amp; </v>
      </c>
      <c r="R220" t="str">
        <f t="shared" si="22"/>
        <v>drama</v>
      </c>
      <c r="S220" t="s">
        <v>8314</v>
      </c>
      <c r="T220" t="s">
        <v>8326</v>
      </c>
      <c r="U220" s="10">
        <f t="shared" si="23"/>
        <v>42079.628344907411</v>
      </c>
      <c r="V220" s="9">
        <f t="shared" si="19"/>
        <v>42139.253344907411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0</v>
      </c>
      <c r="P221">
        <f t="shared" si="20"/>
        <v>4445.5</v>
      </c>
      <c r="Q221" t="str">
        <f t="shared" si="21"/>
        <v xml:space="preserve">film &amp; </v>
      </c>
      <c r="R221" t="str">
        <f t="shared" si="22"/>
        <v>drama</v>
      </c>
      <c r="S221" t="s">
        <v>8314</v>
      </c>
      <c r="T221" t="s">
        <v>8326</v>
      </c>
      <c r="U221" s="10">
        <f t="shared" si="23"/>
        <v>42429.326678240745</v>
      </c>
      <c r="V221" s="9">
        <f t="shared" si="19"/>
        <v>42460.915972222225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</v>
      </c>
      <c r="P222">
        <f t="shared" si="20"/>
        <v>181.5</v>
      </c>
      <c r="Q222" t="str">
        <f t="shared" si="21"/>
        <v xml:space="preserve">film &amp; </v>
      </c>
      <c r="R222" t="str">
        <f t="shared" si="22"/>
        <v>drama</v>
      </c>
      <c r="S222" t="s">
        <v>8314</v>
      </c>
      <c r="T222" t="s">
        <v>8326</v>
      </c>
      <c r="U222" s="10">
        <f t="shared" si="23"/>
        <v>42195.643865740742</v>
      </c>
      <c r="V222" s="9">
        <f t="shared" si="19"/>
        <v>42236.462500000001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20"/>
        <v>0</v>
      </c>
      <c r="Q223" t="str">
        <f t="shared" si="21"/>
        <v xml:space="preserve">film &amp; </v>
      </c>
      <c r="R223" t="str">
        <f t="shared" si="22"/>
        <v>drama</v>
      </c>
      <c r="S223" t="s">
        <v>8314</v>
      </c>
      <c r="T223" t="s">
        <v>8326</v>
      </c>
      <c r="U223" s="10">
        <f t="shared" si="23"/>
        <v>42031.837546296301</v>
      </c>
      <c r="V223" s="9">
        <f t="shared" si="19"/>
        <v>42091.42087962963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0</v>
      </c>
      <c r="P224">
        <f t="shared" si="20"/>
        <v>66</v>
      </c>
      <c r="Q224" t="str">
        <f t="shared" si="21"/>
        <v xml:space="preserve">film &amp; </v>
      </c>
      <c r="R224" t="str">
        <f t="shared" si="22"/>
        <v>drama</v>
      </c>
      <c r="S224" t="s">
        <v>8314</v>
      </c>
      <c r="T224" t="s">
        <v>8326</v>
      </c>
      <c r="U224" s="10">
        <f t="shared" si="23"/>
        <v>42031.769884259258</v>
      </c>
      <c r="V224" s="9">
        <f t="shared" si="19"/>
        <v>42089.735416666663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20"/>
        <v>0</v>
      </c>
      <c r="Q225" t="str">
        <f t="shared" si="21"/>
        <v xml:space="preserve">film &amp; </v>
      </c>
      <c r="R225" t="str">
        <f t="shared" si="22"/>
        <v>drama</v>
      </c>
      <c r="S225" t="s">
        <v>8314</v>
      </c>
      <c r="T225" t="s">
        <v>8326</v>
      </c>
      <c r="U225" s="10">
        <f t="shared" si="23"/>
        <v>42482.048032407409</v>
      </c>
      <c r="V225" s="9">
        <f t="shared" si="19"/>
        <v>42511.670138888891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20"/>
        <v>0</v>
      </c>
      <c r="Q226" t="str">
        <f t="shared" si="21"/>
        <v xml:space="preserve">film &amp; </v>
      </c>
      <c r="R226" t="str">
        <f t="shared" si="22"/>
        <v>drama</v>
      </c>
      <c r="S226" t="s">
        <v>8314</v>
      </c>
      <c r="T226" t="s">
        <v>8326</v>
      </c>
      <c r="U226" s="10">
        <f t="shared" si="23"/>
        <v>42135.235254629632</v>
      </c>
      <c r="V226" s="9">
        <f t="shared" si="19"/>
        <v>42194.860254629632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20"/>
        <v>0</v>
      </c>
      <c r="Q227" t="str">
        <f t="shared" si="21"/>
        <v xml:space="preserve">film &amp; </v>
      </c>
      <c r="R227" t="str">
        <f t="shared" si="22"/>
        <v>drama</v>
      </c>
      <c r="S227" t="s">
        <v>8314</v>
      </c>
      <c r="T227" t="s">
        <v>8326</v>
      </c>
      <c r="U227" s="10">
        <f t="shared" si="23"/>
        <v>42438.961273148147</v>
      </c>
      <c r="V227" s="9">
        <f t="shared" si="19"/>
        <v>42468.544606481482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</v>
      </c>
      <c r="P228">
        <f t="shared" si="20"/>
        <v>126</v>
      </c>
      <c r="Q228" t="str">
        <f t="shared" si="21"/>
        <v xml:space="preserve">film &amp; </v>
      </c>
      <c r="R228" t="str">
        <f t="shared" si="22"/>
        <v>drama</v>
      </c>
      <c r="S228" t="s">
        <v>8314</v>
      </c>
      <c r="T228" t="s">
        <v>8326</v>
      </c>
      <c r="U228" s="10">
        <f t="shared" si="23"/>
        <v>42106.666018518517</v>
      </c>
      <c r="V228" s="9">
        <f t="shared" si="19"/>
        <v>42155.020138888889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20"/>
        <v>0</v>
      </c>
      <c r="Q229" t="str">
        <f t="shared" si="21"/>
        <v xml:space="preserve">film &amp; </v>
      </c>
      <c r="R229" t="str">
        <f t="shared" si="22"/>
        <v>drama</v>
      </c>
      <c r="S229" t="s">
        <v>8314</v>
      </c>
      <c r="T229" t="s">
        <v>8326</v>
      </c>
      <c r="U229" s="10">
        <f t="shared" si="23"/>
        <v>42164.893993055557</v>
      </c>
      <c r="V229" s="9">
        <f t="shared" si="19"/>
        <v>42194.518993055557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20"/>
        <v>0</v>
      </c>
      <c r="Q230" t="str">
        <f t="shared" si="21"/>
        <v xml:space="preserve">film &amp; </v>
      </c>
      <c r="R230" t="str">
        <f t="shared" si="22"/>
        <v>drama</v>
      </c>
      <c r="S230" t="s">
        <v>8314</v>
      </c>
      <c r="T230" t="s">
        <v>8326</v>
      </c>
      <c r="U230" s="10">
        <f t="shared" si="23"/>
        <v>42096.686400462961</v>
      </c>
      <c r="V230" s="9">
        <f t="shared" si="19"/>
        <v>42156.311400462961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20"/>
        <v>0</v>
      </c>
      <c r="Q231" t="str">
        <f t="shared" si="21"/>
        <v xml:space="preserve">film &amp; </v>
      </c>
      <c r="R231" t="str">
        <f t="shared" si="22"/>
        <v>drama</v>
      </c>
      <c r="S231" t="s">
        <v>8314</v>
      </c>
      <c r="T231" t="s">
        <v>8326</v>
      </c>
      <c r="U231" s="10">
        <f t="shared" si="23"/>
        <v>42383.933993055558</v>
      </c>
      <c r="V231" s="9">
        <f t="shared" si="19"/>
        <v>42413.558993055558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20"/>
        <v>31</v>
      </c>
      <c r="Q232" t="str">
        <f t="shared" si="21"/>
        <v xml:space="preserve">film &amp; </v>
      </c>
      <c r="R232" t="str">
        <f t="shared" si="22"/>
        <v>drama</v>
      </c>
      <c r="S232" t="s">
        <v>8314</v>
      </c>
      <c r="T232" t="s">
        <v>8326</v>
      </c>
      <c r="U232" s="10">
        <f t="shared" si="23"/>
        <v>42129.777210648142</v>
      </c>
      <c r="V232" s="9">
        <f t="shared" si="19"/>
        <v>42159.40221064815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20"/>
        <v>0</v>
      </c>
      <c r="Q233" t="str">
        <f t="shared" si="21"/>
        <v xml:space="preserve">film &amp; </v>
      </c>
      <c r="R233" t="str">
        <f t="shared" si="22"/>
        <v>drama</v>
      </c>
      <c r="S233" t="s">
        <v>8314</v>
      </c>
      <c r="T233" t="s">
        <v>8326</v>
      </c>
      <c r="U233" s="10">
        <f t="shared" si="23"/>
        <v>42341.958923611113</v>
      </c>
      <c r="V233" s="9">
        <f t="shared" si="19"/>
        <v>42371.583923611106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0</v>
      </c>
      <c r="P234">
        <f t="shared" si="20"/>
        <v>58.5</v>
      </c>
      <c r="Q234" t="str">
        <f t="shared" si="21"/>
        <v xml:space="preserve">film &amp; </v>
      </c>
      <c r="R234" t="str">
        <f t="shared" si="22"/>
        <v>drama</v>
      </c>
      <c r="S234" t="s">
        <v>8314</v>
      </c>
      <c r="T234" t="s">
        <v>8326</v>
      </c>
      <c r="U234" s="10">
        <f t="shared" si="23"/>
        <v>42032.82576388889</v>
      </c>
      <c r="V234" s="9">
        <f t="shared" si="19"/>
        <v>42062.45076388889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20"/>
        <v>0</v>
      </c>
      <c r="Q235" t="str">
        <f t="shared" si="21"/>
        <v xml:space="preserve">film &amp; </v>
      </c>
      <c r="R235" t="str">
        <f t="shared" si="22"/>
        <v>drama</v>
      </c>
      <c r="S235" t="s">
        <v>8314</v>
      </c>
      <c r="T235" t="s">
        <v>8326</v>
      </c>
      <c r="U235" s="10">
        <f t="shared" si="23"/>
        <v>42612.911712962959</v>
      </c>
      <c r="V235" s="9">
        <f t="shared" si="19"/>
        <v>42642.536712962959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0</v>
      </c>
      <c r="P236">
        <f t="shared" si="20"/>
        <v>203</v>
      </c>
      <c r="Q236" t="str">
        <f t="shared" si="21"/>
        <v xml:space="preserve">film &amp; </v>
      </c>
      <c r="R236" t="str">
        <f t="shared" si="22"/>
        <v>drama</v>
      </c>
      <c r="S236" t="s">
        <v>8314</v>
      </c>
      <c r="T236" t="s">
        <v>8326</v>
      </c>
      <c r="U236" s="10">
        <f t="shared" si="23"/>
        <v>42136.035405092596</v>
      </c>
      <c r="V236" s="9">
        <f t="shared" si="19"/>
        <v>42175.660405092596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20"/>
        <v>0</v>
      </c>
      <c r="Q237" t="str">
        <f t="shared" si="21"/>
        <v xml:space="preserve">film &amp; </v>
      </c>
      <c r="R237" t="str">
        <f t="shared" si="22"/>
        <v>drama</v>
      </c>
      <c r="S237" t="s">
        <v>8314</v>
      </c>
      <c r="T237" t="s">
        <v>8326</v>
      </c>
      <c r="U237" s="10">
        <f t="shared" si="23"/>
        <v>42164.908530092594</v>
      </c>
      <c r="V237" s="9">
        <f t="shared" si="19"/>
        <v>42194.533530092594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20"/>
        <v>0</v>
      </c>
      <c r="Q238" t="str">
        <f t="shared" si="21"/>
        <v xml:space="preserve">film &amp; </v>
      </c>
      <c r="R238" t="str">
        <f t="shared" si="22"/>
        <v>drama</v>
      </c>
      <c r="S238" t="s">
        <v>8314</v>
      </c>
      <c r="T238" t="s">
        <v>8326</v>
      </c>
      <c r="U238" s="10">
        <f t="shared" si="23"/>
        <v>42321.08447916666</v>
      </c>
      <c r="V238" s="9">
        <f t="shared" si="19"/>
        <v>42373.625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20"/>
        <v>25.5</v>
      </c>
      <c r="Q239" t="str">
        <f t="shared" si="21"/>
        <v xml:space="preserve">film &amp; </v>
      </c>
      <c r="R239" t="str">
        <f t="shared" si="22"/>
        <v>drama</v>
      </c>
      <c r="S239" t="s">
        <v>8314</v>
      </c>
      <c r="T239" t="s">
        <v>8326</v>
      </c>
      <c r="U239" s="10">
        <f t="shared" si="23"/>
        <v>42377.577187499999</v>
      </c>
      <c r="V239" s="9">
        <f t="shared" si="19"/>
        <v>42437.202187499999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20"/>
        <v>0</v>
      </c>
      <c r="Q240" t="str">
        <f t="shared" si="21"/>
        <v xml:space="preserve">film &amp; </v>
      </c>
      <c r="R240" t="str">
        <f t="shared" si="22"/>
        <v>drama</v>
      </c>
      <c r="S240" t="s">
        <v>8314</v>
      </c>
      <c r="T240" t="s">
        <v>8326</v>
      </c>
      <c r="U240" s="10">
        <f t="shared" si="23"/>
        <v>42713.962499999994</v>
      </c>
      <c r="V240" s="9">
        <f t="shared" si="19"/>
        <v>42734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0</v>
      </c>
      <c r="P241">
        <f t="shared" si="20"/>
        <v>127.5</v>
      </c>
      <c r="Q241" t="str">
        <f t="shared" si="21"/>
        <v xml:space="preserve">film &amp; </v>
      </c>
      <c r="R241" t="str">
        <f t="shared" si="22"/>
        <v>drama</v>
      </c>
      <c r="S241" t="s">
        <v>8314</v>
      </c>
      <c r="T241" t="s">
        <v>8326</v>
      </c>
      <c r="U241" s="10">
        <f t="shared" si="23"/>
        <v>42297.110300925924</v>
      </c>
      <c r="V241" s="9">
        <f t="shared" si="19"/>
        <v>42316.125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1145.1200000000008</v>
      </c>
      <c r="P242">
        <f t="shared" si="20"/>
        <v>8141.06</v>
      </c>
      <c r="Q242" t="str">
        <f t="shared" si="21"/>
        <v>film &amp; video/</v>
      </c>
      <c r="R242" t="str">
        <f t="shared" si="22"/>
        <v>documentary</v>
      </c>
      <c r="S242" t="s">
        <v>8314</v>
      </c>
      <c r="T242" t="s">
        <v>8327</v>
      </c>
      <c r="U242" s="10">
        <f t="shared" si="23"/>
        <v>41354.708460648151</v>
      </c>
      <c r="V242" s="9">
        <f t="shared" si="19"/>
        <v>41399.333460648151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4600</v>
      </c>
      <c r="P243">
        <f t="shared" si="20"/>
        <v>20688</v>
      </c>
      <c r="Q243" t="str">
        <f t="shared" si="21"/>
        <v>film &amp; video/</v>
      </c>
      <c r="R243" t="str">
        <f t="shared" si="22"/>
        <v>documentary</v>
      </c>
      <c r="S243" t="s">
        <v>8314</v>
      </c>
      <c r="T243" t="s">
        <v>8327</v>
      </c>
      <c r="U243" s="10">
        <f t="shared" si="23"/>
        <v>41949.697962962964</v>
      </c>
      <c r="V243" s="9">
        <f t="shared" si="19"/>
        <v>41994.322962962964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1750</v>
      </c>
      <c r="P244">
        <f t="shared" si="20"/>
        <v>7476</v>
      </c>
      <c r="Q244" t="str">
        <f t="shared" si="21"/>
        <v>film &amp; video/</v>
      </c>
      <c r="R244" t="str">
        <f t="shared" si="22"/>
        <v>documentary</v>
      </c>
      <c r="S244" t="s">
        <v>8314</v>
      </c>
      <c r="T244" t="s">
        <v>8327</v>
      </c>
      <c r="U244" s="10">
        <f t="shared" si="23"/>
        <v>40862.492939814816</v>
      </c>
      <c r="V244" s="9">
        <f t="shared" si="19"/>
        <v>40897.117939814816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648</v>
      </c>
      <c r="P245">
        <f t="shared" si="20"/>
        <v>12988</v>
      </c>
      <c r="Q245" t="str">
        <f t="shared" si="21"/>
        <v>film &amp; video/</v>
      </c>
      <c r="R245" t="str">
        <f t="shared" si="22"/>
        <v>documentary</v>
      </c>
      <c r="S245" t="s">
        <v>8314</v>
      </c>
      <c r="T245" t="s">
        <v>8327</v>
      </c>
      <c r="U245" s="10">
        <f t="shared" si="23"/>
        <v>41662.047500000001</v>
      </c>
      <c r="V245" s="9">
        <f t="shared" si="19"/>
        <v>41691.672500000001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481.5</v>
      </c>
      <c r="P246">
        <f t="shared" si="20"/>
        <v>2032.75</v>
      </c>
      <c r="Q246" t="str">
        <f t="shared" si="21"/>
        <v>film &amp; video/</v>
      </c>
      <c r="R246" t="str">
        <f t="shared" si="22"/>
        <v>documentary</v>
      </c>
      <c r="S246" t="s">
        <v>8314</v>
      </c>
      <c r="T246" t="s">
        <v>8327</v>
      </c>
      <c r="U246" s="10">
        <f t="shared" si="23"/>
        <v>40213.323599537034</v>
      </c>
      <c r="V246" s="9">
        <f t="shared" si="19"/>
        <v>40252.920833333337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186</v>
      </c>
      <c r="P247">
        <f t="shared" si="20"/>
        <v>2641</v>
      </c>
      <c r="Q247" t="str">
        <f t="shared" si="21"/>
        <v>film &amp; video/</v>
      </c>
      <c r="R247" t="str">
        <f t="shared" si="22"/>
        <v>documentary</v>
      </c>
      <c r="S247" t="s">
        <v>8314</v>
      </c>
      <c r="T247" t="s">
        <v>8327</v>
      </c>
      <c r="U247" s="10">
        <f t="shared" si="23"/>
        <v>41107.053067129629</v>
      </c>
      <c r="V247" s="9">
        <f t="shared" si="19"/>
        <v>41136.678067129629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10273</v>
      </c>
      <c r="P248">
        <f t="shared" si="20"/>
        <v>7748</v>
      </c>
      <c r="Q248" t="str">
        <f t="shared" si="21"/>
        <v>film &amp; video/</v>
      </c>
      <c r="R248" t="str">
        <f t="shared" si="22"/>
        <v>documentary</v>
      </c>
      <c r="S248" t="s">
        <v>8314</v>
      </c>
      <c r="T248" t="s">
        <v>8327</v>
      </c>
      <c r="U248" s="10">
        <f t="shared" si="23"/>
        <v>40480.363483796296</v>
      </c>
      <c r="V248" s="9">
        <f t="shared" si="19"/>
        <v>40530.030150462961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1705</v>
      </c>
      <c r="P249">
        <f t="shared" si="20"/>
        <v>3383.5</v>
      </c>
      <c r="Q249" t="str">
        <f t="shared" si="21"/>
        <v>film &amp; video/</v>
      </c>
      <c r="R249" t="str">
        <f t="shared" si="22"/>
        <v>documentary</v>
      </c>
      <c r="S249" t="s">
        <v>8314</v>
      </c>
      <c r="T249" t="s">
        <v>8327</v>
      </c>
      <c r="U249" s="10">
        <f t="shared" si="23"/>
        <v>40430.604328703703</v>
      </c>
      <c r="V249" s="9">
        <f t="shared" si="19"/>
        <v>40466.777083333334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1133</v>
      </c>
      <c r="P250">
        <f t="shared" si="20"/>
        <v>43139.5</v>
      </c>
      <c r="Q250" t="str">
        <f t="shared" si="21"/>
        <v>film &amp; video/</v>
      </c>
      <c r="R250" t="str">
        <f t="shared" si="22"/>
        <v>documentary</v>
      </c>
      <c r="S250" t="s">
        <v>8314</v>
      </c>
      <c r="T250" t="s">
        <v>8327</v>
      </c>
      <c r="U250" s="10">
        <f t="shared" si="23"/>
        <v>40870.774409722224</v>
      </c>
      <c r="V250" s="9">
        <f t="shared" si="19"/>
        <v>40915.399409722224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1292</v>
      </c>
      <c r="P251">
        <f t="shared" si="20"/>
        <v>5763.5</v>
      </c>
      <c r="Q251" t="str">
        <f t="shared" si="21"/>
        <v>film &amp; video/</v>
      </c>
      <c r="R251" t="str">
        <f t="shared" si="22"/>
        <v>documentary</v>
      </c>
      <c r="S251" t="s">
        <v>8314</v>
      </c>
      <c r="T251" t="s">
        <v>8327</v>
      </c>
      <c r="U251" s="10">
        <f t="shared" si="23"/>
        <v>40332.923842592594</v>
      </c>
      <c r="V251" s="9">
        <f t="shared" si="19"/>
        <v>40412.361111111109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1675</v>
      </c>
      <c r="P252">
        <f t="shared" si="20"/>
        <v>16056</v>
      </c>
      <c r="Q252" t="str">
        <f t="shared" si="21"/>
        <v>film &amp; video/</v>
      </c>
      <c r="R252" t="str">
        <f t="shared" si="22"/>
        <v>documentary</v>
      </c>
      <c r="S252" t="s">
        <v>8314</v>
      </c>
      <c r="T252" t="s">
        <v>8327</v>
      </c>
      <c r="U252" s="10">
        <f t="shared" si="23"/>
        <v>41401.565868055557</v>
      </c>
      <c r="V252" s="9">
        <f t="shared" si="19"/>
        <v>41431.190868055557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895</v>
      </c>
      <c r="P253">
        <f t="shared" si="20"/>
        <v>2236</v>
      </c>
      <c r="Q253" t="str">
        <f t="shared" si="21"/>
        <v>film &amp; video/</v>
      </c>
      <c r="R253" t="str">
        <f t="shared" si="22"/>
        <v>documentary</v>
      </c>
      <c r="S253" t="s">
        <v>8314</v>
      </c>
      <c r="T253" t="s">
        <v>8327</v>
      </c>
      <c r="U253" s="10">
        <f t="shared" si="23"/>
        <v>41013.787569444445</v>
      </c>
      <c r="V253" s="9">
        <f t="shared" si="19"/>
        <v>41045.416666666664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4228</v>
      </c>
      <c r="P254">
        <f t="shared" si="20"/>
        <v>4668</v>
      </c>
      <c r="Q254" t="str">
        <f t="shared" si="21"/>
        <v>film &amp; video/</v>
      </c>
      <c r="R254" t="str">
        <f t="shared" si="22"/>
        <v>documentary</v>
      </c>
      <c r="S254" t="s">
        <v>8314</v>
      </c>
      <c r="T254" t="s">
        <v>8327</v>
      </c>
      <c r="U254" s="10">
        <f t="shared" si="23"/>
        <v>40266.662708333337</v>
      </c>
      <c r="V254" s="9">
        <f t="shared" si="19"/>
        <v>40329.790972222225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11</v>
      </c>
      <c r="P255">
        <f t="shared" si="20"/>
        <v>759</v>
      </c>
      <c r="Q255" t="str">
        <f t="shared" si="21"/>
        <v>film &amp; video/</v>
      </c>
      <c r="R255" t="str">
        <f t="shared" si="22"/>
        <v>documentary</v>
      </c>
      <c r="S255" t="s">
        <v>8314</v>
      </c>
      <c r="T255" t="s">
        <v>8327</v>
      </c>
      <c r="U255" s="10">
        <f t="shared" si="23"/>
        <v>40924.650868055556</v>
      </c>
      <c r="V255" s="9">
        <f t="shared" si="19"/>
        <v>40954.275868055556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4067.34</v>
      </c>
      <c r="P256">
        <f t="shared" si="20"/>
        <v>14190.67</v>
      </c>
      <c r="Q256" t="str">
        <f t="shared" si="21"/>
        <v>film &amp; video/</v>
      </c>
      <c r="R256" t="str">
        <f t="shared" si="22"/>
        <v>documentary</v>
      </c>
      <c r="S256" t="s">
        <v>8314</v>
      </c>
      <c r="T256" t="s">
        <v>8327</v>
      </c>
      <c r="U256" s="10">
        <f t="shared" si="23"/>
        <v>42263.952662037031</v>
      </c>
      <c r="V256" s="9">
        <f t="shared" si="19"/>
        <v>42293.708333333328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538.65999999999985</v>
      </c>
      <c r="P257">
        <f t="shared" si="20"/>
        <v>4363.33</v>
      </c>
      <c r="Q257" t="str">
        <f t="shared" si="21"/>
        <v>film &amp; video/</v>
      </c>
      <c r="R257" t="str">
        <f t="shared" si="22"/>
        <v>documentary</v>
      </c>
      <c r="S257" t="s">
        <v>8314</v>
      </c>
      <c r="T257" t="s">
        <v>8327</v>
      </c>
      <c r="U257" s="10">
        <f t="shared" si="23"/>
        <v>40588.526412037041</v>
      </c>
      <c r="V257" s="9">
        <f t="shared" si="19"/>
        <v>40618.10974537037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IF(E258&gt;=D258, E258-D258,0)</f>
        <v>5083</v>
      </c>
      <c r="P258">
        <f t="shared" si="20"/>
        <v>9179</v>
      </c>
      <c r="Q258" t="str">
        <f t="shared" si="21"/>
        <v>film &amp; video/</v>
      </c>
      <c r="R258" t="str">
        <f t="shared" si="22"/>
        <v>documentary</v>
      </c>
      <c r="S258" t="s">
        <v>8314</v>
      </c>
      <c r="T258" t="s">
        <v>8327</v>
      </c>
      <c r="U258" s="10">
        <f t="shared" si="23"/>
        <v>41319.769293981481</v>
      </c>
      <c r="V258" s="9">
        <f t="shared" ref="V258:V321" si="25">(I258/86400)+25569+(-9/24)</f>
        <v>41349.394293981481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2354.2699999999968</v>
      </c>
      <c r="P259">
        <f t="shared" ref="P259:P322" si="26">AVERAGE(E259,L259)</f>
        <v>18957.134999999998</v>
      </c>
      <c r="Q259" t="str">
        <f t="shared" ref="Q259:Q322" si="27">LEFT(N259,LEN(N259)-FIND("/",N259)+2)</f>
        <v>film &amp; video/</v>
      </c>
      <c r="R259" t="str">
        <f t="shared" ref="R259:R322" si="28">RIGHT(N259,LEN(N259)-FIND("/",N259))</f>
        <v>documentary</v>
      </c>
      <c r="S259" t="s">
        <v>8314</v>
      </c>
      <c r="T259" t="s">
        <v>8327</v>
      </c>
      <c r="U259" s="10">
        <f t="shared" ref="U259:U322" si="29">(((J259/60)/60)/24)+DATE(1970,1,1)</f>
        <v>42479.626875000002</v>
      </c>
      <c r="V259" s="9">
        <f t="shared" si="25"/>
        <v>42509.251875000002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27342</v>
      </c>
      <c r="P260">
        <f t="shared" si="26"/>
        <v>29015</v>
      </c>
      <c r="Q260" t="str">
        <f t="shared" si="27"/>
        <v>film &amp; video/</v>
      </c>
      <c r="R260" t="str">
        <f t="shared" si="28"/>
        <v>documentary</v>
      </c>
      <c r="S260" t="s">
        <v>8314</v>
      </c>
      <c r="T260" t="s">
        <v>8327</v>
      </c>
      <c r="U260" s="10">
        <f t="shared" si="29"/>
        <v>40682.051689814813</v>
      </c>
      <c r="V260" s="9">
        <f t="shared" si="25"/>
        <v>40711.676689814813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23953.42</v>
      </c>
      <c r="P261">
        <f t="shared" si="26"/>
        <v>49947.71</v>
      </c>
      <c r="Q261" t="str">
        <f t="shared" si="27"/>
        <v>film &amp; video/</v>
      </c>
      <c r="R261" t="str">
        <f t="shared" si="28"/>
        <v>documentary</v>
      </c>
      <c r="S261" t="s">
        <v>8314</v>
      </c>
      <c r="T261" t="s">
        <v>8327</v>
      </c>
      <c r="U261" s="10">
        <f t="shared" si="29"/>
        <v>42072.738067129627</v>
      </c>
      <c r="V261" s="9">
        <f t="shared" si="25"/>
        <v>42102.363067129627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640</v>
      </c>
      <c r="P262">
        <f t="shared" si="26"/>
        <v>5364</v>
      </c>
      <c r="Q262" t="str">
        <f t="shared" si="27"/>
        <v>film &amp; video/</v>
      </c>
      <c r="R262" t="str">
        <f t="shared" si="28"/>
        <v>documentary</v>
      </c>
      <c r="S262" t="s">
        <v>8314</v>
      </c>
      <c r="T262" t="s">
        <v>8327</v>
      </c>
      <c r="U262" s="10">
        <f t="shared" si="29"/>
        <v>40330.755543981482</v>
      </c>
      <c r="V262" s="9">
        <f t="shared" si="25"/>
        <v>40376.040972222225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1480</v>
      </c>
      <c r="P263">
        <f t="shared" si="26"/>
        <v>10850</v>
      </c>
      <c r="Q263" t="str">
        <f t="shared" si="27"/>
        <v>film &amp; video/</v>
      </c>
      <c r="R263" t="str">
        <f t="shared" si="28"/>
        <v>documentary</v>
      </c>
      <c r="S263" t="s">
        <v>8314</v>
      </c>
      <c r="T263" t="s">
        <v>8327</v>
      </c>
      <c r="U263" s="10">
        <f t="shared" si="29"/>
        <v>41017.885462962964</v>
      </c>
      <c r="V263" s="9">
        <f t="shared" si="25"/>
        <v>41067.246527777781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3500</v>
      </c>
      <c r="P264">
        <f t="shared" si="26"/>
        <v>3072.5</v>
      </c>
      <c r="Q264" t="str">
        <f t="shared" si="27"/>
        <v>film &amp; video/</v>
      </c>
      <c r="R264" t="str">
        <f t="shared" si="28"/>
        <v>documentary</v>
      </c>
      <c r="S264" t="s">
        <v>8314</v>
      </c>
      <c r="T264" t="s">
        <v>8327</v>
      </c>
      <c r="U264" s="10">
        <f t="shared" si="29"/>
        <v>40555.24800925926</v>
      </c>
      <c r="V264" s="9">
        <f t="shared" si="25"/>
        <v>40599.87300925926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4520.2700000000004</v>
      </c>
      <c r="P265">
        <f t="shared" si="26"/>
        <v>15241.635</v>
      </c>
      <c r="Q265" t="str">
        <f t="shared" si="27"/>
        <v>film &amp; video/</v>
      </c>
      <c r="R265" t="str">
        <f t="shared" si="28"/>
        <v>documentary</v>
      </c>
      <c r="S265" t="s">
        <v>8314</v>
      </c>
      <c r="T265" t="s">
        <v>8327</v>
      </c>
      <c r="U265" s="10">
        <f t="shared" si="29"/>
        <v>41149.954791666663</v>
      </c>
      <c r="V265" s="9">
        <f t="shared" si="25"/>
        <v>41179.579791666663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910</v>
      </c>
      <c r="P266">
        <f t="shared" si="26"/>
        <v>3000.5</v>
      </c>
      <c r="Q266" t="str">
        <f t="shared" si="27"/>
        <v>film &amp; video/</v>
      </c>
      <c r="R266" t="str">
        <f t="shared" si="28"/>
        <v>documentary</v>
      </c>
      <c r="S266" t="s">
        <v>8314</v>
      </c>
      <c r="T266" t="s">
        <v>8327</v>
      </c>
      <c r="U266" s="10">
        <f t="shared" si="29"/>
        <v>41010.620312500003</v>
      </c>
      <c r="V266" s="9">
        <f t="shared" si="25"/>
        <v>41040.245312500003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555</v>
      </c>
      <c r="P267">
        <f t="shared" si="26"/>
        <v>2806.5</v>
      </c>
      <c r="Q267" t="str">
        <f t="shared" si="27"/>
        <v>film &amp; video/</v>
      </c>
      <c r="R267" t="str">
        <f t="shared" si="28"/>
        <v>documentary</v>
      </c>
      <c r="S267" t="s">
        <v>8314</v>
      </c>
      <c r="T267" t="s">
        <v>8327</v>
      </c>
      <c r="U267" s="10">
        <f t="shared" si="29"/>
        <v>40267.245717592588</v>
      </c>
      <c r="V267" s="9">
        <f t="shared" si="25"/>
        <v>40308.469444444447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455</v>
      </c>
      <c r="P268">
        <f t="shared" si="26"/>
        <v>745.5</v>
      </c>
      <c r="Q268" t="str">
        <f t="shared" si="27"/>
        <v>film &amp; video/</v>
      </c>
      <c r="R268" t="str">
        <f t="shared" si="28"/>
        <v>documentary</v>
      </c>
      <c r="S268" t="s">
        <v>8314</v>
      </c>
      <c r="T268" t="s">
        <v>8327</v>
      </c>
      <c r="U268" s="10">
        <f t="shared" si="29"/>
        <v>40205.174849537041</v>
      </c>
      <c r="V268" s="9">
        <f t="shared" si="25"/>
        <v>40290.785416666666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3115.4400000000005</v>
      </c>
      <c r="P269">
        <f t="shared" si="26"/>
        <v>6565.22</v>
      </c>
      <c r="Q269" t="str">
        <f t="shared" si="27"/>
        <v>film &amp; video/</v>
      </c>
      <c r="R269" t="str">
        <f t="shared" si="28"/>
        <v>documentary</v>
      </c>
      <c r="S269" t="s">
        <v>8314</v>
      </c>
      <c r="T269" t="s">
        <v>8327</v>
      </c>
      <c r="U269" s="10">
        <f t="shared" si="29"/>
        <v>41785.452534722222</v>
      </c>
      <c r="V269" s="9">
        <f t="shared" si="25"/>
        <v>41815.077534722222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570</v>
      </c>
      <c r="P270">
        <f t="shared" si="26"/>
        <v>2840.5</v>
      </c>
      <c r="Q270" t="str">
        <f t="shared" si="27"/>
        <v>film &amp; video/</v>
      </c>
      <c r="R270" t="str">
        <f t="shared" si="28"/>
        <v>documentary</v>
      </c>
      <c r="S270" t="s">
        <v>8314</v>
      </c>
      <c r="T270" t="s">
        <v>8327</v>
      </c>
      <c r="U270" s="10">
        <f t="shared" si="29"/>
        <v>40809.15252314815</v>
      </c>
      <c r="V270" s="9">
        <f t="shared" si="25"/>
        <v>40853.819189814814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47233.76999999999</v>
      </c>
      <c r="P271">
        <f t="shared" si="26"/>
        <v>74414.884999999995</v>
      </c>
      <c r="Q271" t="str">
        <f t="shared" si="27"/>
        <v>film &amp; video/</v>
      </c>
      <c r="R271" t="str">
        <f t="shared" si="28"/>
        <v>documentary</v>
      </c>
      <c r="S271" t="s">
        <v>8314</v>
      </c>
      <c r="T271" t="s">
        <v>8327</v>
      </c>
      <c r="U271" s="10">
        <f t="shared" si="29"/>
        <v>42758.197013888886</v>
      </c>
      <c r="V271" s="9">
        <f t="shared" si="25"/>
        <v>42787.822013888886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1210</v>
      </c>
      <c r="P272">
        <f t="shared" si="26"/>
        <v>1785.5</v>
      </c>
      <c r="Q272" t="str">
        <f t="shared" si="27"/>
        <v>film &amp; video/</v>
      </c>
      <c r="R272" t="str">
        <f t="shared" si="28"/>
        <v>documentary</v>
      </c>
      <c r="S272" t="s">
        <v>8314</v>
      </c>
      <c r="T272" t="s">
        <v>8327</v>
      </c>
      <c r="U272" s="10">
        <f t="shared" si="29"/>
        <v>40637.866550925923</v>
      </c>
      <c r="V272" s="9">
        <f t="shared" si="25"/>
        <v>40687.791666666664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1404</v>
      </c>
      <c r="P273">
        <f t="shared" si="26"/>
        <v>15845.5</v>
      </c>
      <c r="Q273" t="str">
        <f t="shared" si="27"/>
        <v>film &amp; video/</v>
      </c>
      <c r="R273" t="str">
        <f t="shared" si="28"/>
        <v>documentary</v>
      </c>
      <c r="S273" t="s">
        <v>8314</v>
      </c>
      <c r="T273" t="s">
        <v>8327</v>
      </c>
      <c r="U273" s="10">
        <f t="shared" si="29"/>
        <v>41612.10024305556</v>
      </c>
      <c r="V273" s="9">
        <f t="shared" si="25"/>
        <v>41640.958333333336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2323.0100000000002</v>
      </c>
      <c r="P274">
        <f t="shared" si="26"/>
        <v>2694.0050000000001</v>
      </c>
      <c r="Q274" t="str">
        <f t="shared" si="27"/>
        <v>film &amp; video/</v>
      </c>
      <c r="R274" t="str">
        <f t="shared" si="28"/>
        <v>documentary</v>
      </c>
      <c r="S274" t="s">
        <v>8314</v>
      </c>
      <c r="T274" t="s">
        <v>8327</v>
      </c>
      <c r="U274" s="10">
        <f t="shared" si="29"/>
        <v>40235.900358796294</v>
      </c>
      <c r="V274" s="9">
        <f t="shared" si="25"/>
        <v>40296.40902777778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388.78999999999996</v>
      </c>
      <c r="P275">
        <f t="shared" si="26"/>
        <v>2753.395</v>
      </c>
      <c r="Q275" t="str">
        <f t="shared" si="27"/>
        <v>film &amp; video/</v>
      </c>
      <c r="R275" t="str">
        <f t="shared" si="28"/>
        <v>documentary</v>
      </c>
      <c r="S275" t="s">
        <v>8314</v>
      </c>
      <c r="T275" t="s">
        <v>8327</v>
      </c>
      <c r="U275" s="10">
        <f t="shared" si="29"/>
        <v>40697.498449074075</v>
      </c>
      <c r="V275" s="9">
        <f t="shared" si="25"/>
        <v>40727.123449074075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2240</v>
      </c>
      <c r="P276">
        <f t="shared" si="26"/>
        <v>3176.5</v>
      </c>
      <c r="Q276" t="str">
        <f t="shared" si="27"/>
        <v>film &amp; video/</v>
      </c>
      <c r="R276" t="str">
        <f t="shared" si="28"/>
        <v>documentary</v>
      </c>
      <c r="S276" t="s">
        <v>8314</v>
      </c>
      <c r="T276" t="s">
        <v>8327</v>
      </c>
      <c r="U276" s="10">
        <f t="shared" si="29"/>
        <v>40969.912372685183</v>
      </c>
      <c r="V276" s="9">
        <f t="shared" si="25"/>
        <v>41003.915972222225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1679</v>
      </c>
      <c r="P277">
        <f t="shared" si="26"/>
        <v>11005.5</v>
      </c>
      <c r="Q277" t="str">
        <f t="shared" si="27"/>
        <v>film &amp; video/</v>
      </c>
      <c r="R277" t="str">
        <f t="shared" si="28"/>
        <v>documentary</v>
      </c>
      <c r="S277" t="s">
        <v>8314</v>
      </c>
      <c r="T277" t="s">
        <v>8327</v>
      </c>
      <c r="U277" s="10">
        <f t="shared" si="29"/>
        <v>41193.032013888893</v>
      </c>
      <c r="V277" s="9">
        <f t="shared" si="25"/>
        <v>41222.698680555557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1904</v>
      </c>
      <c r="P278">
        <f t="shared" si="26"/>
        <v>2983</v>
      </c>
      <c r="Q278" t="str">
        <f t="shared" si="27"/>
        <v>film &amp; video/</v>
      </c>
      <c r="R278" t="str">
        <f t="shared" si="28"/>
        <v>documentary</v>
      </c>
      <c r="S278" t="s">
        <v>8314</v>
      </c>
      <c r="T278" t="s">
        <v>8327</v>
      </c>
      <c r="U278" s="10">
        <f t="shared" si="29"/>
        <v>40967.081874999996</v>
      </c>
      <c r="V278" s="9">
        <f t="shared" si="25"/>
        <v>41026.665208333332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6748</v>
      </c>
      <c r="P279">
        <f t="shared" si="26"/>
        <v>36349.5</v>
      </c>
      <c r="Q279" t="str">
        <f t="shared" si="27"/>
        <v>film &amp; video/</v>
      </c>
      <c r="R279" t="str">
        <f t="shared" si="28"/>
        <v>documentary</v>
      </c>
      <c r="S279" t="s">
        <v>8314</v>
      </c>
      <c r="T279" t="s">
        <v>8327</v>
      </c>
      <c r="U279" s="10">
        <f t="shared" si="29"/>
        <v>42117.891423611116</v>
      </c>
      <c r="V279" s="9">
        <f t="shared" si="25"/>
        <v>42147.516423611116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13594</v>
      </c>
      <c r="P280">
        <f t="shared" si="26"/>
        <v>20504.5</v>
      </c>
      <c r="Q280" t="str">
        <f t="shared" si="27"/>
        <v>film &amp; video/</v>
      </c>
      <c r="R280" t="str">
        <f t="shared" si="28"/>
        <v>documentary</v>
      </c>
      <c r="S280" t="s">
        <v>8314</v>
      </c>
      <c r="T280" t="s">
        <v>8327</v>
      </c>
      <c r="U280" s="10">
        <f t="shared" si="29"/>
        <v>41164.040960648148</v>
      </c>
      <c r="V280" s="9">
        <f t="shared" si="25"/>
        <v>41193.665960648148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9744.11</v>
      </c>
      <c r="P281">
        <f t="shared" si="26"/>
        <v>13524.555</v>
      </c>
      <c r="Q281" t="str">
        <f t="shared" si="27"/>
        <v>film &amp; video/</v>
      </c>
      <c r="R281" t="str">
        <f t="shared" si="28"/>
        <v>documentary</v>
      </c>
      <c r="S281" t="s">
        <v>8314</v>
      </c>
      <c r="T281" t="s">
        <v>8327</v>
      </c>
      <c r="U281" s="10">
        <f t="shared" si="29"/>
        <v>42759.244166666671</v>
      </c>
      <c r="V281" s="9">
        <f t="shared" si="25"/>
        <v>42792.709027777775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42108</v>
      </c>
      <c r="P282">
        <f t="shared" si="26"/>
        <v>59623.5</v>
      </c>
      <c r="Q282" t="str">
        <f t="shared" si="27"/>
        <v>film &amp; video/</v>
      </c>
      <c r="R282" t="str">
        <f t="shared" si="28"/>
        <v>documentary</v>
      </c>
      <c r="S282" t="s">
        <v>8314</v>
      </c>
      <c r="T282" t="s">
        <v>8327</v>
      </c>
      <c r="U282" s="10">
        <f t="shared" si="29"/>
        <v>41744.590682870366</v>
      </c>
      <c r="V282" s="9">
        <f t="shared" si="25"/>
        <v>41789.215682870374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1132.3199999999997</v>
      </c>
      <c r="P283">
        <f t="shared" si="26"/>
        <v>3355.66</v>
      </c>
      <c r="Q283" t="str">
        <f t="shared" si="27"/>
        <v>film &amp; video/</v>
      </c>
      <c r="R283" t="str">
        <f t="shared" si="28"/>
        <v>documentary</v>
      </c>
      <c r="S283" t="s">
        <v>8314</v>
      </c>
      <c r="T283" t="s">
        <v>8327</v>
      </c>
      <c r="U283" s="10">
        <f t="shared" si="29"/>
        <v>39950.163344907407</v>
      </c>
      <c r="V283" s="9">
        <f t="shared" si="25"/>
        <v>40035.43472222222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535</v>
      </c>
      <c r="P284">
        <f t="shared" si="26"/>
        <v>22857</v>
      </c>
      <c r="Q284" t="str">
        <f t="shared" si="27"/>
        <v>film &amp; video/</v>
      </c>
      <c r="R284" t="str">
        <f t="shared" si="28"/>
        <v>documentary</v>
      </c>
      <c r="S284" t="s">
        <v>8314</v>
      </c>
      <c r="T284" t="s">
        <v>8327</v>
      </c>
      <c r="U284" s="10">
        <f t="shared" si="29"/>
        <v>40194.920046296298</v>
      </c>
      <c r="V284" s="9">
        <f t="shared" si="25"/>
        <v>40231.541666666664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2569.0499999999993</v>
      </c>
      <c r="P285">
        <f t="shared" si="26"/>
        <v>10385.525</v>
      </c>
      <c r="Q285" t="str">
        <f t="shared" si="27"/>
        <v>film &amp; video/</v>
      </c>
      <c r="R285" t="str">
        <f t="shared" si="28"/>
        <v>documentary</v>
      </c>
      <c r="S285" t="s">
        <v>8314</v>
      </c>
      <c r="T285" t="s">
        <v>8327</v>
      </c>
      <c r="U285" s="10">
        <f t="shared" si="29"/>
        <v>40675.71</v>
      </c>
      <c r="V285" s="9">
        <f t="shared" si="25"/>
        <v>40694.832638888889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1850.4599999999991</v>
      </c>
      <c r="P286">
        <f t="shared" si="26"/>
        <v>21305.23</v>
      </c>
      <c r="Q286" t="str">
        <f t="shared" si="27"/>
        <v>film &amp; video/</v>
      </c>
      <c r="R286" t="str">
        <f t="shared" si="28"/>
        <v>documentary</v>
      </c>
      <c r="S286" t="s">
        <v>8314</v>
      </c>
      <c r="T286" t="s">
        <v>8327</v>
      </c>
      <c r="U286" s="10">
        <f t="shared" si="29"/>
        <v>40904.738194444442</v>
      </c>
      <c r="V286" s="9">
        <f t="shared" si="25"/>
        <v>40929.363194444442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18035.509999999998</v>
      </c>
      <c r="P287">
        <f t="shared" si="26"/>
        <v>16299.254999999999</v>
      </c>
      <c r="Q287" t="str">
        <f t="shared" si="27"/>
        <v>film &amp; video/</v>
      </c>
      <c r="R287" t="str">
        <f t="shared" si="28"/>
        <v>documentary</v>
      </c>
      <c r="S287" t="s">
        <v>8314</v>
      </c>
      <c r="T287" t="s">
        <v>8327</v>
      </c>
      <c r="U287" s="10">
        <f t="shared" si="29"/>
        <v>41506.756111111114</v>
      </c>
      <c r="V287" s="9">
        <f t="shared" si="25"/>
        <v>41536.381111111114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1373</v>
      </c>
      <c r="P288">
        <f t="shared" si="26"/>
        <v>8254</v>
      </c>
      <c r="Q288" t="str">
        <f t="shared" si="27"/>
        <v>film &amp; video/</v>
      </c>
      <c r="R288" t="str">
        <f t="shared" si="28"/>
        <v>documentary</v>
      </c>
      <c r="S288" t="s">
        <v>8314</v>
      </c>
      <c r="T288" t="s">
        <v>8327</v>
      </c>
      <c r="U288" s="10">
        <f t="shared" si="29"/>
        <v>41313.816249999996</v>
      </c>
      <c r="V288" s="9">
        <f t="shared" si="25"/>
        <v>41358.399583333332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11445</v>
      </c>
      <c r="P289">
        <f t="shared" si="26"/>
        <v>13367.5</v>
      </c>
      <c r="Q289" t="str">
        <f t="shared" si="27"/>
        <v>film &amp; video/</v>
      </c>
      <c r="R289" t="str">
        <f t="shared" si="28"/>
        <v>documentary</v>
      </c>
      <c r="S289" t="s">
        <v>8314</v>
      </c>
      <c r="T289" t="s">
        <v>8327</v>
      </c>
      <c r="U289" s="10">
        <f t="shared" si="29"/>
        <v>41184.277986111112</v>
      </c>
      <c r="V289" s="9">
        <f t="shared" si="25"/>
        <v>41214.791666666664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1605.3099999999977</v>
      </c>
      <c r="P290">
        <f t="shared" si="26"/>
        <v>26026.154999999999</v>
      </c>
      <c r="Q290" t="str">
        <f t="shared" si="27"/>
        <v>film &amp; video/</v>
      </c>
      <c r="R290" t="str">
        <f t="shared" si="28"/>
        <v>documentary</v>
      </c>
      <c r="S290" t="s">
        <v>8314</v>
      </c>
      <c r="T290" t="s">
        <v>8327</v>
      </c>
      <c r="U290" s="10">
        <f t="shared" si="29"/>
        <v>41051.168900462959</v>
      </c>
      <c r="V290" s="9">
        <f t="shared" si="25"/>
        <v>41085.793900462959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723</v>
      </c>
      <c r="P291">
        <f t="shared" si="26"/>
        <v>7977.5</v>
      </c>
      <c r="Q291" t="str">
        <f t="shared" si="27"/>
        <v>film &amp; video/</v>
      </c>
      <c r="R291" t="str">
        <f t="shared" si="28"/>
        <v>documentary</v>
      </c>
      <c r="S291" t="s">
        <v>8314</v>
      </c>
      <c r="T291" t="s">
        <v>8327</v>
      </c>
      <c r="U291" s="10">
        <f t="shared" si="29"/>
        <v>41550.456412037034</v>
      </c>
      <c r="V291" s="9">
        <f t="shared" si="25"/>
        <v>41580.081412037034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300.80000000000018</v>
      </c>
      <c r="P292">
        <f t="shared" si="26"/>
        <v>2484.4</v>
      </c>
      <c r="Q292" t="str">
        <f t="shared" si="27"/>
        <v>film &amp; video/</v>
      </c>
      <c r="R292" t="str">
        <f t="shared" si="28"/>
        <v>documentary</v>
      </c>
      <c r="S292" t="s">
        <v>8314</v>
      </c>
      <c r="T292" t="s">
        <v>8327</v>
      </c>
      <c r="U292" s="10">
        <f t="shared" si="29"/>
        <v>40526.36917824074</v>
      </c>
      <c r="V292" s="9">
        <f t="shared" si="25"/>
        <v>40575.957638888889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1001</v>
      </c>
      <c r="P293">
        <f t="shared" si="26"/>
        <v>3064.5</v>
      </c>
      <c r="Q293" t="str">
        <f t="shared" si="27"/>
        <v>film &amp; video/</v>
      </c>
      <c r="R293" t="str">
        <f t="shared" si="28"/>
        <v>documentary</v>
      </c>
      <c r="S293" t="s">
        <v>8314</v>
      </c>
      <c r="T293" t="s">
        <v>8327</v>
      </c>
      <c r="U293" s="10">
        <f t="shared" si="29"/>
        <v>41376.769050925926</v>
      </c>
      <c r="V293" s="9">
        <f t="shared" si="25"/>
        <v>41394.625694444447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1130.1999999999971</v>
      </c>
      <c r="P294">
        <f t="shared" si="26"/>
        <v>38311.599999999999</v>
      </c>
      <c r="Q294" t="str">
        <f t="shared" si="27"/>
        <v>film &amp; video/</v>
      </c>
      <c r="R294" t="str">
        <f t="shared" si="28"/>
        <v>documentary</v>
      </c>
      <c r="S294" t="s">
        <v>8314</v>
      </c>
      <c r="T294" t="s">
        <v>8327</v>
      </c>
      <c r="U294" s="10">
        <f t="shared" si="29"/>
        <v>40812.803229166668</v>
      </c>
      <c r="V294" s="9">
        <f t="shared" si="25"/>
        <v>40844.790972222225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360</v>
      </c>
      <c r="P295">
        <f t="shared" si="26"/>
        <v>13245.5</v>
      </c>
      <c r="Q295" t="str">
        <f t="shared" si="27"/>
        <v>film &amp; video/</v>
      </c>
      <c r="R295" t="str">
        <f t="shared" si="28"/>
        <v>documentary</v>
      </c>
      <c r="S295" t="s">
        <v>8314</v>
      </c>
      <c r="T295" t="s">
        <v>8327</v>
      </c>
      <c r="U295" s="10">
        <f t="shared" si="29"/>
        <v>41719.667986111112</v>
      </c>
      <c r="V295" s="9">
        <f t="shared" si="25"/>
        <v>41749.292986111112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0</v>
      </c>
      <c r="P296">
        <f t="shared" si="26"/>
        <v>2525</v>
      </c>
      <c r="Q296" t="str">
        <f t="shared" si="27"/>
        <v>film &amp; video/</v>
      </c>
      <c r="R296" t="str">
        <f t="shared" si="28"/>
        <v>documentary</v>
      </c>
      <c r="S296" t="s">
        <v>8314</v>
      </c>
      <c r="T296" t="s">
        <v>8327</v>
      </c>
      <c r="U296" s="10">
        <f t="shared" si="29"/>
        <v>40343.084421296298</v>
      </c>
      <c r="V296" s="9">
        <f t="shared" si="25"/>
        <v>40378.291666666664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16554.559999999998</v>
      </c>
      <c r="P297">
        <f t="shared" si="26"/>
        <v>33609.78</v>
      </c>
      <c r="Q297" t="str">
        <f t="shared" si="27"/>
        <v>film &amp; video/</v>
      </c>
      <c r="R297" t="str">
        <f t="shared" si="28"/>
        <v>documentary</v>
      </c>
      <c r="S297" t="s">
        <v>8314</v>
      </c>
      <c r="T297" t="s">
        <v>8327</v>
      </c>
      <c r="U297" s="10">
        <f t="shared" si="29"/>
        <v>41519.004733796297</v>
      </c>
      <c r="V297" s="9">
        <f t="shared" si="25"/>
        <v>41578.625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4681.5499999999993</v>
      </c>
      <c r="P298">
        <f t="shared" si="26"/>
        <v>14905.275</v>
      </c>
      <c r="Q298" t="str">
        <f t="shared" si="27"/>
        <v>film &amp; video/</v>
      </c>
      <c r="R298" t="str">
        <f t="shared" si="28"/>
        <v>documentary</v>
      </c>
      <c r="S298" t="s">
        <v>8314</v>
      </c>
      <c r="T298" t="s">
        <v>8327</v>
      </c>
      <c r="U298" s="10">
        <f t="shared" si="29"/>
        <v>41134.475497685184</v>
      </c>
      <c r="V298" s="9">
        <f t="shared" si="25"/>
        <v>41159.100497685184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128</v>
      </c>
      <c r="P299">
        <f t="shared" si="26"/>
        <v>10135</v>
      </c>
      <c r="Q299" t="str">
        <f t="shared" si="27"/>
        <v>film &amp; video/</v>
      </c>
      <c r="R299" t="str">
        <f t="shared" si="28"/>
        <v>documentary</v>
      </c>
      <c r="S299" t="s">
        <v>8314</v>
      </c>
      <c r="T299" t="s">
        <v>8327</v>
      </c>
      <c r="U299" s="10">
        <f t="shared" si="29"/>
        <v>42089.72802083334</v>
      </c>
      <c r="V299" s="9">
        <f t="shared" si="25"/>
        <v>42124.790972222225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11254.839999999997</v>
      </c>
      <c r="P300">
        <f t="shared" si="26"/>
        <v>69845.42</v>
      </c>
      <c r="Q300" t="str">
        <f t="shared" si="27"/>
        <v>film &amp; video/</v>
      </c>
      <c r="R300" t="str">
        <f t="shared" si="28"/>
        <v>documentary</v>
      </c>
      <c r="S300" t="s">
        <v>8314</v>
      </c>
      <c r="T300" t="s">
        <v>8327</v>
      </c>
      <c r="U300" s="10">
        <f t="shared" si="29"/>
        <v>41709.463518518518</v>
      </c>
      <c r="V300" s="9">
        <f t="shared" si="25"/>
        <v>41768.5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7895.25</v>
      </c>
      <c r="P301">
        <f t="shared" si="26"/>
        <v>9069.625</v>
      </c>
      <c r="Q301" t="str">
        <f t="shared" si="27"/>
        <v>film &amp; video/</v>
      </c>
      <c r="R301" t="str">
        <f t="shared" si="28"/>
        <v>documentary</v>
      </c>
      <c r="S301" t="s">
        <v>8314</v>
      </c>
      <c r="T301" t="s">
        <v>8327</v>
      </c>
      <c r="U301" s="10">
        <f t="shared" si="29"/>
        <v>40469.225231481483</v>
      </c>
      <c r="V301" s="9">
        <f t="shared" si="25"/>
        <v>40498.891898148147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430.65999999999985</v>
      </c>
      <c r="P302">
        <f t="shared" si="26"/>
        <v>12864.33</v>
      </c>
      <c r="Q302" t="str">
        <f t="shared" si="27"/>
        <v>film &amp; video/</v>
      </c>
      <c r="R302" t="str">
        <f t="shared" si="28"/>
        <v>documentary</v>
      </c>
      <c r="S302" t="s">
        <v>8314</v>
      </c>
      <c r="T302" t="s">
        <v>8327</v>
      </c>
      <c r="U302" s="10">
        <f t="shared" si="29"/>
        <v>40626.959930555553</v>
      </c>
      <c r="V302" s="9">
        <f t="shared" si="25"/>
        <v>40657.584930555553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2435.5499999999993</v>
      </c>
      <c r="P303">
        <f t="shared" si="26"/>
        <v>7843.2749999999996</v>
      </c>
      <c r="Q303" t="str">
        <f t="shared" si="27"/>
        <v>film &amp; video/</v>
      </c>
      <c r="R303" t="str">
        <f t="shared" si="28"/>
        <v>documentary</v>
      </c>
      <c r="S303" t="s">
        <v>8314</v>
      </c>
      <c r="T303" t="s">
        <v>8327</v>
      </c>
      <c r="U303" s="10">
        <f t="shared" si="29"/>
        <v>41312.737673611111</v>
      </c>
      <c r="V303" s="9">
        <f t="shared" si="25"/>
        <v>41352.321006944447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46</v>
      </c>
      <c r="P304">
        <f t="shared" si="26"/>
        <v>5077</v>
      </c>
      <c r="Q304" t="str">
        <f t="shared" si="27"/>
        <v>film &amp; video/</v>
      </c>
      <c r="R304" t="str">
        <f t="shared" si="28"/>
        <v>documentary</v>
      </c>
      <c r="S304" t="s">
        <v>8314</v>
      </c>
      <c r="T304" t="s">
        <v>8327</v>
      </c>
      <c r="U304" s="10">
        <f t="shared" si="29"/>
        <v>40933.856921296298</v>
      </c>
      <c r="V304" s="9">
        <f t="shared" si="25"/>
        <v>40963.481921296298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1124</v>
      </c>
      <c r="P305">
        <f t="shared" si="26"/>
        <v>2103</v>
      </c>
      <c r="Q305" t="str">
        <f t="shared" si="27"/>
        <v>film &amp; video/</v>
      </c>
      <c r="R305" t="str">
        <f t="shared" si="28"/>
        <v>documentary</v>
      </c>
      <c r="S305" t="s">
        <v>8314</v>
      </c>
      <c r="T305" t="s">
        <v>8327</v>
      </c>
      <c r="U305" s="10">
        <f t="shared" si="29"/>
        <v>41032.071134259262</v>
      </c>
      <c r="V305" s="9">
        <f t="shared" si="25"/>
        <v>41061.696134259255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4476</v>
      </c>
      <c r="P306">
        <f t="shared" si="26"/>
        <v>3975</v>
      </c>
      <c r="Q306" t="str">
        <f t="shared" si="27"/>
        <v>film &amp; video/</v>
      </c>
      <c r="R306" t="str">
        <f t="shared" si="28"/>
        <v>documentary</v>
      </c>
      <c r="S306" t="s">
        <v>8314</v>
      </c>
      <c r="T306" t="s">
        <v>8327</v>
      </c>
      <c r="U306" s="10">
        <f t="shared" si="29"/>
        <v>41114.094872685186</v>
      </c>
      <c r="V306" s="9">
        <f t="shared" si="25"/>
        <v>41152.708333333336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2275</v>
      </c>
      <c r="P307">
        <f t="shared" si="26"/>
        <v>4982</v>
      </c>
      <c r="Q307" t="str">
        <f t="shared" si="27"/>
        <v>film &amp; video/</v>
      </c>
      <c r="R307" t="str">
        <f t="shared" si="28"/>
        <v>documentary</v>
      </c>
      <c r="S307" t="s">
        <v>8314</v>
      </c>
      <c r="T307" t="s">
        <v>8327</v>
      </c>
      <c r="U307" s="10">
        <f t="shared" si="29"/>
        <v>40948.630196759259</v>
      </c>
      <c r="V307" s="9">
        <f t="shared" si="25"/>
        <v>40978.255196759259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1929</v>
      </c>
      <c r="P308">
        <f t="shared" si="26"/>
        <v>1504.5</v>
      </c>
      <c r="Q308" t="str">
        <f t="shared" si="27"/>
        <v>film &amp; video/</v>
      </c>
      <c r="R308" t="str">
        <f t="shared" si="28"/>
        <v>documentary</v>
      </c>
      <c r="S308" t="s">
        <v>8314</v>
      </c>
      <c r="T308" t="s">
        <v>8327</v>
      </c>
      <c r="U308" s="10">
        <f t="shared" si="29"/>
        <v>41333.837187500001</v>
      </c>
      <c r="V308" s="9">
        <f t="shared" si="25"/>
        <v>41353.42052083333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2490</v>
      </c>
      <c r="P309">
        <f t="shared" si="26"/>
        <v>12533</v>
      </c>
      <c r="Q309" t="str">
        <f t="shared" si="27"/>
        <v>film &amp; video/</v>
      </c>
      <c r="R309" t="str">
        <f t="shared" si="28"/>
        <v>documentary</v>
      </c>
      <c r="S309" t="s">
        <v>8314</v>
      </c>
      <c r="T309" t="s">
        <v>8327</v>
      </c>
      <c r="U309" s="10">
        <f t="shared" si="29"/>
        <v>41282.944456018515</v>
      </c>
      <c r="V309" s="9">
        <f t="shared" si="25"/>
        <v>41312.569456018522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668</v>
      </c>
      <c r="P310">
        <f t="shared" si="26"/>
        <v>6435</v>
      </c>
      <c r="Q310" t="str">
        <f t="shared" si="27"/>
        <v>film &amp; video/</v>
      </c>
      <c r="R310" t="str">
        <f t="shared" si="28"/>
        <v>documentary</v>
      </c>
      <c r="S310" t="s">
        <v>8314</v>
      </c>
      <c r="T310" t="s">
        <v>8327</v>
      </c>
      <c r="U310" s="10">
        <f t="shared" si="29"/>
        <v>40567.694560185184</v>
      </c>
      <c r="V310" s="9">
        <f t="shared" si="25"/>
        <v>40612.319560185184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3410</v>
      </c>
      <c r="P311">
        <f t="shared" si="26"/>
        <v>10824</v>
      </c>
      <c r="Q311" t="str">
        <f t="shared" si="27"/>
        <v>film &amp; video/</v>
      </c>
      <c r="R311" t="str">
        <f t="shared" si="28"/>
        <v>documentary</v>
      </c>
      <c r="S311" t="s">
        <v>8314</v>
      </c>
      <c r="T311" t="s">
        <v>8327</v>
      </c>
      <c r="U311" s="10">
        <f t="shared" si="29"/>
        <v>41134.751550925925</v>
      </c>
      <c r="V311" s="9">
        <f t="shared" si="25"/>
        <v>41155.376550925925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41.289999999999964</v>
      </c>
      <c r="P312">
        <f t="shared" si="26"/>
        <v>538.64499999999998</v>
      </c>
      <c r="Q312" t="str">
        <f t="shared" si="27"/>
        <v>film &amp; video/</v>
      </c>
      <c r="R312" t="str">
        <f t="shared" si="28"/>
        <v>documentary</v>
      </c>
      <c r="S312" t="s">
        <v>8314</v>
      </c>
      <c r="T312" t="s">
        <v>8327</v>
      </c>
      <c r="U312" s="10">
        <f t="shared" si="29"/>
        <v>40821.183136574073</v>
      </c>
      <c r="V312" s="9">
        <f t="shared" si="25"/>
        <v>40835.708333333336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820.33000000000175</v>
      </c>
      <c r="P313">
        <f t="shared" si="26"/>
        <v>10485.165000000001</v>
      </c>
      <c r="Q313" t="str">
        <f t="shared" si="27"/>
        <v>film &amp; video/</v>
      </c>
      <c r="R313" t="str">
        <f t="shared" si="28"/>
        <v>documentary</v>
      </c>
      <c r="S313" t="s">
        <v>8314</v>
      </c>
      <c r="T313" t="s">
        <v>8327</v>
      </c>
      <c r="U313" s="10">
        <f t="shared" si="29"/>
        <v>40868.219814814816</v>
      </c>
      <c r="V313" s="9">
        <f t="shared" si="25"/>
        <v>40908.957638888889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950</v>
      </c>
      <c r="P314">
        <f t="shared" si="26"/>
        <v>4548</v>
      </c>
      <c r="Q314" t="str">
        <f t="shared" si="27"/>
        <v>film &amp; video/</v>
      </c>
      <c r="R314" t="str">
        <f t="shared" si="28"/>
        <v>documentary</v>
      </c>
      <c r="S314" t="s">
        <v>8314</v>
      </c>
      <c r="T314" t="s">
        <v>8327</v>
      </c>
      <c r="U314" s="10">
        <f t="shared" si="29"/>
        <v>41348.877685185187</v>
      </c>
      <c r="V314" s="9">
        <f t="shared" si="25"/>
        <v>41378.502685185187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805</v>
      </c>
      <c r="P315">
        <f t="shared" si="26"/>
        <v>9013.5</v>
      </c>
      <c r="Q315" t="str">
        <f t="shared" si="27"/>
        <v>film &amp; video/</v>
      </c>
      <c r="R315" t="str">
        <f t="shared" si="28"/>
        <v>documentary</v>
      </c>
      <c r="S315" t="s">
        <v>8314</v>
      </c>
      <c r="T315" t="s">
        <v>8327</v>
      </c>
      <c r="U315" s="10">
        <f t="shared" si="29"/>
        <v>40357.227939814817</v>
      </c>
      <c r="V315" s="9">
        <f t="shared" si="25"/>
        <v>40401.290972222225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2851.5</v>
      </c>
      <c r="P316">
        <f t="shared" si="26"/>
        <v>1985.75</v>
      </c>
      <c r="Q316" t="str">
        <f t="shared" si="27"/>
        <v>film &amp; video/</v>
      </c>
      <c r="R316" t="str">
        <f t="shared" si="28"/>
        <v>documentary</v>
      </c>
      <c r="S316" t="s">
        <v>8314</v>
      </c>
      <c r="T316" t="s">
        <v>8327</v>
      </c>
      <c r="U316" s="10">
        <f t="shared" si="29"/>
        <v>41304.833194444444</v>
      </c>
      <c r="V316" s="9">
        <f t="shared" si="25"/>
        <v>41334.458194444444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312</v>
      </c>
      <c r="P317">
        <f t="shared" si="26"/>
        <v>12719</v>
      </c>
      <c r="Q317" t="str">
        <f t="shared" si="27"/>
        <v>film &amp; video/</v>
      </c>
      <c r="R317" t="str">
        <f t="shared" si="28"/>
        <v>documentary</v>
      </c>
      <c r="S317" t="s">
        <v>8314</v>
      </c>
      <c r="T317" t="s">
        <v>8327</v>
      </c>
      <c r="U317" s="10">
        <f t="shared" si="29"/>
        <v>41113.77238425926</v>
      </c>
      <c r="V317" s="9">
        <f t="shared" si="25"/>
        <v>41143.39738425926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2066</v>
      </c>
      <c r="P318">
        <f t="shared" si="26"/>
        <v>8612</v>
      </c>
      <c r="Q318" t="str">
        <f t="shared" si="27"/>
        <v>film &amp; video/</v>
      </c>
      <c r="R318" t="str">
        <f t="shared" si="28"/>
        <v>documentary</v>
      </c>
      <c r="S318" t="s">
        <v>8314</v>
      </c>
      <c r="T318" t="s">
        <v>8327</v>
      </c>
      <c r="U318" s="10">
        <f t="shared" si="29"/>
        <v>41950.923576388886</v>
      </c>
      <c r="V318" s="9">
        <f t="shared" si="25"/>
        <v>41983.832638888889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241</v>
      </c>
      <c r="P319">
        <f t="shared" si="26"/>
        <v>15278.5</v>
      </c>
      <c r="Q319" t="str">
        <f t="shared" si="27"/>
        <v>film &amp; video/</v>
      </c>
      <c r="R319" t="str">
        <f t="shared" si="28"/>
        <v>documentary</v>
      </c>
      <c r="S319" t="s">
        <v>8314</v>
      </c>
      <c r="T319" t="s">
        <v>8327</v>
      </c>
      <c r="U319" s="10">
        <f t="shared" si="29"/>
        <v>41589.676886574074</v>
      </c>
      <c r="V319" s="9">
        <f t="shared" si="25"/>
        <v>41619.301886574074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9166</v>
      </c>
      <c r="P320">
        <f t="shared" si="26"/>
        <v>7225</v>
      </c>
      <c r="Q320" t="str">
        <f t="shared" si="27"/>
        <v>film &amp; video/</v>
      </c>
      <c r="R320" t="str">
        <f t="shared" si="28"/>
        <v>documentary</v>
      </c>
      <c r="S320" t="s">
        <v>8314</v>
      </c>
      <c r="T320" t="s">
        <v>8327</v>
      </c>
      <c r="U320" s="10">
        <f t="shared" si="29"/>
        <v>41330.038784722223</v>
      </c>
      <c r="V320" s="9">
        <f t="shared" si="25"/>
        <v>41359.622118055559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634</v>
      </c>
      <c r="P321">
        <f t="shared" si="26"/>
        <v>2842.5</v>
      </c>
      <c r="Q321" t="str">
        <f t="shared" si="27"/>
        <v>film &amp; video/</v>
      </c>
      <c r="R321" t="str">
        <f t="shared" si="28"/>
        <v>documentary</v>
      </c>
      <c r="S321" t="s">
        <v>8314</v>
      </c>
      <c r="T321" t="s">
        <v>8327</v>
      </c>
      <c r="U321" s="10">
        <f t="shared" si="29"/>
        <v>40123.83829861111</v>
      </c>
      <c r="V321" s="9">
        <f t="shared" si="25"/>
        <v>40210.957638888889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IF(E322&gt;=D322, E322-D322,0)</f>
        <v>1316</v>
      </c>
      <c r="P322">
        <f t="shared" si="26"/>
        <v>10737</v>
      </c>
      <c r="Q322" t="str">
        <f t="shared" si="27"/>
        <v>film &amp; video/</v>
      </c>
      <c r="R322" t="str">
        <f t="shared" si="28"/>
        <v>documentary</v>
      </c>
      <c r="S322" t="s">
        <v>8314</v>
      </c>
      <c r="T322" t="s">
        <v>8327</v>
      </c>
      <c r="U322" s="10">
        <f t="shared" si="29"/>
        <v>42331.551307870366</v>
      </c>
      <c r="V322" s="9">
        <f t="shared" ref="V322:V385" si="31">(I322/86400)+25569+(-9/24)</f>
        <v>42360.583333333328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932</v>
      </c>
      <c r="P323">
        <f t="shared" ref="P323:P386" si="32">AVERAGE(E323,L323)</f>
        <v>18134.5</v>
      </c>
      <c r="Q323" t="str">
        <f t="shared" ref="Q323:Q386" si="33">LEFT(N323,LEN(N323)-FIND("/",N323)+2)</f>
        <v>film &amp; video/</v>
      </c>
      <c r="R323" t="str">
        <f t="shared" ref="R323:R386" si="34">RIGHT(N323,LEN(N323)-FIND("/",N323))</f>
        <v>documentary</v>
      </c>
      <c r="S323" t="s">
        <v>8314</v>
      </c>
      <c r="T323" t="s">
        <v>8327</v>
      </c>
      <c r="U323" s="10">
        <f t="shared" ref="U323:U386" si="35">(((J323/60)/60)/24)+DATE(1970,1,1)</f>
        <v>42647.446597222224</v>
      </c>
      <c r="V323" s="9">
        <f t="shared" si="31"/>
        <v>42682.113263888888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1978</v>
      </c>
      <c r="P324">
        <f t="shared" si="32"/>
        <v>13582</v>
      </c>
      <c r="Q324" t="str">
        <f t="shared" si="33"/>
        <v>film &amp; video/</v>
      </c>
      <c r="R324" t="str">
        <f t="shared" si="34"/>
        <v>documentary</v>
      </c>
      <c r="S324" t="s">
        <v>8314</v>
      </c>
      <c r="T324" t="s">
        <v>8327</v>
      </c>
      <c r="U324" s="10">
        <f t="shared" si="35"/>
        <v>42473.57</v>
      </c>
      <c r="V324" s="9">
        <f t="shared" si="31"/>
        <v>42503.195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1246</v>
      </c>
      <c r="P325">
        <f t="shared" si="32"/>
        <v>3352</v>
      </c>
      <c r="Q325" t="str">
        <f t="shared" si="33"/>
        <v>film &amp; video/</v>
      </c>
      <c r="R325" t="str">
        <f t="shared" si="34"/>
        <v>documentary</v>
      </c>
      <c r="S325" t="s">
        <v>8314</v>
      </c>
      <c r="T325" t="s">
        <v>8327</v>
      </c>
      <c r="U325" s="10">
        <f t="shared" si="35"/>
        <v>42697.32136574074</v>
      </c>
      <c r="V325" s="9">
        <f t="shared" si="31"/>
        <v>42724.957638888889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136</v>
      </c>
      <c r="P326">
        <f t="shared" si="32"/>
        <v>4359</v>
      </c>
      <c r="Q326" t="str">
        <f t="shared" si="33"/>
        <v>film &amp; video/</v>
      </c>
      <c r="R326" t="str">
        <f t="shared" si="34"/>
        <v>documentary</v>
      </c>
      <c r="S326" t="s">
        <v>8314</v>
      </c>
      <c r="T326" t="s">
        <v>8327</v>
      </c>
      <c r="U326" s="10">
        <f t="shared" si="35"/>
        <v>42184.626250000001</v>
      </c>
      <c r="V326" s="9">
        <f t="shared" si="31"/>
        <v>42217.251250000001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2198</v>
      </c>
      <c r="P327">
        <f t="shared" si="32"/>
        <v>26467</v>
      </c>
      <c r="Q327" t="str">
        <f t="shared" si="33"/>
        <v>film &amp; video/</v>
      </c>
      <c r="R327" t="str">
        <f t="shared" si="34"/>
        <v>documentary</v>
      </c>
      <c r="S327" t="s">
        <v>8314</v>
      </c>
      <c r="T327" t="s">
        <v>8327</v>
      </c>
      <c r="U327" s="10">
        <f t="shared" si="35"/>
        <v>42689.187881944439</v>
      </c>
      <c r="V327" s="9">
        <f t="shared" si="31"/>
        <v>42723.812881944439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19394.600000000006</v>
      </c>
      <c r="P328">
        <f t="shared" si="32"/>
        <v>85272.8</v>
      </c>
      <c r="Q328" t="str">
        <f t="shared" si="33"/>
        <v>film &amp; video/</v>
      </c>
      <c r="R328" t="str">
        <f t="shared" si="34"/>
        <v>documentary</v>
      </c>
      <c r="S328" t="s">
        <v>8314</v>
      </c>
      <c r="T328" t="s">
        <v>8327</v>
      </c>
      <c r="U328" s="10">
        <f t="shared" si="35"/>
        <v>42775.314884259264</v>
      </c>
      <c r="V328" s="9">
        <f t="shared" si="31"/>
        <v>42808.581250000003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1456</v>
      </c>
      <c r="P329">
        <f t="shared" si="32"/>
        <v>2745</v>
      </c>
      <c r="Q329" t="str">
        <f t="shared" si="33"/>
        <v>film &amp; video/</v>
      </c>
      <c r="R329" t="str">
        <f t="shared" si="34"/>
        <v>documentary</v>
      </c>
      <c r="S329" t="s">
        <v>8314</v>
      </c>
      <c r="T329" t="s">
        <v>8327</v>
      </c>
      <c r="U329" s="10">
        <f t="shared" si="35"/>
        <v>42058.235289351855</v>
      </c>
      <c r="V329" s="9">
        <f t="shared" si="31"/>
        <v>42084.958333333328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2710.8000000000029</v>
      </c>
      <c r="P330">
        <f t="shared" si="32"/>
        <v>39104.400000000001</v>
      </c>
      <c r="Q330" t="str">
        <f t="shared" si="33"/>
        <v>film &amp; video/</v>
      </c>
      <c r="R330" t="str">
        <f t="shared" si="34"/>
        <v>documentary</v>
      </c>
      <c r="S330" t="s">
        <v>8314</v>
      </c>
      <c r="T330" t="s">
        <v>8327</v>
      </c>
      <c r="U330" s="10">
        <f t="shared" si="35"/>
        <v>42278.946620370371</v>
      </c>
      <c r="V330" s="9">
        <f t="shared" si="31"/>
        <v>42308.791666666672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550</v>
      </c>
      <c r="P331">
        <f t="shared" si="32"/>
        <v>5358.5</v>
      </c>
      <c r="Q331" t="str">
        <f t="shared" si="33"/>
        <v>film &amp; video/</v>
      </c>
      <c r="R331" t="str">
        <f t="shared" si="34"/>
        <v>documentary</v>
      </c>
      <c r="S331" t="s">
        <v>8314</v>
      </c>
      <c r="T331" t="s">
        <v>8327</v>
      </c>
      <c r="U331" s="10">
        <f t="shared" si="35"/>
        <v>42291.46674768519</v>
      </c>
      <c r="V331" s="9">
        <f t="shared" si="31"/>
        <v>42314.791666666672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640</v>
      </c>
      <c r="P332">
        <f t="shared" si="32"/>
        <v>17990</v>
      </c>
      <c r="Q332" t="str">
        <f t="shared" si="33"/>
        <v>film &amp; video/</v>
      </c>
      <c r="R332" t="str">
        <f t="shared" si="34"/>
        <v>documentary</v>
      </c>
      <c r="S332" t="s">
        <v>8314</v>
      </c>
      <c r="T332" t="s">
        <v>8327</v>
      </c>
      <c r="U332" s="10">
        <f t="shared" si="35"/>
        <v>41379.515775462962</v>
      </c>
      <c r="V332" s="9">
        <f t="shared" si="31"/>
        <v>41410.790972222225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2642</v>
      </c>
      <c r="P333">
        <f t="shared" si="32"/>
        <v>21540</v>
      </c>
      <c r="Q333" t="str">
        <f t="shared" si="33"/>
        <v>film &amp; video/</v>
      </c>
      <c r="R333" t="str">
        <f t="shared" si="34"/>
        <v>documentary</v>
      </c>
      <c r="S333" t="s">
        <v>8314</v>
      </c>
      <c r="T333" t="s">
        <v>8327</v>
      </c>
      <c r="U333" s="10">
        <f t="shared" si="35"/>
        <v>42507.581412037034</v>
      </c>
      <c r="V333" s="9">
        <f t="shared" si="31"/>
        <v>42538.206412037034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13015</v>
      </c>
      <c r="P334">
        <f t="shared" si="32"/>
        <v>56785</v>
      </c>
      <c r="Q334" t="str">
        <f t="shared" si="33"/>
        <v>film &amp; video/</v>
      </c>
      <c r="R334" t="str">
        <f t="shared" si="34"/>
        <v>documentary</v>
      </c>
      <c r="S334" t="s">
        <v>8314</v>
      </c>
      <c r="T334" t="s">
        <v>8327</v>
      </c>
      <c r="U334" s="10">
        <f t="shared" si="35"/>
        <v>42263.680289351847</v>
      </c>
      <c r="V334" s="9">
        <f t="shared" si="31"/>
        <v>42304.958333333328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10091</v>
      </c>
      <c r="P335">
        <f t="shared" si="32"/>
        <v>25178.5</v>
      </c>
      <c r="Q335" t="str">
        <f t="shared" si="33"/>
        <v>film &amp; video/</v>
      </c>
      <c r="R335" t="str">
        <f t="shared" si="34"/>
        <v>documentary</v>
      </c>
      <c r="S335" t="s">
        <v>8314</v>
      </c>
      <c r="T335" t="s">
        <v>8327</v>
      </c>
      <c r="U335" s="10">
        <f t="shared" si="35"/>
        <v>42437.636469907404</v>
      </c>
      <c r="V335" s="9">
        <f t="shared" si="31"/>
        <v>42467.21980324074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119</v>
      </c>
      <c r="P336">
        <f t="shared" si="32"/>
        <v>5094</v>
      </c>
      <c r="Q336" t="str">
        <f t="shared" si="33"/>
        <v>film &amp; video/</v>
      </c>
      <c r="R336" t="str">
        <f t="shared" si="34"/>
        <v>documentary</v>
      </c>
      <c r="S336" t="s">
        <v>8314</v>
      </c>
      <c r="T336" t="s">
        <v>8327</v>
      </c>
      <c r="U336" s="10">
        <f t="shared" si="35"/>
        <v>42101.682372685187</v>
      </c>
      <c r="V336" s="9">
        <f t="shared" si="31"/>
        <v>42139.416666666672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235</v>
      </c>
      <c r="P337">
        <f t="shared" si="32"/>
        <v>4407.5</v>
      </c>
      <c r="Q337" t="str">
        <f t="shared" si="33"/>
        <v>film &amp; video/</v>
      </c>
      <c r="R337" t="str">
        <f t="shared" si="34"/>
        <v>documentary</v>
      </c>
      <c r="S337" t="s">
        <v>8314</v>
      </c>
      <c r="T337" t="s">
        <v>8327</v>
      </c>
      <c r="U337" s="10">
        <f t="shared" si="35"/>
        <v>42101.737442129626</v>
      </c>
      <c r="V337" s="9">
        <f t="shared" si="31"/>
        <v>42132.541666666672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4209.7799999999988</v>
      </c>
      <c r="P338">
        <f t="shared" si="32"/>
        <v>14851.39</v>
      </c>
      <c r="Q338" t="str">
        <f t="shared" si="33"/>
        <v>film &amp; video/</v>
      </c>
      <c r="R338" t="str">
        <f t="shared" si="34"/>
        <v>documentary</v>
      </c>
      <c r="S338" t="s">
        <v>8314</v>
      </c>
      <c r="T338" t="s">
        <v>8327</v>
      </c>
      <c r="U338" s="10">
        <f t="shared" si="35"/>
        <v>42291.596273148149</v>
      </c>
      <c r="V338" s="9">
        <f t="shared" si="31"/>
        <v>42321.262939814813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35.050000000000182</v>
      </c>
      <c r="P339">
        <f t="shared" si="32"/>
        <v>1533.0250000000001</v>
      </c>
      <c r="Q339" t="str">
        <f t="shared" si="33"/>
        <v>film &amp; video/</v>
      </c>
      <c r="R339" t="str">
        <f t="shared" si="34"/>
        <v>documentary</v>
      </c>
      <c r="S339" t="s">
        <v>8314</v>
      </c>
      <c r="T339" t="s">
        <v>8327</v>
      </c>
      <c r="U339" s="10">
        <f t="shared" si="35"/>
        <v>42047.128564814819</v>
      </c>
      <c r="V339" s="9">
        <f t="shared" si="31"/>
        <v>42076.711898148147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1520.0400000000009</v>
      </c>
      <c r="P340">
        <f t="shared" si="32"/>
        <v>8378.02</v>
      </c>
      <c r="Q340" t="str">
        <f t="shared" si="33"/>
        <v>film &amp; video/</v>
      </c>
      <c r="R340" t="str">
        <f t="shared" si="34"/>
        <v>documentary</v>
      </c>
      <c r="S340" t="s">
        <v>8314</v>
      </c>
      <c r="T340" t="s">
        <v>8327</v>
      </c>
      <c r="U340" s="10">
        <f t="shared" si="35"/>
        <v>42559.755671296298</v>
      </c>
      <c r="V340" s="9">
        <f t="shared" si="31"/>
        <v>42615.666666666672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485</v>
      </c>
      <c r="P341">
        <f t="shared" si="32"/>
        <v>3287</v>
      </c>
      <c r="Q341" t="str">
        <f t="shared" si="33"/>
        <v>film &amp; video/</v>
      </c>
      <c r="R341" t="str">
        <f t="shared" si="34"/>
        <v>documentary</v>
      </c>
      <c r="S341" t="s">
        <v>8314</v>
      </c>
      <c r="T341" t="s">
        <v>8327</v>
      </c>
      <c r="U341" s="10">
        <f t="shared" si="35"/>
        <v>42093.760046296295</v>
      </c>
      <c r="V341" s="9">
        <f t="shared" si="31"/>
        <v>42123.385046296295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8758</v>
      </c>
      <c r="P342">
        <f t="shared" si="32"/>
        <v>22028.5</v>
      </c>
      <c r="Q342" t="str">
        <f t="shared" si="33"/>
        <v>film &amp; video/</v>
      </c>
      <c r="R342" t="str">
        <f t="shared" si="34"/>
        <v>documentary</v>
      </c>
      <c r="S342" t="s">
        <v>8314</v>
      </c>
      <c r="T342" t="s">
        <v>8327</v>
      </c>
      <c r="U342" s="10">
        <f t="shared" si="35"/>
        <v>42772.669062500005</v>
      </c>
      <c r="V342" s="9">
        <f t="shared" si="31"/>
        <v>42802.5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235</v>
      </c>
      <c r="P343">
        <f t="shared" si="32"/>
        <v>1895</v>
      </c>
      <c r="Q343" t="str">
        <f t="shared" si="33"/>
        <v>film &amp; video/</v>
      </c>
      <c r="R343" t="str">
        <f t="shared" si="34"/>
        <v>documentary</v>
      </c>
      <c r="S343" t="s">
        <v>8314</v>
      </c>
      <c r="T343" t="s">
        <v>8327</v>
      </c>
      <c r="U343" s="10">
        <f t="shared" si="35"/>
        <v>41894.879606481481</v>
      </c>
      <c r="V343" s="9">
        <f t="shared" si="31"/>
        <v>41912.790972222225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201.5199999999968</v>
      </c>
      <c r="P344">
        <f t="shared" si="32"/>
        <v>27763.26</v>
      </c>
      <c r="Q344" t="str">
        <f t="shared" si="33"/>
        <v>film &amp; video/</v>
      </c>
      <c r="R344" t="str">
        <f t="shared" si="34"/>
        <v>documentary</v>
      </c>
      <c r="S344" t="s">
        <v>8314</v>
      </c>
      <c r="T344" t="s">
        <v>8327</v>
      </c>
      <c r="U344" s="10">
        <f t="shared" si="35"/>
        <v>42459.780844907407</v>
      </c>
      <c r="V344" s="9">
        <f t="shared" si="31"/>
        <v>42489.405844907407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608.59000000000015</v>
      </c>
      <c r="P345">
        <f t="shared" si="32"/>
        <v>15566.295</v>
      </c>
      <c r="Q345" t="str">
        <f t="shared" si="33"/>
        <v>film &amp; video/</v>
      </c>
      <c r="R345" t="str">
        <f t="shared" si="34"/>
        <v>documentary</v>
      </c>
      <c r="S345" t="s">
        <v>8314</v>
      </c>
      <c r="T345" t="s">
        <v>8327</v>
      </c>
      <c r="U345" s="10">
        <f t="shared" si="35"/>
        <v>41926.73778935185</v>
      </c>
      <c r="V345" s="9">
        <f t="shared" si="31"/>
        <v>41956.75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698</v>
      </c>
      <c r="P346">
        <f t="shared" si="32"/>
        <v>17241.5</v>
      </c>
      <c r="Q346" t="str">
        <f t="shared" si="33"/>
        <v>film &amp; video/</v>
      </c>
      <c r="R346" t="str">
        <f t="shared" si="34"/>
        <v>documentary</v>
      </c>
      <c r="S346" t="s">
        <v>8314</v>
      </c>
      <c r="T346" t="s">
        <v>8327</v>
      </c>
      <c r="U346" s="10">
        <f t="shared" si="35"/>
        <v>42111.970995370371</v>
      </c>
      <c r="V346" s="9">
        <f t="shared" si="31"/>
        <v>42155.722222222219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3375</v>
      </c>
      <c r="P347">
        <f t="shared" si="32"/>
        <v>9027</v>
      </c>
      <c r="Q347" t="str">
        <f t="shared" si="33"/>
        <v>film &amp; video/</v>
      </c>
      <c r="R347" t="str">
        <f t="shared" si="34"/>
        <v>documentary</v>
      </c>
      <c r="S347" t="s">
        <v>8314</v>
      </c>
      <c r="T347" t="s">
        <v>8327</v>
      </c>
      <c r="U347" s="10">
        <f t="shared" si="35"/>
        <v>42114.944328703699</v>
      </c>
      <c r="V347" s="9">
        <f t="shared" si="31"/>
        <v>42144.569328703699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7028.880000000001</v>
      </c>
      <c r="P348">
        <f t="shared" si="32"/>
        <v>8608.44</v>
      </c>
      <c r="Q348" t="str">
        <f t="shared" si="33"/>
        <v>film &amp; video/</v>
      </c>
      <c r="R348" t="str">
        <f t="shared" si="34"/>
        <v>documentary</v>
      </c>
      <c r="S348" t="s">
        <v>8314</v>
      </c>
      <c r="T348" t="s">
        <v>8327</v>
      </c>
      <c r="U348" s="10">
        <f t="shared" si="35"/>
        <v>42261.500243055561</v>
      </c>
      <c r="V348" s="9">
        <f t="shared" si="31"/>
        <v>42291.125243055554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4636.1999999999971</v>
      </c>
      <c r="P349">
        <f t="shared" si="32"/>
        <v>22507.599999999999</v>
      </c>
      <c r="Q349" t="str">
        <f t="shared" si="33"/>
        <v>film &amp; video/</v>
      </c>
      <c r="R349" t="str">
        <f t="shared" si="34"/>
        <v>documentary</v>
      </c>
      <c r="S349" t="s">
        <v>8314</v>
      </c>
      <c r="T349" t="s">
        <v>8327</v>
      </c>
      <c r="U349" s="10">
        <f t="shared" si="35"/>
        <v>42292.495474537034</v>
      </c>
      <c r="V349" s="9">
        <f t="shared" si="31"/>
        <v>42322.162141203706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300</v>
      </c>
      <c r="P350">
        <f t="shared" si="32"/>
        <v>5209.5</v>
      </c>
      <c r="Q350" t="str">
        <f t="shared" si="33"/>
        <v>film &amp; video/</v>
      </c>
      <c r="R350" t="str">
        <f t="shared" si="34"/>
        <v>documentary</v>
      </c>
      <c r="S350" t="s">
        <v>8314</v>
      </c>
      <c r="T350" t="s">
        <v>8327</v>
      </c>
      <c r="U350" s="10">
        <f t="shared" si="35"/>
        <v>42207.58699074074</v>
      </c>
      <c r="V350" s="9">
        <f t="shared" si="31"/>
        <v>42237.21199074074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747.18000000000029</v>
      </c>
      <c r="P351">
        <f t="shared" si="32"/>
        <v>6087.09</v>
      </c>
      <c r="Q351" t="str">
        <f t="shared" si="33"/>
        <v>film &amp; video/</v>
      </c>
      <c r="R351" t="str">
        <f t="shared" si="34"/>
        <v>documentary</v>
      </c>
      <c r="S351" t="s">
        <v>8314</v>
      </c>
      <c r="T351" t="s">
        <v>8327</v>
      </c>
      <c r="U351" s="10">
        <f t="shared" si="35"/>
        <v>42760.498935185184</v>
      </c>
      <c r="V351" s="9">
        <f t="shared" si="31"/>
        <v>42790.123935185184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3690</v>
      </c>
      <c r="P352">
        <f t="shared" si="32"/>
        <v>14455.5</v>
      </c>
      <c r="Q352" t="str">
        <f t="shared" si="33"/>
        <v>film &amp; video/</v>
      </c>
      <c r="R352" t="str">
        <f t="shared" si="34"/>
        <v>documentary</v>
      </c>
      <c r="S352" t="s">
        <v>8314</v>
      </c>
      <c r="T352" t="s">
        <v>8327</v>
      </c>
      <c r="U352" s="10">
        <f t="shared" si="35"/>
        <v>42586.066076388888</v>
      </c>
      <c r="V352" s="9">
        <f t="shared" si="31"/>
        <v>42623.790972222225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9296</v>
      </c>
      <c r="P353">
        <f t="shared" si="32"/>
        <v>22130</v>
      </c>
      <c r="Q353" t="str">
        <f t="shared" si="33"/>
        <v>film &amp; video/</v>
      </c>
      <c r="R353" t="str">
        <f t="shared" si="34"/>
        <v>documentary</v>
      </c>
      <c r="S353" t="s">
        <v>8314</v>
      </c>
      <c r="T353" t="s">
        <v>8327</v>
      </c>
      <c r="U353" s="10">
        <f t="shared" si="35"/>
        <v>42427.964745370366</v>
      </c>
      <c r="V353" s="9">
        <f t="shared" si="31"/>
        <v>42467.548078703709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1656</v>
      </c>
      <c r="P354">
        <f t="shared" si="32"/>
        <v>5971</v>
      </c>
      <c r="Q354" t="str">
        <f t="shared" si="33"/>
        <v>film &amp; video/</v>
      </c>
      <c r="R354" t="str">
        <f t="shared" si="34"/>
        <v>documentary</v>
      </c>
      <c r="S354" t="s">
        <v>8314</v>
      </c>
      <c r="T354" t="s">
        <v>8327</v>
      </c>
      <c r="U354" s="10">
        <f t="shared" si="35"/>
        <v>41890.167453703703</v>
      </c>
      <c r="V354" s="9">
        <f t="shared" si="31"/>
        <v>41919.792453703703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5035.18</v>
      </c>
      <c r="P355">
        <f t="shared" si="32"/>
        <v>32036.59</v>
      </c>
      <c r="Q355" t="str">
        <f t="shared" si="33"/>
        <v>film &amp; video/</v>
      </c>
      <c r="R355" t="str">
        <f t="shared" si="34"/>
        <v>documentary</v>
      </c>
      <c r="S355" t="s">
        <v>8314</v>
      </c>
      <c r="T355" t="s">
        <v>8327</v>
      </c>
      <c r="U355" s="10">
        <f t="shared" si="35"/>
        <v>42297.791886574079</v>
      </c>
      <c r="V355" s="9">
        <f t="shared" si="31"/>
        <v>42327.458553240736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138</v>
      </c>
      <c r="P356">
        <f t="shared" si="32"/>
        <v>1833.5</v>
      </c>
      <c r="Q356" t="str">
        <f t="shared" si="33"/>
        <v>film &amp; video/</v>
      </c>
      <c r="R356" t="str">
        <f t="shared" si="34"/>
        <v>documentary</v>
      </c>
      <c r="S356" t="s">
        <v>8314</v>
      </c>
      <c r="T356" t="s">
        <v>8327</v>
      </c>
      <c r="U356" s="10">
        <f t="shared" si="35"/>
        <v>42438.827789351853</v>
      </c>
      <c r="V356" s="9">
        <f t="shared" si="31"/>
        <v>42468.411122685182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5690</v>
      </c>
      <c r="P357">
        <f t="shared" si="32"/>
        <v>20427.5</v>
      </c>
      <c r="Q357" t="str">
        <f t="shared" si="33"/>
        <v>film &amp; video/</v>
      </c>
      <c r="R357" t="str">
        <f t="shared" si="34"/>
        <v>documentary</v>
      </c>
      <c r="S357" t="s">
        <v>8314</v>
      </c>
      <c r="T357" t="s">
        <v>8327</v>
      </c>
      <c r="U357" s="10">
        <f t="shared" si="35"/>
        <v>41943.293912037036</v>
      </c>
      <c r="V357" s="9">
        <f t="shared" si="31"/>
        <v>41973.9605787037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201.93000000000029</v>
      </c>
      <c r="P358">
        <f t="shared" si="32"/>
        <v>3899.4650000000001</v>
      </c>
      <c r="Q358" t="str">
        <f t="shared" si="33"/>
        <v>film &amp; video/</v>
      </c>
      <c r="R358" t="str">
        <f t="shared" si="34"/>
        <v>documentary</v>
      </c>
      <c r="S358" t="s">
        <v>8314</v>
      </c>
      <c r="T358" t="s">
        <v>8327</v>
      </c>
      <c r="U358" s="10">
        <f t="shared" si="35"/>
        <v>42415.803159722222</v>
      </c>
      <c r="V358" s="9">
        <f t="shared" si="31"/>
        <v>42445.386493055557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11100</v>
      </c>
      <c r="P359">
        <f t="shared" si="32"/>
        <v>13201.5</v>
      </c>
      <c r="Q359" t="str">
        <f t="shared" si="33"/>
        <v>film &amp; video/</v>
      </c>
      <c r="R359" t="str">
        <f t="shared" si="34"/>
        <v>documentary</v>
      </c>
      <c r="S359" t="s">
        <v>8314</v>
      </c>
      <c r="T359" t="s">
        <v>8327</v>
      </c>
      <c r="U359" s="10">
        <f t="shared" si="35"/>
        <v>42078.222187499996</v>
      </c>
      <c r="V359" s="9">
        <f t="shared" si="31"/>
        <v>42117.847187499996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1544</v>
      </c>
      <c r="P360">
        <f t="shared" si="32"/>
        <v>25905.5</v>
      </c>
      <c r="Q360" t="str">
        <f t="shared" si="33"/>
        <v>film &amp; video/</v>
      </c>
      <c r="R360" t="str">
        <f t="shared" si="34"/>
        <v>documentary</v>
      </c>
      <c r="S360" t="s">
        <v>8314</v>
      </c>
      <c r="T360" t="s">
        <v>8327</v>
      </c>
      <c r="U360" s="10">
        <f t="shared" si="35"/>
        <v>42507.860196759255</v>
      </c>
      <c r="V360" s="9">
        <f t="shared" si="31"/>
        <v>42536.25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1175</v>
      </c>
      <c r="P361">
        <f t="shared" si="32"/>
        <v>12838.5</v>
      </c>
      <c r="Q361" t="str">
        <f t="shared" si="33"/>
        <v>film &amp; video/</v>
      </c>
      <c r="R361" t="str">
        <f t="shared" si="34"/>
        <v>documentary</v>
      </c>
      <c r="S361" t="s">
        <v>8314</v>
      </c>
      <c r="T361" t="s">
        <v>8327</v>
      </c>
      <c r="U361" s="10">
        <f t="shared" si="35"/>
        <v>41935.070486111108</v>
      </c>
      <c r="V361" s="9">
        <f t="shared" si="31"/>
        <v>41956.841666666667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165</v>
      </c>
      <c r="P362">
        <f t="shared" si="32"/>
        <v>6126</v>
      </c>
      <c r="Q362" t="str">
        <f t="shared" si="33"/>
        <v>film &amp; video/</v>
      </c>
      <c r="R362" t="str">
        <f t="shared" si="34"/>
        <v>documentary</v>
      </c>
      <c r="S362" t="s">
        <v>8314</v>
      </c>
      <c r="T362" t="s">
        <v>8327</v>
      </c>
      <c r="U362" s="10">
        <f t="shared" si="35"/>
        <v>42163.897916666669</v>
      </c>
      <c r="V362" s="9">
        <f t="shared" si="31"/>
        <v>42207.757638888885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3876.9499999999971</v>
      </c>
      <c r="P363">
        <f t="shared" si="32"/>
        <v>19615.474999999999</v>
      </c>
      <c r="Q363" t="str">
        <f t="shared" si="33"/>
        <v>film &amp; video/</v>
      </c>
      <c r="R363" t="str">
        <f t="shared" si="34"/>
        <v>documentary</v>
      </c>
      <c r="S363" t="s">
        <v>8314</v>
      </c>
      <c r="T363" t="s">
        <v>8327</v>
      </c>
      <c r="U363" s="10">
        <f t="shared" si="35"/>
        <v>41936.001226851848</v>
      </c>
      <c r="V363" s="9">
        <f t="shared" si="31"/>
        <v>41965.667893518519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2335</v>
      </c>
      <c r="P364">
        <f t="shared" si="32"/>
        <v>6043</v>
      </c>
      <c r="Q364" t="str">
        <f t="shared" si="33"/>
        <v>film &amp; video/</v>
      </c>
      <c r="R364" t="str">
        <f t="shared" si="34"/>
        <v>documentary</v>
      </c>
      <c r="S364" t="s">
        <v>8314</v>
      </c>
      <c r="T364" t="s">
        <v>8327</v>
      </c>
      <c r="U364" s="10">
        <f t="shared" si="35"/>
        <v>41837.210543981484</v>
      </c>
      <c r="V364" s="9">
        <f t="shared" si="31"/>
        <v>41858.625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119</v>
      </c>
      <c r="P365">
        <f t="shared" si="32"/>
        <v>4535</v>
      </c>
      <c r="Q365" t="str">
        <f t="shared" si="33"/>
        <v>film &amp; video/</v>
      </c>
      <c r="R365" t="str">
        <f t="shared" si="34"/>
        <v>documentary</v>
      </c>
      <c r="S365" t="s">
        <v>8314</v>
      </c>
      <c r="T365" t="s">
        <v>8327</v>
      </c>
      <c r="U365" s="10">
        <f t="shared" si="35"/>
        <v>40255.744629629626</v>
      </c>
      <c r="V365" s="9">
        <f t="shared" si="31"/>
        <v>40300.431944444441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711.30000000000018</v>
      </c>
      <c r="P366">
        <f t="shared" si="32"/>
        <v>3912.15</v>
      </c>
      <c r="Q366" t="str">
        <f t="shared" si="33"/>
        <v>film &amp; video/</v>
      </c>
      <c r="R366" t="str">
        <f t="shared" si="34"/>
        <v>documentary</v>
      </c>
      <c r="S366" t="s">
        <v>8314</v>
      </c>
      <c r="T366" t="s">
        <v>8327</v>
      </c>
      <c r="U366" s="10">
        <f t="shared" si="35"/>
        <v>41780.859629629631</v>
      </c>
      <c r="V366" s="9">
        <f t="shared" si="31"/>
        <v>41810.790972222225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596</v>
      </c>
      <c r="P367">
        <f t="shared" si="32"/>
        <v>7830.5</v>
      </c>
      <c r="Q367" t="str">
        <f t="shared" si="33"/>
        <v>film &amp; video/</v>
      </c>
      <c r="R367" t="str">
        <f t="shared" si="34"/>
        <v>documentary</v>
      </c>
      <c r="S367" t="s">
        <v>8314</v>
      </c>
      <c r="T367" t="s">
        <v>8327</v>
      </c>
      <c r="U367" s="10">
        <f t="shared" si="35"/>
        <v>41668.606469907405</v>
      </c>
      <c r="V367" s="9">
        <f t="shared" si="31"/>
        <v>41698.231469907405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500</v>
      </c>
      <c r="P368">
        <f t="shared" si="32"/>
        <v>19317</v>
      </c>
      <c r="Q368" t="str">
        <f t="shared" si="33"/>
        <v>film &amp; video/</v>
      </c>
      <c r="R368" t="str">
        <f t="shared" si="34"/>
        <v>documentary</v>
      </c>
      <c r="S368" t="s">
        <v>8314</v>
      </c>
      <c r="T368" t="s">
        <v>8327</v>
      </c>
      <c r="U368" s="10">
        <f t="shared" si="35"/>
        <v>41019.793032407404</v>
      </c>
      <c r="V368" s="9">
        <f t="shared" si="31"/>
        <v>41049.418032407411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335.01000000000022</v>
      </c>
      <c r="P369">
        <f t="shared" si="32"/>
        <v>5227.0050000000001</v>
      </c>
      <c r="Q369" t="str">
        <f t="shared" si="33"/>
        <v>film &amp; video/</v>
      </c>
      <c r="R369" t="str">
        <f t="shared" si="34"/>
        <v>documentary</v>
      </c>
      <c r="S369" t="s">
        <v>8314</v>
      </c>
      <c r="T369" t="s">
        <v>8327</v>
      </c>
      <c r="U369" s="10">
        <f t="shared" si="35"/>
        <v>41355.577291666668</v>
      </c>
      <c r="V369" s="9">
        <f t="shared" si="31"/>
        <v>41394.832638888889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514</v>
      </c>
      <c r="P370">
        <f t="shared" si="32"/>
        <v>6586.5</v>
      </c>
      <c r="Q370" t="str">
        <f t="shared" si="33"/>
        <v>film &amp; video/</v>
      </c>
      <c r="R370" t="str">
        <f t="shared" si="34"/>
        <v>documentary</v>
      </c>
      <c r="S370" t="s">
        <v>8314</v>
      </c>
      <c r="T370" t="s">
        <v>8327</v>
      </c>
      <c r="U370" s="10">
        <f t="shared" si="35"/>
        <v>42043.605578703704</v>
      </c>
      <c r="V370" s="9">
        <f t="shared" si="31"/>
        <v>42078.188912037032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660.11999999999989</v>
      </c>
      <c r="P371">
        <f t="shared" si="32"/>
        <v>3663.56</v>
      </c>
      <c r="Q371" t="str">
        <f t="shared" si="33"/>
        <v>film &amp; video/</v>
      </c>
      <c r="R371" t="str">
        <f t="shared" si="34"/>
        <v>documentary</v>
      </c>
      <c r="S371" t="s">
        <v>8314</v>
      </c>
      <c r="T371" t="s">
        <v>8327</v>
      </c>
      <c r="U371" s="10">
        <f t="shared" si="35"/>
        <v>40893.551724537036</v>
      </c>
      <c r="V371" s="9">
        <f t="shared" si="31"/>
        <v>40923.176724537036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5505</v>
      </c>
      <c r="P372">
        <f t="shared" si="32"/>
        <v>15274</v>
      </c>
      <c r="Q372" t="str">
        <f t="shared" si="33"/>
        <v>film &amp; video/</v>
      </c>
      <c r="R372" t="str">
        <f t="shared" si="34"/>
        <v>documentary</v>
      </c>
      <c r="S372" t="s">
        <v>8314</v>
      </c>
      <c r="T372" t="s">
        <v>8327</v>
      </c>
      <c r="U372" s="10">
        <f t="shared" si="35"/>
        <v>42711.795138888891</v>
      </c>
      <c r="V372" s="9">
        <f t="shared" si="31"/>
        <v>42741.420138888891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21253</v>
      </c>
      <c r="P373">
        <f t="shared" si="32"/>
        <v>86157.5</v>
      </c>
      <c r="Q373" t="str">
        <f t="shared" si="33"/>
        <v>film &amp; video/</v>
      </c>
      <c r="R373" t="str">
        <f t="shared" si="34"/>
        <v>documentary</v>
      </c>
      <c r="S373" t="s">
        <v>8314</v>
      </c>
      <c r="T373" t="s">
        <v>8327</v>
      </c>
      <c r="U373" s="10">
        <f t="shared" si="35"/>
        <v>41261.767812500002</v>
      </c>
      <c r="V373" s="9">
        <f t="shared" si="31"/>
        <v>41306.392812500002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76</v>
      </c>
      <c r="P374">
        <f t="shared" si="32"/>
        <v>192.5</v>
      </c>
      <c r="Q374" t="str">
        <f t="shared" si="33"/>
        <v>film &amp; video/</v>
      </c>
      <c r="R374" t="str">
        <f t="shared" si="34"/>
        <v>documentary</v>
      </c>
      <c r="S374" t="s">
        <v>8314</v>
      </c>
      <c r="T374" t="s">
        <v>8327</v>
      </c>
      <c r="U374" s="10">
        <f t="shared" si="35"/>
        <v>42425.576898148152</v>
      </c>
      <c r="V374" s="9">
        <f t="shared" si="31"/>
        <v>42465.291666666672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500</v>
      </c>
      <c r="P375">
        <f t="shared" si="32"/>
        <v>4044.5</v>
      </c>
      <c r="Q375" t="str">
        <f t="shared" si="33"/>
        <v>film &amp; video/</v>
      </c>
      <c r="R375" t="str">
        <f t="shared" si="34"/>
        <v>documentary</v>
      </c>
      <c r="S375" t="s">
        <v>8314</v>
      </c>
      <c r="T375" t="s">
        <v>8327</v>
      </c>
      <c r="U375" s="10">
        <f t="shared" si="35"/>
        <v>41078.91201388889</v>
      </c>
      <c r="V375" s="9">
        <f t="shared" si="31"/>
        <v>41108.53701388889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1839</v>
      </c>
      <c r="P376">
        <f t="shared" si="32"/>
        <v>4006.5</v>
      </c>
      <c r="Q376" t="str">
        <f t="shared" si="33"/>
        <v>film &amp; video/</v>
      </c>
      <c r="R376" t="str">
        <f t="shared" si="34"/>
        <v>documentary</v>
      </c>
      <c r="S376" t="s">
        <v>8314</v>
      </c>
      <c r="T376" t="s">
        <v>8327</v>
      </c>
      <c r="U376" s="10">
        <f t="shared" si="35"/>
        <v>40757.889247685183</v>
      </c>
      <c r="V376" s="9">
        <f t="shared" si="31"/>
        <v>40802.514247685183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100</v>
      </c>
      <c r="P377">
        <f t="shared" si="32"/>
        <v>307</v>
      </c>
      <c r="Q377" t="str">
        <f t="shared" si="33"/>
        <v>film &amp; video/</v>
      </c>
      <c r="R377" t="str">
        <f t="shared" si="34"/>
        <v>documentary</v>
      </c>
      <c r="S377" t="s">
        <v>8314</v>
      </c>
      <c r="T377" t="s">
        <v>8327</v>
      </c>
      <c r="U377" s="10">
        <f t="shared" si="35"/>
        <v>41657.985081018516</v>
      </c>
      <c r="V377" s="9">
        <f t="shared" si="31"/>
        <v>41699.345833333333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146</v>
      </c>
      <c r="P378">
        <f t="shared" si="32"/>
        <v>1322</v>
      </c>
      <c r="Q378" t="str">
        <f t="shared" si="33"/>
        <v>film &amp; video/</v>
      </c>
      <c r="R378" t="str">
        <f t="shared" si="34"/>
        <v>documentary</v>
      </c>
      <c r="S378" t="s">
        <v>8314</v>
      </c>
      <c r="T378" t="s">
        <v>8327</v>
      </c>
      <c r="U378" s="10">
        <f t="shared" si="35"/>
        <v>42576.452731481477</v>
      </c>
      <c r="V378" s="9">
        <f t="shared" si="31"/>
        <v>42607.077731481477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1728</v>
      </c>
      <c r="P379">
        <f t="shared" si="32"/>
        <v>6930.5</v>
      </c>
      <c r="Q379" t="str">
        <f t="shared" si="33"/>
        <v>film &amp; video/</v>
      </c>
      <c r="R379" t="str">
        <f t="shared" si="34"/>
        <v>documentary</v>
      </c>
      <c r="S379" t="s">
        <v>8314</v>
      </c>
      <c r="T379" t="s">
        <v>8327</v>
      </c>
      <c r="U379" s="10">
        <f t="shared" si="35"/>
        <v>42292.250787037032</v>
      </c>
      <c r="V379" s="9">
        <f t="shared" si="31"/>
        <v>42321.917361111111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353</v>
      </c>
      <c r="P380">
        <f t="shared" si="32"/>
        <v>1718</v>
      </c>
      <c r="Q380" t="str">
        <f t="shared" si="33"/>
        <v>film &amp; video/</v>
      </c>
      <c r="R380" t="str">
        <f t="shared" si="34"/>
        <v>documentary</v>
      </c>
      <c r="S380" t="s">
        <v>8314</v>
      </c>
      <c r="T380" t="s">
        <v>8327</v>
      </c>
      <c r="U380" s="10">
        <f t="shared" si="35"/>
        <v>42370.571851851855</v>
      </c>
      <c r="V380" s="9">
        <f t="shared" si="31"/>
        <v>42394.619444444441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2412</v>
      </c>
      <c r="P381">
        <f t="shared" si="32"/>
        <v>8780.5</v>
      </c>
      <c r="Q381" t="str">
        <f t="shared" si="33"/>
        <v>film &amp; video/</v>
      </c>
      <c r="R381" t="str">
        <f t="shared" si="34"/>
        <v>documentary</v>
      </c>
      <c r="S381" t="s">
        <v>8314</v>
      </c>
      <c r="T381" t="s">
        <v>8327</v>
      </c>
      <c r="U381" s="10">
        <f t="shared" si="35"/>
        <v>40987.688333333332</v>
      </c>
      <c r="V381" s="9">
        <f t="shared" si="31"/>
        <v>41032.313333333332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1660</v>
      </c>
      <c r="P382">
        <f t="shared" si="32"/>
        <v>2854.5</v>
      </c>
      <c r="Q382" t="str">
        <f t="shared" si="33"/>
        <v>film &amp; video/</v>
      </c>
      <c r="R382" t="str">
        <f t="shared" si="34"/>
        <v>documentary</v>
      </c>
      <c r="S382" t="s">
        <v>8314</v>
      </c>
      <c r="T382" t="s">
        <v>8327</v>
      </c>
      <c r="U382" s="10">
        <f t="shared" si="35"/>
        <v>42367.719814814816</v>
      </c>
      <c r="V382" s="9">
        <f t="shared" si="31"/>
        <v>42392.344814814816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1182.5</v>
      </c>
      <c r="P383">
        <f t="shared" si="32"/>
        <v>13216.75</v>
      </c>
      <c r="Q383" t="str">
        <f t="shared" si="33"/>
        <v>film &amp; video/</v>
      </c>
      <c r="R383" t="str">
        <f t="shared" si="34"/>
        <v>documentary</v>
      </c>
      <c r="S383" t="s">
        <v>8314</v>
      </c>
      <c r="T383" t="s">
        <v>8327</v>
      </c>
      <c r="U383" s="10">
        <f t="shared" si="35"/>
        <v>41085.698113425926</v>
      </c>
      <c r="V383" s="9">
        <f t="shared" si="31"/>
        <v>41119.833333333336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935</v>
      </c>
      <c r="P384">
        <f t="shared" si="32"/>
        <v>778.5</v>
      </c>
      <c r="Q384" t="str">
        <f t="shared" si="33"/>
        <v>film &amp; video/</v>
      </c>
      <c r="R384" t="str">
        <f t="shared" si="34"/>
        <v>documentary</v>
      </c>
      <c r="S384" t="s">
        <v>8314</v>
      </c>
      <c r="T384" t="s">
        <v>8327</v>
      </c>
      <c r="U384" s="10">
        <f t="shared" si="35"/>
        <v>41144.709490740745</v>
      </c>
      <c r="V384" s="9">
        <f t="shared" si="31"/>
        <v>41158.334490740745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1066</v>
      </c>
      <c r="P385">
        <f t="shared" si="32"/>
        <v>1056.5</v>
      </c>
      <c r="Q385" t="str">
        <f t="shared" si="33"/>
        <v>film &amp; video/</v>
      </c>
      <c r="R385" t="str">
        <f t="shared" si="34"/>
        <v>documentary</v>
      </c>
      <c r="S385" t="s">
        <v>8314</v>
      </c>
      <c r="T385" t="s">
        <v>8327</v>
      </c>
      <c r="U385" s="10">
        <f t="shared" si="35"/>
        <v>41755.117581018516</v>
      </c>
      <c r="V385" s="9">
        <f t="shared" si="31"/>
        <v>41777.742581018516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IF(E386&gt;=D386, E386-D386,0)</f>
        <v>2421</v>
      </c>
      <c r="P386">
        <f t="shared" si="32"/>
        <v>11402</v>
      </c>
      <c r="Q386" t="str">
        <f t="shared" si="33"/>
        <v>film &amp; video/</v>
      </c>
      <c r="R386" t="str">
        <f t="shared" si="34"/>
        <v>documentary</v>
      </c>
      <c r="S386" t="s">
        <v>8314</v>
      </c>
      <c r="T386" t="s">
        <v>8327</v>
      </c>
      <c r="U386" s="10">
        <f t="shared" si="35"/>
        <v>41980.781793981485</v>
      </c>
      <c r="V386" s="9">
        <f t="shared" ref="V386:V449" si="37">(I386/86400)+25569+(-9/24)</f>
        <v>42010.406793981485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1495.5</v>
      </c>
      <c r="P387">
        <f t="shared" ref="P387:P450" si="38">AVERAGE(E387,L387)</f>
        <v>13366.25</v>
      </c>
      <c r="Q387" t="str">
        <f t="shared" ref="Q387:Q450" si="39">LEFT(N387,LEN(N387)-FIND("/",N387)+2)</f>
        <v>film &amp; video/</v>
      </c>
      <c r="R387" t="str">
        <f t="shared" ref="R387:R450" si="40">RIGHT(N387,LEN(N387)-FIND("/",N387))</f>
        <v>documentary</v>
      </c>
      <c r="S387" t="s">
        <v>8314</v>
      </c>
      <c r="T387" t="s">
        <v>8327</v>
      </c>
      <c r="U387" s="10">
        <f t="shared" ref="U387:U450" si="41">(((J387/60)/60)/24)+DATE(1970,1,1)</f>
        <v>41934.584502314814</v>
      </c>
      <c r="V387" s="9">
        <f t="shared" si="37"/>
        <v>41964.251168981486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</v>
      </c>
      <c r="P388">
        <f t="shared" si="38"/>
        <v>307</v>
      </c>
      <c r="Q388" t="str">
        <f t="shared" si="39"/>
        <v>film &amp; video/</v>
      </c>
      <c r="R388" t="str">
        <f t="shared" si="40"/>
        <v>documentary</v>
      </c>
      <c r="S388" t="s">
        <v>8314</v>
      </c>
      <c r="T388" t="s">
        <v>8327</v>
      </c>
      <c r="U388" s="10">
        <f t="shared" si="41"/>
        <v>42211.951284722221</v>
      </c>
      <c r="V388" s="9">
        <f t="shared" si="37"/>
        <v>42226.576284722221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43316</v>
      </c>
      <c r="P389">
        <f t="shared" si="38"/>
        <v>40939</v>
      </c>
      <c r="Q389" t="str">
        <f t="shared" si="39"/>
        <v>film &amp; video/</v>
      </c>
      <c r="R389" t="str">
        <f t="shared" si="40"/>
        <v>documentary</v>
      </c>
      <c r="S389" t="s">
        <v>8314</v>
      </c>
      <c r="T389" t="s">
        <v>8327</v>
      </c>
      <c r="U389" s="10">
        <f t="shared" si="41"/>
        <v>42200.67659722222</v>
      </c>
      <c r="V389" s="9">
        <f t="shared" si="37"/>
        <v>42230.875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1308</v>
      </c>
      <c r="P390">
        <f t="shared" si="38"/>
        <v>3189.5</v>
      </c>
      <c r="Q390" t="str">
        <f t="shared" si="39"/>
        <v>film &amp; video/</v>
      </c>
      <c r="R390" t="str">
        <f t="shared" si="40"/>
        <v>documentary</v>
      </c>
      <c r="S390" t="s">
        <v>8314</v>
      </c>
      <c r="T390" t="s">
        <v>8327</v>
      </c>
      <c r="U390" s="10">
        <f t="shared" si="41"/>
        <v>42549.076157407413</v>
      </c>
      <c r="V390" s="9">
        <f t="shared" si="37"/>
        <v>42578.701157407406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55444.119999999995</v>
      </c>
      <c r="P391">
        <f t="shared" si="38"/>
        <v>62477.06</v>
      </c>
      <c r="Q391" t="str">
        <f t="shared" si="39"/>
        <v>film &amp; video/</v>
      </c>
      <c r="R391" t="str">
        <f t="shared" si="40"/>
        <v>documentary</v>
      </c>
      <c r="S391" t="s">
        <v>8314</v>
      </c>
      <c r="T391" t="s">
        <v>8327</v>
      </c>
      <c r="U391" s="10">
        <f t="shared" si="41"/>
        <v>41674.063078703701</v>
      </c>
      <c r="V391" s="9">
        <f t="shared" si="37"/>
        <v>41705.582638888889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0</v>
      </c>
      <c r="P392">
        <f t="shared" si="38"/>
        <v>507</v>
      </c>
      <c r="Q392" t="str">
        <f t="shared" si="39"/>
        <v>film &amp; video/</v>
      </c>
      <c r="R392" t="str">
        <f t="shared" si="40"/>
        <v>documentary</v>
      </c>
      <c r="S392" t="s">
        <v>8314</v>
      </c>
      <c r="T392" t="s">
        <v>8327</v>
      </c>
      <c r="U392" s="10">
        <f t="shared" si="41"/>
        <v>42112.036712962959</v>
      </c>
      <c r="V392" s="9">
        <f t="shared" si="37"/>
        <v>42131.661712962959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122</v>
      </c>
      <c r="P393">
        <f t="shared" si="38"/>
        <v>10157.5</v>
      </c>
      <c r="Q393" t="str">
        <f t="shared" si="39"/>
        <v>film &amp; video/</v>
      </c>
      <c r="R393" t="str">
        <f t="shared" si="40"/>
        <v>documentary</v>
      </c>
      <c r="S393" t="s">
        <v>8314</v>
      </c>
      <c r="T393" t="s">
        <v>8327</v>
      </c>
      <c r="U393" s="10">
        <f t="shared" si="41"/>
        <v>40865.042256944449</v>
      </c>
      <c r="V393" s="9">
        <f t="shared" si="37"/>
        <v>40894.665972222225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167</v>
      </c>
      <c r="P394">
        <f t="shared" si="38"/>
        <v>9436.5</v>
      </c>
      <c r="Q394" t="str">
        <f t="shared" si="39"/>
        <v>film &amp; video/</v>
      </c>
      <c r="R394" t="str">
        <f t="shared" si="40"/>
        <v>documentary</v>
      </c>
      <c r="S394" t="s">
        <v>8314</v>
      </c>
      <c r="T394" t="s">
        <v>8327</v>
      </c>
      <c r="U394" s="10">
        <f t="shared" si="41"/>
        <v>40763.717256944445</v>
      </c>
      <c r="V394" s="9">
        <f t="shared" si="37"/>
        <v>40793.75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5223</v>
      </c>
      <c r="P395">
        <f t="shared" si="38"/>
        <v>27787</v>
      </c>
      <c r="Q395" t="str">
        <f t="shared" si="39"/>
        <v>film &amp; video/</v>
      </c>
      <c r="R395" t="str">
        <f t="shared" si="40"/>
        <v>documentary</v>
      </c>
      <c r="S395" t="s">
        <v>8314</v>
      </c>
      <c r="T395" t="s">
        <v>8327</v>
      </c>
      <c r="U395" s="10">
        <f t="shared" si="41"/>
        <v>41526.708935185183</v>
      </c>
      <c r="V395" s="9">
        <f t="shared" si="37"/>
        <v>41557.333935185183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559</v>
      </c>
      <c r="P396">
        <f t="shared" si="38"/>
        <v>2654.5</v>
      </c>
      <c r="Q396" t="str">
        <f t="shared" si="39"/>
        <v>film &amp; video/</v>
      </c>
      <c r="R396" t="str">
        <f t="shared" si="40"/>
        <v>documentary</v>
      </c>
      <c r="S396" t="s">
        <v>8314</v>
      </c>
      <c r="T396" t="s">
        <v>8327</v>
      </c>
      <c r="U396" s="10">
        <f t="shared" si="41"/>
        <v>42417.818078703705</v>
      </c>
      <c r="V396" s="9">
        <f t="shared" si="37"/>
        <v>42477.401412037041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804.45000000000073</v>
      </c>
      <c r="P397">
        <f t="shared" si="38"/>
        <v>5494.2250000000004</v>
      </c>
      <c r="Q397" t="str">
        <f t="shared" si="39"/>
        <v>film &amp; video/</v>
      </c>
      <c r="R397" t="str">
        <f t="shared" si="40"/>
        <v>documentary</v>
      </c>
      <c r="S397" t="s">
        <v>8314</v>
      </c>
      <c r="T397" t="s">
        <v>8327</v>
      </c>
      <c r="U397" s="10">
        <f t="shared" si="41"/>
        <v>40990.909259259257</v>
      </c>
      <c r="V397" s="9">
        <f t="shared" si="37"/>
        <v>41026.522222222222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1000</v>
      </c>
      <c r="P398">
        <f t="shared" si="38"/>
        <v>8098</v>
      </c>
      <c r="Q398" t="str">
        <f t="shared" si="39"/>
        <v>film &amp; video/</v>
      </c>
      <c r="R398" t="str">
        <f t="shared" si="40"/>
        <v>documentary</v>
      </c>
      <c r="S398" t="s">
        <v>8314</v>
      </c>
      <c r="T398" t="s">
        <v>8327</v>
      </c>
      <c r="U398" s="10">
        <f t="shared" si="41"/>
        <v>41082.564884259256</v>
      </c>
      <c r="V398" s="9">
        <f t="shared" si="37"/>
        <v>41097.189884259264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485.35000000000036</v>
      </c>
      <c r="P399">
        <f t="shared" si="38"/>
        <v>6579.1750000000002</v>
      </c>
      <c r="Q399" t="str">
        <f t="shared" si="39"/>
        <v>film &amp; video/</v>
      </c>
      <c r="R399" t="str">
        <f t="shared" si="40"/>
        <v>documentary</v>
      </c>
      <c r="S399" t="s">
        <v>8314</v>
      </c>
      <c r="T399" t="s">
        <v>8327</v>
      </c>
      <c r="U399" s="10">
        <f t="shared" si="41"/>
        <v>40379.776435185187</v>
      </c>
      <c r="V399" s="9">
        <f t="shared" si="37"/>
        <v>40421.780555555553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1887</v>
      </c>
      <c r="P400">
        <f t="shared" si="38"/>
        <v>4727</v>
      </c>
      <c r="Q400" t="str">
        <f t="shared" si="39"/>
        <v>film &amp; video/</v>
      </c>
      <c r="R400" t="str">
        <f t="shared" si="40"/>
        <v>documentary</v>
      </c>
      <c r="S400" t="s">
        <v>8314</v>
      </c>
      <c r="T400" t="s">
        <v>8327</v>
      </c>
      <c r="U400" s="10">
        <f t="shared" si="41"/>
        <v>42078.793124999997</v>
      </c>
      <c r="V400" s="9">
        <f t="shared" si="37"/>
        <v>42123.418124999997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1361</v>
      </c>
      <c r="P401">
        <f t="shared" si="38"/>
        <v>10728</v>
      </c>
      <c r="Q401" t="str">
        <f t="shared" si="39"/>
        <v>film &amp; video/</v>
      </c>
      <c r="R401" t="str">
        <f t="shared" si="40"/>
        <v>documentary</v>
      </c>
      <c r="S401" t="s">
        <v>8314</v>
      </c>
      <c r="T401" t="s">
        <v>8327</v>
      </c>
      <c r="U401" s="10">
        <f t="shared" si="41"/>
        <v>42687.875775462962</v>
      </c>
      <c r="V401" s="9">
        <f t="shared" si="37"/>
        <v>42718.125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1230.25</v>
      </c>
      <c r="P402">
        <f t="shared" si="38"/>
        <v>5646.125</v>
      </c>
      <c r="Q402" t="str">
        <f t="shared" si="39"/>
        <v>film &amp; video/</v>
      </c>
      <c r="R402" t="str">
        <f t="shared" si="40"/>
        <v>documentary</v>
      </c>
      <c r="S402" t="s">
        <v>8314</v>
      </c>
      <c r="T402" t="s">
        <v>8327</v>
      </c>
      <c r="U402" s="10">
        <f t="shared" si="41"/>
        <v>41745.635960648149</v>
      </c>
      <c r="V402" s="9">
        <f t="shared" si="37"/>
        <v>41775.770833333336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1906</v>
      </c>
      <c r="P403">
        <f t="shared" si="38"/>
        <v>25989.5</v>
      </c>
      <c r="Q403" t="str">
        <f t="shared" si="39"/>
        <v>film &amp; video/</v>
      </c>
      <c r="R403" t="str">
        <f t="shared" si="40"/>
        <v>documentary</v>
      </c>
      <c r="S403" t="s">
        <v>8314</v>
      </c>
      <c r="T403" t="s">
        <v>8327</v>
      </c>
      <c r="U403" s="10">
        <f t="shared" si="41"/>
        <v>40732.842245370368</v>
      </c>
      <c r="V403" s="9">
        <f t="shared" si="37"/>
        <v>40762.467245370368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833</v>
      </c>
      <c r="P404">
        <f t="shared" si="38"/>
        <v>1438</v>
      </c>
      <c r="Q404" t="str">
        <f t="shared" si="39"/>
        <v>film &amp; video/</v>
      </c>
      <c r="R404" t="str">
        <f t="shared" si="40"/>
        <v>documentary</v>
      </c>
      <c r="S404" t="s">
        <v>8314</v>
      </c>
      <c r="T404" t="s">
        <v>8327</v>
      </c>
      <c r="U404" s="10">
        <f t="shared" si="41"/>
        <v>42292.539548611108</v>
      </c>
      <c r="V404" s="9">
        <f t="shared" si="37"/>
        <v>42313.20621527778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263</v>
      </c>
      <c r="P405">
        <f t="shared" si="38"/>
        <v>2666.5</v>
      </c>
      <c r="Q405" t="str">
        <f t="shared" si="39"/>
        <v>film &amp; video/</v>
      </c>
      <c r="R405" t="str">
        <f t="shared" si="40"/>
        <v>documentary</v>
      </c>
      <c r="S405" t="s">
        <v>8314</v>
      </c>
      <c r="T405" t="s">
        <v>8327</v>
      </c>
      <c r="U405" s="10">
        <f t="shared" si="41"/>
        <v>40718.310659722221</v>
      </c>
      <c r="V405" s="9">
        <f t="shared" si="37"/>
        <v>40764.922222222223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1082</v>
      </c>
      <c r="P406">
        <f t="shared" si="38"/>
        <v>18176.5</v>
      </c>
      <c r="Q406" t="str">
        <f t="shared" si="39"/>
        <v>film &amp; video/</v>
      </c>
      <c r="R406" t="str">
        <f t="shared" si="40"/>
        <v>documentary</v>
      </c>
      <c r="S406" t="s">
        <v>8314</v>
      </c>
      <c r="T406" t="s">
        <v>8327</v>
      </c>
      <c r="U406" s="10">
        <f t="shared" si="41"/>
        <v>41646.628032407411</v>
      </c>
      <c r="V406" s="9">
        <f t="shared" si="37"/>
        <v>41675.586111111115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216</v>
      </c>
      <c r="P407">
        <f t="shared" si="38"/>
        <v>1545.5</v>
      </c>
      <c r="Q407" t="str">
        <f t="shared" si="39"/>
        <v>film &amp; video/</v>
      </c>
      <c r="R407" t="str">
        <f t="shared" si="40"/>
        <v>documentary</v>
      </c>
      <c r="S407" t="s">
        <v>8314</v>
      </c>
      <c r="T407" t="s">
        <v>8327</v>
      </c>
      <c r="U407" s="10">
        <f t="shared" si="41"/>
        <v>41674.08494212963</v>
      </c>
      <c r="V407" s="9">
        <f t="shared" si="37"/>
        <v>41703.70994212963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215.73000000000002</v>
      </c>
      <c r="P408">
        <f t="shared" si="38"/>
        <v>1525.365</v>
      </c>
      <c r="Q408" t="str">
        <f t="shared" si="39"/>
        <v>film &amp; video/</v>
      </c>
      <c r="R408" t="str">
        <f t="shared" si="40"/>
        <v>documentary</v>
      </c>
      <c r="S408" t="s">
        <v>8314</v>
      </c>
      <c r="T408" t="s">
        <v>8327</v>
      </c>
      <c r="U408" s="10">
        <f t="shared" si="41"/>
        <v>40638.162465277775</v>
      </c>
      <c r="V408" s="9">
        <f t="shared" si="37"/>
        <v>40671.874305555553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31</v>
      </c>
      <c r="P409">
        <f t="shared" si="38"/>
        <v>1026.5</v>
      </c>
      <c r="Q409" t="str">
        <f t="shared" si="39"/>
        <v>film &amp; video/</v>
      </c>
      <c r="R409" t="str">
        <f t="shared" si="40"/>
        <v>documentary</v>
      </c>
      <c r="S409" t="s">
        <v>8314</v>
      </c>
      <c r="T409" t="s">
        <v>8327</v>
      </c>
      <c r="U409" s="10">
        <f t="shared" si="41"/>
        <v>40806.870949074073</v>
      </c>
      <c r="V409" s="9">
        <f t="shared" si="37"/>
        <v>40866.537615740745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86.260000000000218</v>
      </c>
      <c r="P410">
        <f t="shared" si="38"/>
        <v>3062.13</v>
      </c>
      <c r="Q410" t="str">
        <f t="shared" si="39"/>
        <v>film &amp; video/</v>
      </c>
      <c r="R410" t="str">
        <f t="shared" si="40"/>
        <v>documentary</v>
      </c>
      <c r="S410" t="s">
        <v>8314</v>
      </c>
      <c r="T410" t="s">
        <v>8327</v>
      </c>
      <c r="U410" s="10">
        <f t="shared" si="41"/>
        <v>41543.735995370371</v>
      </c>
      <c r="V410" s="9">
        <f t="shared" si="37"/>
        <v>41583.402662037035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184</v>
      </c>
      <c r="P411">
        <f t="shared" si="38"/>
        <v>349.5</v>
      </c>
      <c r="Q411" t="str">
        <f t="shared" si="39"/>
        <v>film &amp; video/</v>
      </c>
      <c r="R411" t="str">
        <f t="shared" si="40"/>
        <v>documentary</v>
      </c>
      <c r="S411" t="s">
        <v>8314</v>
      </c>
      <c r="T411" t="s">
        <v>8327</v>
      </c>
      <c r="U411" s="10">
        <f t="shared" si="41"/>
        <v>42543.862777777773</v>
      </c>
      <c r="V411" s="9">
        <f t="shared" si="37"/>
        <v>42573.487777777773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283</v>
      </c>
      <c r="P412">
        <f t="shared" si="38"/>
        <v>645</v>
      </c>
      <c r="Q412" t="str">
        <f t="shared" si="39"/>
        <v>film &amp; video/</v>
      </c>
      <c r="R412" t="str">
        <f t="shared" si="40"/>
        <v>documentary</v>
      </c>
      <c r="S412" t="s">
        <v>8314</v>
      </c>
      <c r="T412" t="s">
        <v>8327</v>
      </c>
      <c r="U412" s="10">
        <f t="shared" si="41"/>
        <v>42113.981446759266</v>
      </c>
      <c r="V412" s="9">
        <f t="shared" si="37"/>
        <v>42173.606446759259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315</v>
      </c>
      <c r="P413">
        <f t="shared" si="38"/>
        <v>15278</v>
      </c>
      <c r="Q413" t="str">
        <f t="shared" si="39"/>
        <v>film &amp; video/</v>
      </c>
      <c r="R413" t="str">
        <f t="shared" si="40"/>
        <v>documentary</v>
      </c>
      <c r="S413" t="s">
        <v>8314</v>
      </c>
      <c r="T413" t="s">
        <v>8327</v>
      </c>
      <c r="U413" s="10">
        <f t="shared" si="41"/>
        <v>41598.17597222222</v>
      </c>
      <c r="V413" s="9">
        <f t="shared" si="37"/>
        <v>41629.833333333336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671</v>
      </c>
      <c r="P414">
        <f t="shared" si="38"/>
        <v>1613</v>
      </c>
      <c r="Q414" t="str">
        <f t="shared" si="39"/>
        <v>film &amp; video/</v>
      </c>
      <c r="R414" t="str">
        <f t="shared" si="40"/>
        <v>documentary</v>
      </c>
      <c r="S414" t="s">
        <v>8314</v>
      </c>
      <c r="T414" t="s">
        <v>8327</v>
      </c>
      <c r="U414" s="10">
        <f t="shared" si="41"/>
        <v>41099.742800925924</v>
      </c>
      <c r="V414" s="9">
        <f t="shared" si="37"/>
        <v>41115.367800925924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651</v>
      </c>
      <c r="P415">
        <f t="shared" si="38"/>
        <v>6811</v>
      </c>
      <c r="Q415" t="str">
        <f t="shared" si="39"/>
        <v>film &amp; video/</v>
      </c>
      <c r="R415" t="str">
        <f t="shared" si="40"/>
        <v>documentary</v>
      </c>
      <c r="S415" t="s">
        <v>8314</v>
      </c>
      <c r="T415" t="s">
        <v>8327</v>
      </c>
      <c r="U415" s="10">
        <f t="shared" si="41"/>
        <v>41079.877442129626</v>
      </c>
      <c r="V415" s="9">
        <f t="shared" si="37"/>
        <v>41109.502442129626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528</v>
      </c>
      <c r="P416">
        <f t="shared" si="38"/>
        <v>9618</v>
      </c>
      <c r="Q416" t="str">
        <f t="shared" si="39"/>
        <v>film &amp; video/</v>
      </c>
      <c r="R416" t="str">
        <f t="shared" si="40"/>
        <v>documentary</v>
      </c>
      <c r="S416" t="s">
        <v>8314</v>
      </c>
      <c r="T416" t="s">
        <v>8327</v>
      </c>
      <c r="U416" s="10">
        <f t="shared" si="41"/>
        <v>41529.063252314816</v>
      </c>
      <c r="V416" s="9">
        <f t="shared" si="37"/>
        <v>41558.688252314816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30.059999999999945</v>
      </c>
      <c r="P417">
        <f t="shared" si="38"/>
        <v>725.53</v>
      </c>
      <c r="Q417" t="str">
        <f t="shared" si="39"/>
        <v>film &amp; video/</v>
      </c>
      <c r="R417" t="str">
        <f t="shared" si="40"/>
        <v>documentary</v>
      </c>
      <c r="S417" t="s">
        <v>8314</v>
      </c>
      <c r="T417" t="s">
        <v>8327</v>
      </c>
      <c r="U417" s="10">
        <f t="shared" si="41"/>
        <v>41904.851875</v>
      </c>
      <c r="V417" s="9">
        <f t="shared" si="37"/>
        <v>41929.125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202.17000000000007</v>
      </c>
      <c r="P418">
        <f t="shared" si="38"/>
        <v>613.58500000000004</v>
      </c>
      <c r="Q418" t="str">
        <f t="shared" si="39"/>
        <v>film &amp; video/</v>
      </c>
      <c r="R418" t="str">
        <f t="shared" si="40"/>
        <v>documentary</v>
      </c>
      <c r="S418" t="s">
        <v>8314</v>
      </c>
      <c r="T418" t="s">
        <v>8327</v>
      </c>
      <c r="U418" s="10">
        <f t="shared" si="41"/>
        <v>41648.396192129629</v>
      </c>
      <c r="V418" s="9">
        <f t="shared" si="37"/>
        <v>41678.021192129629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26</v>
      </c>
      <c r="P419">
        <f t="shared" si="38"/>
        <v>5289</v>
      </c>
      <c r="Q419" t="str">
        <f t="shared" si="39"/>
        <v>film &amp; video/</v>
      </c>
      <c r="R419" t="str">
        <f t="shared" si="40"/>
        <v>documentary</v>
      </c>
      <c r="S419" t="s">
        <v>8314</v>
      </c>
      <c r="T419" t="s">
        <v>8327</v>
      </c>
      <c r="U419" s="10">
        <f t="shared" si="41"/>
        <v>41360.970601851855</v>
      </c>
      <c r="V419" s="9">
        <f t="shared" si="37"/>
        <v>41371.814583333333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142</v>
      </c>
      <c r="P420">
        <f t="shared" si="38"/>
        <v>11323</v>
      </c>
      <c r="Q420" t="str">
        <f t="shared" si="39"/>
        <v>film &amp; video/</v>
      </c>
      <c r="R420" t="str">
        <f t="shared" si="40"/>
        <v>documentary</v>
      </c>
      <c r="S420" t="s">
        <v>8314</v>
      </c>
      <c r="T420" t="s">
        <v>8327</v>
      </c>
      <c r="U420" s="10">
        <f t="shared" si="41"/>
        <v>42178.282372685186</v>
      </c>
      <c r="V420" s="9">
        <f t="shared" si="37"/>
        <v>42207.907372685186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35</v>
      </c>
      <c r="P421">
        <f t="shared" si="38"/>
        <v>4054</v>
      </c>
      <c r="Q421" t="str">
        <f t="shared" si="39"/>
        <v>film &amp; video/</v>
      </c>
      <c r="R421" t="str">
        <f t="shared" si="40"/>
        <v>documentary</v>
      </c>
      <c r="S421" t="s">
        <v>8314</v>
      </c>
      <c r="T421" t="s">
        <v>8327</v>
      </c>
      <c r="U421" s="10">
        <f t="shared" si="41"/>
        <v>41394.842442129629</v>
      </c>
      <c r="V421" s="9">
        <f t="shared" si="37"/>
        <v>41454.467442129629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8"/>
        <v>8.75</v>
      </c>
      <c r="Q422" t="str">
        <f t="shared" si="39"/>
        <v>film &amp; vide</v>
      </c>
      <c r="R422" t="str">
        <f t="shared" si="40"/>
        <v>animation</v>
      </c>
      <c r="S422" t="s">
        <v>8314</v>
      </c>
      <c r="T422" t="s">
        <v>8328</v>
      </c>
      <c r="U422" s="10">
        <f t="shared" si="41"/>
        <v>41682.23646990741</v>
      </c>
      <c r="V422" s="9">
        <f t="shared" si="37"/>
        <v>41711.819803240738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0</v>
      </c>
      <c r="P423">
        <f t="shared" si="38"/>
        <v>153.5</v>
      </c>
      <c r="Q423" t="str">
        <f t="shared" si="39"/>
        <v>film &amp; vide</v>
      </c>
      <c r="R423" t="str">
        <f t="shared" si="40"/>
        <v>animation</v>
      </c>
      <c r="S423" t="s">
        <v>8314</v>
      </c>
      <c r="T423" t="s">
        <v>8328</v>
      </c>
      <c r="U423" s="10">
        <f t="shared" si="41"/>
        <v>42177.491388888884</v>
      </c>
      <c r="V423" s="9">
        <f t="shared" si="37"/>
        <v>42237.116388888884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0</v>
      </c>
      <c r="P424">
        <f t="shared" si="38"/>
        <v>221</v>
      </c>
      <c r="Q424" t="str">
        <f t="shared" si="39"/>
        <v>film &amp; vide</v>
      </c>
      <c r="R424" t="str">
        <f t="shared" si="40"/>
        <v>animation</v>
      </c>
      <c r="S424" t="s">
        <v>8314</v>
      </c>
      <c r="T424" t="s">
        <v>8328</v>
      </c>
      <c r="U424" s="10">
        <f t="shared" si="41"/>
        <v>41863.260381944441</v>
      </c>
      <c r="V424" s="9">
        <f t="shared" si="37"/>
        <v>41892.885381944448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</v>
      </c>
      <c r="P425">
        <f t="shared" si="38"/>
        <v>83</v>
      </c>
      <c r="Q425" t="str">
        <f t="shared" si="39"/>
        <v>film &amp; vide</v>
      </c>
      <c r="R425" t="str">
        <f t="shared" si="40"/>
        <v>animation</v>
      </c>
      <c r="S425" t="s">
        <v>8314</v>
      </c>
      <c r="T425" t="s">
        <v>8328</v>
      </c>
      <c r="U425" s="10">
        <f t="shared" si="41"/>
        <v>41400.92627314815</v>
      </c>
      <c r="V425" s="9">
        <f t="shared" si="37"/>
        <v>41430.55127314815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0</v>
      </c>
      <c r="P426">
        <f t="shared" si="38"/>
        <v>104.45</v>
      </c>
      <c r="Q426" t="str">
        <f t="shared" si="39"/>
        <v>film &amp; vide</v>
      </c>
      <c r="R426" t="str">
        <f t="shared" si="40"/>
        <v>animation</v>
      </c>
      <c r="S426" t="s">
        <v>8314</v>
      </c>
      <c r="T426" t="s">
        <v>8328</v>
      </c>
      <c r="U426" s="10">
        <f t="shared" si="41"/>
        <v>40934.376145833332</v>
      </c>
      <c r="V426" s="9">
        <f t="shared" si="37"/>
        <v>40993.959479166668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8"/>
        <v>4</v>
      </c>
      <c r="Q427" t="str">
        <f t="shared" si="39"/>
        <v>film &amp; vide</v>
      </c>
      <c r="R427" t="str">
        <f t="shared" si="40"/>
        <v>animation</v>
      </c>
      <c r="S427" t="s">
        <v>8314</v>
      </c>
      <c r="T427" t="s">
        <v>8328</v>
      </c>
      <c r="U427" s="10">
        <f t="shared" si="41"/>
        <v>42275.861157407402</v>
      </c>
      <c r="V427" s="9">
        <f t="shared" si="37"/>
        <v>42335.527824074074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0</v>
      </c>
      <c r="P428">
        <f t="shared" si="38"/>
        <v>70.5</v>
      </c>
      <c r="Q428" t="str">
        <f t="shared" si="39"/>
        <v>film &amp; vide</v>
      </c>
      <c r="R428" t="str">
        <f t="shared" si="40"/>
        <v>animation</v>
      </c>
      <c r="S428" t="s">
        <v>8314</v>
      </c>
      <c r="T428" t="s">
        <v>8328</v>
      </c>
      <c r="U428" s="10">
        <f t="shared" si="41"/>
        <v>42400.711967592593</v>
      </c>
      <c r="V428" s="9">
        <f t="shared" si="37"/>
        <v>42430.336967592593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8"/>
        <v>0</v>
      </c>
      <c r="Q429" t="str">
        <f t="shared" si="39"/>
        <v>film &amp; vide</v>
      </c>
      <c r="R429" t="str">
        <f t="shared" si="40"/>
        <v>animation</v>
      </c>
      <c r="S429" t="s">
        <v>8314</v>
      </c>
      <c r="T429" t="s">
        <v>8328</v>
      </c>
      <c r="U429" s="10">
        <f t="shared" si="41"/>
        <v>42285.909027777772</v>
      </c>
      <c r="V429" s="9">
        <f t="shared" si="37"/>
        <v>42299.415972222225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0</v>
      </c>
      <c r="P430">
        <f t="shared" si="38"/>
        <v>344.5</v>
      </c>
      <c r="Q430" t="str">
        <f t="shared" si="39"/>
        <v>film &amp; vide</v>
      </c>
      <c r="R430" t="str">
        <f t="shared" si="40"/>
        <v>animation</v>
      </c>
      <c r="S430" t="s">
        <v>8314</v>
      </c>
      <c r="T430" t="s">
        <v>8328</v>
      </c>
      <c r="U430" s="10">
        <f t="shared" si="41"/>
        <v>41778.766724537039</v>
      </c>
      <c r="V430" s="9">
        <f t="shared" si="37"/>
        <v>41806.541666666664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8"/>
        <v>0</v>
      </c>
      <c r="Q431" t="str">
        <f t="shared" si="39"/>
        <v>film &amp; vide</v>
      </c>
      <c r="R431" t="str">
        <f t="shared" si="40"/>
        <v>animation</v>
      </c>
      <c r="S431" t="s">
        <v>8314</v>
      </c>
      <c r="T431" t="s">
        <v>8328</v>
      </c>
      <c r="U431" s="10">
        <f t="shared" si="41"/>
        <v>40070.901412037041</v>
      </c>
      <c r="V431" s="9">
        <f t="shared" si="37"/>
        <v>40143.832638888889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0</v>
      </c>
      <c r="P432">
        <f t="shared" si="38"/>
        <v>14.5</v>
      </c>
      <c r="Q432" t="str">
        <f t="shared" si="39"/>
        <v>film &amp; vide</v>
      </c>
      <c r="R432" t="str">
        <f t="shared" si="40"/>
        <v>animation</v>
      </c>
      <c r="S432" t="s">
        <v>8314</v>
      </c>
      <c r="T432" t="s">
        <v>8328</v>
      </c>
      <c r="U432" s="10">
        <f t="shared" si="41"/>
        <v>41513.107256944444</v>
      </c>
      <c r="V432" s="9">
        <f t="shared" si="37"/>
        <v>41527.732256944444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0</v>
      </c>
      <c r="P433">
        <f t="shared" si="38"/>
        <v>211.5</v>
      </c>
      <c r="Q433" t="str">
        <f t="shared" si="39"/>
        <v>film &amp; vide</v>
      </c>
      <c r="R433" t="str">
        <f t="shared" si="40"/>
        <v>animation</v>
      </c>
      <c r="S433" t="s">
        <v>8314</v>
      </c>
      <c r="T433" t="s">
        <v>8328</v>
      </c>
      <c r="U433" s="10">
        <f t="shared" si="41"/>
        <v>42526.871331018512</v>
      </c>
      <c r="V433" s="9">
        <f t="shared" si="37"/>
        <v>42556.496331018519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0</v>
      </c>
      <c r="P434">
        <f t="shared" si="38"/>
        <v>289</v>
      </c>
      <c r="Q434" t="str">
        <f t="shared" si="39"/>
        <v>film &amp; vide</v>
      </c>
      <c r="R434" t="str">
        <f t="shared" si="40"/>
        <v>animation</v>
      </c>
      <c r="S434" t="s">
        <v>8314</v>
      </c>
      <c r="T434" t="s">
        <v>8328</v>
      </c>
      <c r="U434" s="10">
        <f t="shared" si="41"/>
        <v>42238.726631944446</v>
      </c>
      <c r="V434" s="9">
        <f t="shared" si="37"/>
        <v>42298.351631944446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8"/>
        <v>0</v>
      </c>
      <c r="Q435" t="str">
        <f t="shared" si="39"/>
        <v>film &amp; vide</v>
      </c>
      <c r="R435" t="str">
        <f t="shared" si="40"/>
        <v>animation</v>
      </c>
      <c r="S435" t="s">
        <v>8314</v>
      </c>
      <c r="T435" t="s">
        <v>8328</v>
      </c>
      <c r="U435" s="10">
        <f t="shared" si="41"/>
        <v>42228.629884259266</v>
      </c>
      <c r="V435" s="9">
        <f t="shared" si="37"/>
        <v>42288.254884259259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0</v>
      </c>
      <c r="P436">
        <f t="shared" si="38"/>
        <v>63.5</v>
      </c>
      <c r="Q436" t="str">
        <f t="shared" si="39"/>
        <v>film &amp; vide</v>
      </c>
      <c r="R436" t="str">
        <f t="shared" si="40"/>
        <v>animation</v>
      </c>
      <c r="S436" t="s">
        <v>8314</v>
      </c>
      <c r="T436" t="s">
        <v>8328</v>
      </c>
      <c r="U436" s="10">
        <f t="shared" si="41"/>
        <v>41576.834513888891</v>
      </c>
      <c r="V436" s="9">
        <f t="shared" si="37"/>
        <v>41609.501180555555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8"/>
        <v>3</v>
      </c>
      <c r="Q437" t="str">
        <f t="shared" si="39"/>
        <v>film &amp; vide</v>
      </c>
      <c r="R437" t="str">
        <f t="shared" si="40"/>
        <v>animation</v>
      </c>
      <c r="S437" t="s">
        <v>8314</v>
      </c>
      <c r="T437" t="s">
        <v>8328</v>
      </c>
      <c r="U437" s="10">
        <f t="shared" si="41"/>
        <v>41500.747453703705</v>
      </c>
      <c r="V437" s="9">
        <f t="shared" si="37"/>
        <v>41530.372453703705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8"/>
        <v>0</v>
      </c>
      <c r="Q438" t="str">
        <f t="shared" si="39"/>
        <v>film &amp; vide</v>
      </c>
      <c r="R438" t="str">
        <f t="shared" si="40"/>
        <v>animation</v>
      </c>
      <c r="S438" t="s">
        <v>8314</v>
      </c>
      <c r="T438" t="s">
        <v>8328</v>
      </c>
      <c r="U438" s="10">
        <f t="shared" si="41"/>
        <v>41456.36241898148</v>
      </c>
      <c r="V438" s="9">
        <f t="shared" si="37"/>
        <v>41485.98741898148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8"/>
        <v>0</v>
      </c>
      <c r="Q439" t="str">
        <f t="shared" si="39"/>
        <v>film &amp; vide</v>
      </c>
      <c r="R439" t="str">
        <f t="shared" si="40"/>
        <v>animation</v>
      </c>
      <c r="S439" t="s">
        <v>8314</v>
      </c>
      <c r="T439" t="s">
        <v>8328</v>
      </c>
      <c r="U439" s="10">
        <f t="shared" si="41"/>
        <v>42591.31858796296</v>
      </c>
      <c r="V439" s="9">
        <f t="shared" si="37"/>
        <v>42650.94358796296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0</v>
      </c>
      <c r="P440">
        <f t="shared" si="38"/>
        <v>943.5</v>
      </c>
      <c r="Q440" t="str">
        <f t="shared" si="39"/>
        <v>film &amp; vide</v>
      </c>
      <c r="R440" t="str">
        <f t="shared" si="40"/>
        <v>animation</v>
      </c>
      <c r="S440" t="s">
        <v>8314</v>
      </c>
      <c r="T440" t="s">
        <v>8328</v>
      </c>
      <c r="U440" s="10">
        <f t="shared" si="41"/>
        <v>42296.261087962965</v>
      </c>
      <c r="V440" s="9">
        <f t="shared" si="37"/>
        <v>42325.927754629629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8"/>
        <v>0</v>
      </c>
      <c r="Q441" t="str">
        <f t="shared" si="39"/>
        <v>film &amp; vide</v>
      </c>
      <c r="R441" t="str">
        <f t="shared" si="40"/>
        <v>animation</v>
      </c>
      <c r="S441" t="s">
        <v>8314</v>
      </c>
      <c r="T441" t="s">
        <v>8328</v>
      </c>
      <c r="U441" s="10">
        <f t="shared" si="41"/>
        <v>41919.761782407404</v>
      </c>
      <c r="V441" s="9">
        <f t="shared" si="37"/>
        <v>41929.386782407411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8"/>
        <v>3</v>
      </c>
      <c r="Q442" t="str">
        <f t="shared" si="39"/>
        <v>film &amp; vide</v>
      </c>
      <c r="R442" t="str">
        <f t="shared" si="40"/>
        <v>animation</v>
      </c>
      <c r="S442" t="s">
        <v>8314</v>
      </c>
      <c r="T442" t="s">
        <v>8328</v>
      </c>
      <c r="U442" s="10">
        <f t="shared" si="41"/>
        <v>42423.985567129625</v>
      </c>
      <c r="V442" s="9">
        <f t="shared" si="37"/>
        <v>42453.568900462968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8"/>
        <v>0</v>
      </c>
      <c r="Q443" t="str">
        <f t="shared" si="39"/>
        <v>film &amp; vide</v>
      </c>
      <c r="R443" t="str">
        <f t="shared" si="40"/>
        <v>animation</v>
      </c>
      <c r="S443" t="s">
        <v>8314</v>
      </c>
      <c r="T443" t="s">
        <v>8328</v>
      </c>
      <c r="U443" s="10">
        <f t="shared" si="41"/>
        <v>41550.793935185182</v>
      </c>
      <c r="V443" s="9">
        <f t="shared" si="37"/>
        <v>41580.418935185182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0</v>
      </c>
      <c r="P444">
        <f t="shared" si="38"/>
        <v>3354</v>
      </c>
      <c r="Q444" t="str">
        <f t="shared" si="39"/>
        <v>film &amp; vide</v>
      </c>
      <c r="R444" t="str">
        <f t="shared" si="40"/>
        <v>animation</v>
      </c>
      <c r="S444" t="s">
        <v>8314</v>
      </c>
      <c r="T444" t="s">
        <v>8328</v>
      </c>
      <c r="U444" s="10">
        <f t="shared" si="41"/>
        <v>42024.888692129629</v>
      </c>
      <c r="V444" s="9">
        <f t="shared" si="37"/>
        <v>42054.513692129629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8"/>
        <v>6</v>
      </c>
      <c r="Q445" t="str">
        <f t="shared" si="39"/>
        <v>film &amp; vide</v>
      </c>
      <c r="R445" t="str">
        <f t="shared" si="40"/>
        <v>animation</v>
      </c>
      <c r="S445" t="s">
        <v>8314</v>
      </c>
      <c r="T445" t="s">
        <v>8328</v>
      </c>
      <c r="U445" s="10">
        <f t="shared" si="41"/>
        <v>41650.015057870369</v>
      </c>
      <c r="V445" s="9">
        <f t="shared" si="37"/>
        <v>41679.640057870369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0</v>
      </c>
      <c r="P446">
        <f t="shared" si="38"/>
        <v>25.5</v>
      </c>
      <c r="Q446" t="str">
        <f t="shared" si="39"/>
        <v>film &amp; vide</v>
      </c>
      <c r="R446" t="str">
        <f t="shared" si="40"/>
        <v>animation</v>
      </c>
      <c r="S446" t="s">
        <v>8314</v>
      </c>
      <c r="T446" t="s">
        <v>8328</v>
      </c>
      <c r="U446" s="10">
        <f t="shared" si="41"/>
        <v>40894.906956018516</v>
      </c>
      <c r="V446" s="9">
        <f t="shared" si="37"/>
        <v>40954.531956018516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8"/>
        <v>2</v>
      </c>
      <c r="Q447" t="str">
        <f t="shared" si="39"/>
        <v>film &amp; vide</v>
      </c>
      <c r="R447" t="str">
        <f t="shared" si="40"/>
        <v>animation</v>
      </c>
      <c r="S447" t="s">
        <v>8314</v>
      </c>
      <c r="T447" t="s">
        <v>8328</v>
      </c>
      <c r="U447" s="10">
        <f t="shared" si="41"/>
        <v>42130.335358796292</v>
      </c>
      <c r="V447" s="9">
        <f t="shared" si="37"/>
        <v>42144.960358796292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0</v>
      </c>
      <c r="P448">
        <f t="shared" si="38"/>
        <v>391</v>
      </c>
      <c r="Q448" t="str">
        <f t="shared" si="39"/>
        <v>film &amp; vide</v>
      </c>
      <c r="R448" t="str">
        <f t="shared" si="40"/>
        <v>animation</v>
      </c>
      <c r="S448" t="s">
        <v>8314</v>
      </c>
      <c r="T448" t="s">
        <v>8328</v>
      </c>
      <c r="U448" s="10">
        <f t="shared" si="41"/>
        <v>42037.083564814813</v>
      </c>
      <c r="V448" s="9">
        <f t="shared" si="37"/>
        <v>42066.708564814813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8"/>
        <v>3</v>
      </c>
      <c r="Q449" t="str">
        <f t="shared" si="39"/>
        <v>film &amp; vide</v>
      </c>
      <c r="R449" t="str">
        <f t="shared" si="40"/>
        <v>animation</v>
      </c>
      <c r="S449" t="s">
        <v>8314</v>
      </c>
      <c r="T449" t="s">
        <v>8328</v>
      </c>
      <c r="U449" s="10">
        <f t="shared" si="41"/>
        <v>41331.555127314816</v>
      </c>
      <c r="V449" s="9">
        <f t="shared" si="37"/>
        <v>41356.138460648144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IF(E450&gt;=D450, E450-D450,0)</f>
        <v>0</v>
      </c>
      <c r="P450">
        <f t="shared" si="38"/>
        <v>43.005000000000003</v>
      </c>
      <c r="Q450" t="str">
        <f t="shared" si="39"/>
        <v>film &amp; vide</v>
      </c>
      <c r="R450" t="str">
        <f t="shared" si="40"/>
        <v>animation</v>
      </c>
      <c r="S450" t="s">
        <v>8314</v>
      </c>
      <c r="T450" t="s">
        <v>8328</v>
      </c>
      <c r="U450" s="10">
        <f t="shared" si="41"/>
        <v>41753.758043981477</v>
      </c>
      <c r="V450" s="9">
        <f t="shared" ref="V450:V513" si="43">(I450/86400)+25569+(-9/24)</f>
        <v>41773.383043981477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0</v>
      </c>
      <c r="P451">
        <f t="shared" ref="P451:P514" si="44">AVERAGE(E451,L451)</f>
        <v>25</v>
      </c>
      <c r="Q451" t="str">
        <f t="shared" ref="Q451:Q514" si="45">LEFT(N451,LEN(N451)-FIND("/",N451)+2)</f>
        <v>film &amp; vide</v>
      </c>
      <c r="R451" t="str">
        <f t="shared" ref="R451:R514" si="46">RIGHT(N451,LEN(N451)-FIND("/",N451))</f>
        <v>animation</v>
      </c>
      <c r="S451" t="s">
        <v>8314</v>
      </c>
      <c r="T451" t="s">
        <v>8328</v>
      </c>
      <c r="U451" s="10">
        <f t="shared" ref="U451:U514" si="47">(((J451/60)/60)/24)+DATE(1970,1,1)</f>
        <v>41534.568113425928</v>
      </c>
      <c r="V451" s="9">
        <f t="shared" si="43"/>
        <v>41564.193113425928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</v>
      </c>
      <c r="P452">
        <f t="shared" si="44"/>
        <v>201.5</v>
      </c>
      <c r="Q452" t="str">
        <f t="shared" si="45"/>
        <v>film &amp; vide</v>
      </c>
      <c r="R452" t="str">
        <f t="shared" si="46"/>
        <v>animation</v>
      </c>
      <c r="S452" t="s">
        <v>8314</v>
      </c>
      <c r="T452" t="s">
        <v>8328</v>
      </c>
      <c r="U452" s="10">
        <f t="shared" si="47"/>
        <v>41654.946759259255</v>
      </c>
      <c r="V452" s="9">
        <f t="shared" si="43"/>
        <v>41684.571759259255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4"/>
        <v>0</v>
      </c>
      <c r="Q453" t="str">
        <f t="shared" si="45"/>
        <v>film &amp; vide</v>
      </c>
      <c r="R453" t="str">
        <f t="shared" si="46"/>
        <v>animation</v>
      </c>
      <c r="S453" t="s">
        <v>8314</v>
      </c>
      <c r="T453" t="s">
        <v>8328</v>
      </c>
      <c r="U453" s="10">
        <f t="shared" si="47"/>
        <v>41634.715173611112</v>
      </c>
      <c r="V453" s="9">
        <f t="shared" si="43"/>
        <v>41664.340173611112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0</v>
      </c>
      <c r="P454">
        <f t="shared" si="44"/>
        <v>246</v>
      </c>
      <c r="Q454" t="str">
        <f t="shared" si="45"/>
        <v>film &amp; vide</v>
      </c>
      <c r="R454" t="str">
        <f t="shared" si="46"/>
        <v>animation</v>
      </c>
      <c r="S454" t="s">
        <v>8314</v>
      </c>
      <c r="T454" t="s">
        <v>8328</v>
      </c>
      <c r="U454" s="10">
        <f t="shared" si="47"/>
        <v>42107.703877314809</v>
      </c>
      <c r="V454" s="9">
        <f t="shared" si="43"/>
        <v>42137.328877314816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4"/>
        <v>14</v>
      </c>
      <c r="Q455" t="str">
        <f t="shared" si="45"/>
        <v>film &amp; vide</v>
      </c>
      <c r="R455" t="str">
        <f t="shared" si="46"/>
        <v>animation</v>
      </c>
      <c r="S455" t="s">
        <v>8314</v>
      </c>
      <c r="T455" t="s">
        <v>8328</v>
      </c>
      <c r="U455" s="10">
        <f t="shared" si="47"/>
        <v>42038.824988425928</v>
      </c>
      <c r="V455" s="9">
        <f t="shared" si="43"/>
        <v>42054.449988425928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</v>
      </c>
      <c r="P456">
        <f t="shared" si="44"/>
        <v>43.5</v>
      </c>
      <c r="Q456" t="str">
        <f t="shared" si="45"/>
        <v>film &amp; vide</v>
      </c>
      <c r="R456" t="str">
        <f t="shared" si="46"/>
        <v>animation</v>
      </c>
      <c r="S456" t="s">
        <v>8314</v>
      </c>
      <c r="T456" t="s">
        <v>8328</v>
      </c>
      <c r="U456" s="10">
        <f t="shared" si="47"/>
        <v>41938.717256944445</v>
      </c>
      <c r="V456" s="9">
        <f t="shared" si="43"/>
        <v>41969.176388888889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4"/>
        <v>23.5</v>
      </c>
      <c r="Q457" t="str">
        <f t="shared" si="45"/>
        <v>film &amp; vide</v>
      </c>
      <c r="R457" t="str">
        <f t="shared" si="46"/>
        <v>animation</v>
      </c>
      <c r="S457" t="s">
        <v>8314</v>
      </c>
      <c r="T457" t="s">
        <v>8328</v>
      </c>
      <c r="U457" s="10">
        <f t="shared" si="47"/>
        <v>40971.002569444441</v>
      </c>
      <c r="V457" s="9">
        <f t="shared" si="43"/>
        <v>41015.646527777775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</v>
      </c>
      <c r="P458">
        <f t="shared" si="44"/>
        <v>32</v>
      </c>
      <c r="Q458" t="str">
        <f t="shared" si="45"/>
        <v>film &amp; vide</v>
      </c>
      <c r="R458" t="str">
        <f t="shared" si="46"/>
        <v>animation</v>
      </c>
      <c r="S458" t="s">
        <v>8314</v>
      </c>
      <c r="T458" t="s">
        <v>8328</v>
      </c>
      <c r="U458" s="10">
        <f t="shared" si="47"/>
        <v>41547.694456018515</v>
      </c>
      <c r="V458" s="9">
        <f t="shared" si="43"/>
        <v>41568.790972222225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4"/>
        <v>0</v>
      </c>
      <c r="Q459" t="str">
        <f t="shared" si="45"/>
        <v>film &amp; vide</v>
      </c>
      <c r="R459" t="str">
        <f t="shared" si="46"/>
        <v>animation</v>
      </c>
      <c r="S459" t="s">
        <v>8314</v>
      </c>
      <c r="T459" t="s">
        <v>8328</v>
      </c>
      <c r="U459" s="10">
        <f t="shared" si="47"/>
        <v>41837.767500000002</v>
      </c>
      <c r="V459" s="9">
        <f t="shared" si="43"/>
        <v>41867.392500000002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0</v>
      </c>
      <c r="P460">
        <f t="shared" si="44"/>
        <v>435</v>
      </c>
      <c r="Q460" t="str">
        <f t="shared" si="45"/>
        <v>film &amp; vide</v>
      </c>
      <c r="R460" t="str">
        <f t="shared" si="46"/>
        <v>animation</v>
      </c>
      <c r="S460" t="s">
        <v>8314</v>
      </c>
      <c r="T460" t="s">
        <v>8328</v>
      </c>
      <c r="U460" s="10">
        <f t="shared" si="47"/>
        <v>41378.69976851852</v>
      </c>
      <c r="V460" s="9">
        <f t="shared" si="43"/>
        <v>41408.32476851852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4"/>
        <v>13</v>
      </c>
      <c r="Q461" t="str">
        <f t="shared" si="45"/>
        <v>film &amp; vide</v>
      </c>
      <c r="R461" t="str">
        <f t="shared" si="46"/>
        <v>animation</v>
      </c>
      <c r="S461" t="s">
        <v>8314</v>
      </c>
      <c r="T461" t="s">
        <v>8328</v>
      </c>
      <c r="U461" s="10">
        <f t="shared" si="47"/>
        <v>40800.6403587963</v>
      </c>
      <c r="V461" s="9">
        <f t="shared" si="43"/>
        <v>40860.307025462964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4"/>
        <v>13.5</v>
      </c>
      <c r="Q462" t="str">
        <f t="shared" si="45"/>
        <v>film &amp; vide</v>
      </c>
      <c r="R462" t="str">
        <f t="shared" si="46"/>
        <v>animation</v>
      </c>
      <c r="S462" t="s">
        <v>8314</v>
      </c>
      <c r="T462" t="s">
        <v>8328</v>
      </c>
      <c r="U462" s="10">
        <f t="shared" si="47"/>
        <v>41759.542534722219</v>
      </c>
      <c r="V462" s="9">
        <f t="shared" si="43"/>
        <v>41790.791666666664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4"/>
        <v>0</v>
      </c>
      <c r="Q463" t="str">
        <f t="shared" si="45"/>
        <v>film &amp; vide</v>
      </c>
      <c r="R463" t="str">
        <f t="shared" si="46"/>
        <v>animation</v>
      </c>
      <c r="S463" t="s">
        <v>8314</v>
      </c>
      <c r="T463" t="s">
        <v>8328</v>
      </c>
      <c r="U463" s="10">
        <f t="shared" si="47"/>
        <v>41407.84684027778</v>
      </c>
      <c r="V463" s="9">
        <f t="shared" si="43"/>
        <v>41427.47184027778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4"/>
        <v>0</v>
      </c>
      <c r="Q464" t="str">
        <f t="shared" si="45"/>
        <v>film &amp; vide</v>
      </c>
      <c r="R464" t="str">
        <f t="shared" si="46"/>
        <v>animation</v>
      </c>
      <c r="S464" t="s">
        <v>8314</v>
      </c>
      <c r="T464" t="s">
        <v>8328</v>
      </c>
      <c r="U464" s="10">
        <f t="shared" si="47"/>
        <v>40705.126631944448</v>
      </c>
      <c r="V464" s="9">
        <f t="shared" si="43"/>
        <v>40764.75163194444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0</v>
      </c>
      <c r="P465">
        <f t="shared" si="44"/>
        <v>630.5</v>
      </c>
      <c r="Q465" t="str">
        <f t="shared" si="45"/>
        <v>film &amp; vide</v>
      </c>
      <c r="R465" t="str">
        <f t="shared" si="46"/>
        <v>animation</v>
      </c>
      <c r="S465" t="s">
        <v>8314</v>
      </c>
      <c r="T465" t="s">
        <v>8328</v>
      </c>
      <c r="U465" s="10">
        <f t="shared" si="47"/>
        <v>40750.710104166668</v>
      </c>
      <c r="V465" s="9">
        <f t="shared" si="43"/>
        <v>40810.335104166668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4"/>
        <v>1</v>
      </c>
      <c r="Q466" t="str">
        <f t="shared" si="45"/>
        <v>film &amp; vide</v>
      </c>
      <c r="R466" t="str">
        <f t="shared" si="46"/>
        <v>animation</v>
      </c>
      <c r="S466" t="s">
        <v>8314</v>
      </c>
      <c r="T466" t="s">
        <v>8328</v>
      </c>
      <c r="U466" s="10">
        <f t="shared" si="47"/>
        <v>42488.848784722228</v>
      </c>
      <c r="V466" s="9">
        <f t="shared" si="43"/>
        <v>42508.47378472222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0</v>
      </c>
      <c r="P467">
        <f t="shared" si="44"/>
        <v>73</v>
      </c>
      <c r="Q467" t="str">
        <f t="shared" si="45"/>
        <v>film &amp; vide</v>
      </c>
      <c r="R467" t="str">
        <f t="shared" si="46"/>
        <v>animation</v>
      </c>
      <c r="S467" t="s">
        <v>8314</v>
      </c>
      <c r="T467" t="s">
        <v>8328</v>
      </c>
      <c r="U467" s="10">
        <f t="shared" si="47"/>
        <v>41801.120069444441</v>
      </c>
      <c r="V467" s="9">
        <f t="shared" si="43"/>
        <v>41816.745069444441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</v>
      </c>
      <c r="P468">
        <f t="shared" si="44"/>
        <v>40.5</v>
      </c>
      <c r="Q468" t="str">
        <f t="shared" si="45"/>
        <v>film &amp; vide</v>
      </c>
      <c r="R468" t="str">
        <f t="shared" si="46"/>
        <v>animation</v>
      </c>
      <c r="S468" t="s">
        <v>8314</v>
      </c>
      <c r="T468" t="s">
        <v>8328</v>
      </c>
      <c r="U468" s="10">
        <f t="shared" si="47"/>
        <v>41129.942870370374</v>
      </c>
      <c r="V468" s="9">
        <f t="shared" si="43"/>
        <v>41159.567870370374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0</v>
      </c>
      <c r="P469">
        <f t="shared" si="44"/>
        <v>2177</v>
      </c>
      <c r="Q469" t="str">
        <f t="shared" si="45"/>
        <v>film &amp; vide</v>
      </c>
      <c r="R469" t="str">
        <f t="shared" si="46"/>
        <v>animation</v>
      </c>
      <c r="S469" t="s">
        <v>8314</v>
      </c>
      <c r="T469" t="s">
        <v>8328</v>
      </c>
      <c r="U469" s="10">
        <f t="shared" si="47"/>
        <v>41135.679791666669</v>
      </c>
      <c r="V469" s="9">
        <f t="shared" si="43"/>
        <v>41180.304791666669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4"/>
        <v>0</v>
      </c>
      <c r="Q470" t="str">
        <f t="shared" si="45"/>
        <v>film &amp; vide</v>
      </c>
      <c r="R470" t="str">
        <f t="shared" si="46"/>
        <v>animation</v>
      </c>
      <c r="S470" t="s">
        <v>8314</v>
      </c>
      <c r="T470" t="s">
        <v>8328</v>
      </c>
      <c r="U470" s="10">
        <f t="shared" si="47"/>
        <v>41041.167627314811</v>
      </c>
      <c r="V470" s="9">
        <f t="shared" si="43"/>
        <v>41100.785474537035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4"/>
        <v>0</v>
      </c>
      <c r="Q471" t="str">
        <f t="shared" si="45"/>
        <v>film &amp; vide</v>
      </c>
      <c r="R471" t="str">
        <f t="shared" si="46"/>
        <v>animation</v>
      </c>
      <c r="S471" t="s">
        <v>8314</v>
      </c>
      <c r="T471" t="s">
        <v>8328</v>
      </c>
      <c r="U471" s="10">
        <f t="shared" si="47"/>
        <v>41827.989861111113</v>
      </c>
      <c r="V471" s="9">
        <f t="shared" si="43"/>
        <v>41887.614861111113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0</v>
      </c>
      <c r="P472">
        <f t="shared" si="44"/>
        <v>26.5</v>
      </c>
      <c r="Q472" t="str">
        <f t="shared" si="45"/>
        <v>film &amp; vide</v>
      </c>
      <c r="R472" t="str">
        <f t="shared" si="46"/>
        <v>animation</v>
      </c>
      <c r="S472" t="s">
        <v>8314</v>
      </c>
      <c r="T472" t="s">
        <v>8328</v>
      </c>
      <c r="U472" s="10">
        <f t="shared" si="47"/>
        <v>41605.167696759258</v>
      </c>
      <c r="V472" s="9">
        <f t="shared" si="43"/>
        <v>41654.791666666664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0</v>
      </c>
      <c r="P473">
        <f t="shared" si="44"/>
        <v>3355.5</v>
      </c>
      <c r="Q473" t="str">
        <f t="shared" si="45"/>
        <v>film &amp; vide</v>
      </c>
      <c r="R473" t="str">
        <f t="shared" si="46"/>
        <v>animation</v>
      </c>
      <c r="S473" t="s">
        <v>8314</v>
      </c>
      <c r="T473" t="s">
        <v>8328</v>
      </c>
      <c r="U473" s="10">
        <f t="shared" si="47"/>
        <v>41703.721979166665</v>
      </c>
      <c r="V473" s="9">
        <f t="shared" si="43"/>
        <v>41748.305312500001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0</v>
      </c>
      <c r="P474">
        <f t="shared" si="44"/>
        <v>73</v>
      </c>
      <c r="Q474" t="str">
        <f t="shared" si="45"/>
        <v>film &amp; vide</v>
      </c>
      <c r="R474" t="str">
        <f t="shared" si="46"/>
        <v>animation</v>
      </c>
      <c r="S474" t="s">
        <v>8314</v>
      </c>
      <c r="T474" t="s">
        <v>8328</v>
      </c>
      <c r="U474" s="10">
        <f t="shared" si="47"/>
        <v>41844.922662037039</v>
      </c>
      <c r="V474" s="9">
        <f t="shared" si="43"/>
        <v>41874.547662037039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0</v>
      </c>
      <c r="P475">
        <f t="shared" si="44"/>
        <v>437.5</v>
      </c>
      <c r="Q475" t="str">
        <f t="shared" si="45"/>
        <v>film &amp; vide</v>
      </c>
      <c r="R475" t="str">
        <f t="shared" si="46"/>
        <v>animation</v>
      </c>
      <c r="S475" t="s">
        <v>8314</v>
      </c>
      <c r="T475" t="s">
        <v>8328</v>
      </c>
      <c r="U475" s="10">
        <f t="shared" si="47"/>
        <v>41869.698136574072</v>
      </c>
      <c r="V475" s="9">
        <f t="shared" si="43"/>
        <v>41899.323136574072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4"/>
        <v>1</v>
      </c>
      <c r="Q476" t="str">
        <f t="shared" si="45"/>
        <v>film &amp; vide</v>
      </c>
      <c r="R476" t="str">
        <f t="shared" si="46"/>
        <v>animation</v>
      </c>
      <c r="S476" t="s">
        <v>8314</v>
      </c>
      <c r="T476" t="s">
        <v>8328</v>
      </c>
      <c r="U476" s="10">
        <f t="shared" si="47"/>
        <v>42753.329039351855</v>
      </c>
      <c r="V476" s="9">
        <f t="shared" si="43"/>
        <v>42782.954039351855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4"/>
        <v>0</v>
      </c>
      <c r="Q477" t="str">
        <f t="shared" si="45"/>
        <v>film &amp; vide</v>
      </c>
      <c r="R477" t="str">
        <f t="shared" si="46"/>
        <v>animation</v>
      </c>
      <c r="S477" t="s">
        <v>8314</v>
      </c>
      <c r="T477" t="s">
        <v>8328</v>
      </c>
      <c r="U477" s="10">
        <f t="shared" si="47"/>
        <v>42100.086145833338</v>
      </c>
      <c r="V477" s="9">
        <f t="shared" si="43"/>
        <v>42129.711145833338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0</v>
      </c>
      <c r="P478">
        <f t="shared" si="44"/>
        <v>2515.2950000000001</v>
      </c>
      <c r="Q478" t="str">
        <f t="shared" si="45"/>
        <v>film &amp; vide</v>
      </c>
      <c r="R478" t="str">
        <f t="shared" si="46"/>
        <v>animation</v>
      </c>
      <c r="S478" t="s">
        <v>8314</v>
      </c>
      <c r="T478" t="s">
        <v>8328</v>
      </c>
      <c r="U478" s="10">
        <f t="shared" si="47"/>
        <v>41757.975011574075</v>
      </c>
      <c r="V478" s="9">
        <f t="shared" si="43"/>
        <v>41792.790972222225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4"/>
        <v>0</v>
      </c>
      <c r="Q479" t="str">
        <f t="shared" si="45"/>
        <v>film &amp; vide</v>
      </c>
      <c r="R479" t="str">
        <f t="shared" si="46"/>
        <v>animation</v>
      </c>
      <c r="S479" t="s">
        <v>8314</v>
      </c>
      <c r="T479" t="s">
        <v>8328</v>
      </c>
      <c r="U479" s="10">
        <f t="shared" si="47"/>
        <v>40987.83488425926</v>
      </c>
      <c r="V479" s="9">
        <f t="shared" si="43"/>
        <v>41047.45988425926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4"/>
        <v>0</v>
      </c>
      <c r="Q480" t="str">
        <f t="shared" si="45"/>
        <v>film &amp; vide</v>
      </c>
      <c r="R480" t="str">
        <f t="shared" si="46"/>
        <v>animation</v>
      </c>
      <c r="S480" t="s">
        <v>8314</v>
      </c>
      <c r="T480" t="s">
        <v>8328</v>
      </c>
      <c r="U480" s="10">
        <f t="shared" si="47"/>
        <v>42065.910983796297</v>
      </c>
      <c r="V480" s="9">
        <f t="shared" si="43"/>
        <v>42095.494317129633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0</v>
      </c>
      <c r="P481">
        <f t="shared" si="44"/>
        <v>2469.5</v>
      </c>
      <c r="Q481" t="str">
        <f t="shared" si="45"/>
        <v>film &amp; vide</v>
      </c>
      <c r="R481" t="str">
        <f t="shared" si="46"/>
        <v>animation</v>
      </c>
      <c r="S481" t="s">
        <v>8314</v>
      </c>
      <c r="T481" t="s">
        <v>8328</v>
      </c>
      <c r="U481" s="10">
        <f t="shared" si="47"/>
        <v>41904.407812500001</v>
      </c>
      <c r="V481" s="9">
        <f t="shared" si="43"/>
        <v>41964.074479166666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0</v>
      </c>
      <c r="P482">
        <f t="shared" si="44"/>
        <v>3952</v>
      </c>
      <c r="Q482" t="str">
        <f t="shared" si="45"/>
        <v>film &amp; vide</v>
      </c>
      <c r="R482" t="str">
        <f t="shared" si="46"/>
        <v>animation</v>
      </c>
      <c r="S482" t="s">
        <v>8314</v>
      </c>
      <c r="T482" t="s">
        <v>8328</v>
      </c>
      <c r="U482" s="10">
        <f t="shared" si="47"/>
        <v>41465.500173611108</v>
      </c>
      <c r="V482" s="9">
        <f t="shared" si="43"/>
        <v>41495.125173611115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0</v>
      </c>
      <c r="P483">
        <f t="shared" si="44"/>
        <v>925.5</v>
      </c>
      <c r="Q483" t="str">
        <f t="shared" si="45"/>
        <v>film &amp; vide</v>
      </c>
      <c r="R483" t="str">
        <f t="shared" si="46"/>
        <v>animation</v>
      </c>
      <c r="S483" t="s">
        <v>8314</v>
      </c>
      <c r="T483" t="s">
        <v>8328</v>
      </c>
      <c r="U483" s="10">
        <f t="shared" si="47"/>
        <v>41162.672326388885</v>
      </c>
      <c r="V483" s="9">
        <f t="shared" si="43"/>
        <v>41192.297326388885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4"/>
        <v>5.5</v>
      </c>
      <c r="Q484" t="str">
        <f t="shared" si="45"/>
        <v>film &amp; vide</v>
      </c>
      <c r="R484" t="str">
        <f t="shared" si="46"/>
        <v>animation</v>
      </c>
      <c r="S484" t="s">
        <v>8314</v>
      </c>
      <c r="T484" t="s">
        <v>8328</v>
      </c>
      <c r="U484" s="10">
        <f t="shared" si="47"/>
        <v>42447.896875000006</v>
      </c>
      <c r="V484" s="9">
        <f t="shared" si="43"/>
        <v>42474.231944444444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0</v>
      </c>
      <c r="P485">
        <f t="shared" si="44"/>
        <v>3838.5</v>
      </c>
      <c r="Q485" t="str">
        <f t="shared" si="45"/>
        <v>film &amp; vide</v>
      </c>
      <c r="R485" t="str">
        <f t="shared" si="46"/>
        <v>animation</v>
      </c>
      <c r="S485" t="s">
        <v>8314</v>
      </c>
      <c r="T485" t="s">
        <v>8328</v>
      </c>
      <c r="U485" s="10">
        <f t="shared" si="47"/>
        <v>41243.197592592594</v>
      </c>
      <c r="V485" s="9">
        <f t="shared" si="43"/>
        <v>41302.822592592594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4"/>
        <v>80</v>
      </c>
      <c r="Q486" t="str">
        <f t="shared" si="45"/>
        <v>film &amp; vide</v>
      </c>
      <c r="R486" t="str">
        <f t="shared" si="46"/>
        <v>animation</v>
      </c>
      <c r="S486" t="s">
        <v>8314</v>
      </c>
      <c r="T486" t="s">
        <v>8328</v>
      </c>
      <c r="U486" s="10">
        <f t="shared" si="47"/>
        <v>42272.93949074074</v>
      </c>
      <c r="V486" s="9">
        <f t="shared" si="43"/>
        <v>42313.606157407412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0</v>
      </c>
      <c r="P487">
        <f t="shared" si="44"/>
        <v>4220.0050000000001</v>
      </c>
      <c r="Q487" t="str">
        <f t="shared" si="45"/>
        <v>film &amp; vide</v>
      </c>
      <c r="R487" t="str">
        <f t="shared" si="46"/>
        <v>animation</v>
      </c>
      <c r="S487" t="s">
        <v>8314</v>
      </c>
      <c r="T487" t="s">
        <v>8328</v>
      </c>
      <c r="U487" s="10">
        <f t="shared" si="47"/>
        <v>41381.50577546296</v>
      </c>
      <c r="V487" s="9">
        <f t="shared" si="43"/>
        <v>41411.130775462967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4"/>
        <v>25.5</v>
      </c>
      <c r="Q488" t="str">
        <f t="shared" si="45"/>
        <v>film &amp; vide</v>
      </c>
      <c r="R488" t="str">
        <f t="shared" si="46"/>
        <v>animation</v>
      </c>
      <c r="S488" t="s">
        <v>8314</v>
      </c>
      <c r="T488" t="s">
        <v>8328</v>
      </c>
      <c r="U488" s="10">
        <f t="shared" si="47"/>
        <v>41761.94258101852</v>
      </c>
      <c r="V488" s="9">
        <f t="shared" si="43"/>
        <v>41791.56758101852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4"/>
        <v>0</v>
      </c>
      <c r="Q489" t="str">
        <f t="shared" si="45"/>
        <v>film &amp; vide</v>
      </c>
      <c r="R489" t="str">
        <f t="shared" si="46"/>
        <v>animation</v>
      </c>
      <c r="S489" t="s">
        <v>8314</v>
      </c>
      <c r="T489" t="s">
        <v>8328</v>
      </c>
      <c r="U489" s="10">
        <f t="shared" si="47"/>
        <v>42669.594837962963</v>
      </c>
      <c r="V489" s="9">
        <f t="shared" si="43"/>
        <v>42729.261504629627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4"/>
        <v>0</v>
      </c>
      <c r="Q490" t="str">
        <f t="shared" si="45"/>
        <v>film &amp; vide</v>
      </c>
      <c r="R490" t="str">
        <f t="shared" si="46"/>
        <v>animation</v>
      </c>
      <c r="S490" t="s">
        <v>8314</v>
      </c>
      <c r="T490" t="s">
        <v>8328</v>
      </c>
      <c r="U490" s="10">
        <f t="shared" si="47"/>
        <v>42714.054398148146</v>
      </c>
      <c r="V490" s="9">
        <f t="shared" si="43"/>
        <v>42743.679398148146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4"/>
        <v>109</v>
      </c>
      <c r="Q491" t="str">
        <f t="shared" si="45"/>
        <v>film &amp; vide</v>
      </c>
      <c r="R491" t="str">
        <f t="shared" si="46"/>
        <v>animation</v>
      </c>
      <c r="S491" t="s">
        <v>8314</v>
      </c>
      <c r="T491" t="s">
        <v>8328</v>
      </c>
      <c r="U491" s="10">
        <f t="shared" si="47"/>
        <v>40882.481666666667</v>
      </c>
      <c r="V491" s="9">
        <f t="shared" si="43"/>
        <v>40913.106249999997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4"/>
        <v>0</v>
      </c>
      <c r="Q492" t="str">
        <f t="shared" si="45"/>
        <v>film &amp; vide</v>
      </c>
      <c r="R492" t="str">
        <f t="shared" si="46"/>
        <v>animation</v>
      </c>
      <c r="S492" t="s">
        <v>8314</v>
      </c>
      <c r="T492" t="s">
        <v>8328</v>
      </c>
      <c r="U492" s="10">
        <f t="shared" si="47"/>
        <v>41113.968576388892</v>
      </c>
      <c r="V492" s="9">
        <f t="shared" si="43"/>
        <v>41143.593576388885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4"/>
        <v>0</v>
      </c>
      <c r="Q493" t="str">
        <f t="shared" si="45"/>
        <v>film &amp; vide</v>
      </c>
      <c r="R493" t="str">
        <f t="shared" si="46"/>
        <v>animation</v>
      </c>
      <c r="S493" t="s">
        <v>8314</v>
      </c>
      <c r="T493" t="s">
        <v>8328</v>
      </c>
      <c r="U493" s="10">
        <f t="shared" si="47"/>
        <v>42366.982627314821</v>
      </c>
      <c r="V493" s="9">
        <f t="shared" si="43"/>
        <v>42396.607627314814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4"/>
        <v>0</v>
      </c>
      <c r="Q494" t="str">
        <f t="shared" si="45"/>
        <v>film &amp; vide</v>
      </c>
      <c r="R494" t="str">
        <f t="shared" si="46"/>
        <v>animation</v>
      </c>
      <c r="S494" t="s">
        <v>8314</v>
      </c>
      <c r="T494" t="s">
        <v>8328</v>
      </c>
      <c r="U494" s="10">
        <f t="shared" si="47"/>
        <v>42596.03506944445</v>
      </c>
      <c r="V494" s="9">
        <f t="shared" si="43"/>
        <v>42655.66006944445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4"/>
        <v>0</v>
      </c>
      <c r="Q495" t="str">
        <f t="shared" si="45"/>
        <v>film &amp; vide</v>
      </c>
      <c r="R495" t="str">
        <f t="shared" si="46"/>
        <v>animation</v>
      </c>
      <c r="S495" t="s">
        <v>8314</v>
      </c>
      <c r="T495" t="s">
        <v>8328</v>
      </c>
      <c r="U495" s="10">
        <f t="shared" si="47"/>
        <v>42114.726134259254</v>
      </c>
      <c r="V495" s="9">
        <f t="shared" si="43"/>
        <v>42144.351134259261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4"/>
        <v>17</v>
      </c>
      <c r="Q496" t="str">
        <f t="shared" si="45"/>
        <v>film &amp; vide</v>
      </c>
      <c r="R496" t="str">
        <f t="shared" si="46"/>
        <v>animation</v>
      </c>
      <c r="S496" t="s">
        <v>8314</v>
      </c>
      <c r="T496" t="s">
        <v>8328</v>
      </c>
      <c r="U496" s="10">
        <f t="shared" si="47"/>
        <v>41799.830613425926</v>
      </c>
      <c r="V496" s="9">
        <f t="shared" si="43"/>
        <v>41822.75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4"/>
        <v>0</v>
      </c>
      <c r="Q497" t="str">
        <f t="shared" si="45"/>
        <v>film &amp; vide</v>
      </c>
      <c r="R497" t="str">
        <f t="shared" si="46"/>
        <v>animation</v>
      </c>
      <c r="S497" t="s">
        <v>8314</v>
      </c>
      <c r="T497" t="s">
        <v>8328</v>
      </c>
      <c r="U497" s="10">
        <f t="shared" si="47"/>
        <v>42171.827604166669</v>
      </c>
      <c r="V497" s="9">
        <f t="shared" si="43"/>
        <v>42201.452604166669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4"/>
        <v>1</v>
      </c>
      <c r="Q498" t="str">
        <f t="shared" si="45"/>
        <v>film &amp; vide</v>
      </c>
      <c r="R498" t="str">
        <f t="shared" si="46"/>
        <v>animation</v>
      </c>
      <c r="S498" t="s">
        <v>8314</v>
      </c>
      <c r="T498" t="s">
        <v>8328</v>
      </c>
      <c r="U498" s="10">
        <f t="shared" si="47"/>
        <v>41620.93141203704</v>
      </c>
      <c r="V498" s="9">
        <f t="shared" si="43"/>
        <v>41680.55641203704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</v>
      </c>
      <c r="P499">
        <f t="shared" si="44"/>
        <v>16.5</v>
      </c>
      <c r="Q499" t="str">
        <f t="shared" si="45"/>
        <v>film &amp; vide</v>
      </c>
      <c r="R499" t="str">
        <f t="shared" si="46"/>
        <v>animation</v>
      </c>
      <c r="S499" t="s">
        <v>8314</v>
      </c>
      <c r="T499" t="s">
        <v>8328</v>
      </c>
      <c r="U499" s="10">
        <f t="shared" si="47"/>
        <v>41945.037789351853</v>
      </c>
      <c r="V499" s="9">
        <f t="shared" si="43"/>
        <v>41997.833333333328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0</v>
      </c>
      <c r="P500">
        <f t="shared" si="44"/>
        <v>1508</v>
      </c>
      <c r="Q500" t="str">
        <f t="shared" si="45"/>
        <v>film &amp; vide</v>
      </c>
      <c r="R500" t="str">
        <f t="shared" si="46"/>
        <v>animation</v>
      </c>
      <c r="S500" t="s">
        <v>8314</v>
      </c>
      <c r="T500" t="s">
        <v>8328</v>
      </c>
      <c r="U500" s="10">
        <f t="shared" si="47"/>
        <v>40858.762141203704</v>
      </c>
      <c r="V500" s="9">
        <f t="shared" si="43"/>
        <v>40900.387141203704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0</v>
      </c>
      <c r="P501">
        <f t="shared" si="44"/>
        <v>968</v>
      </c>
      <c r="Q501" t="str">
        <f t="shared" si="45"/>
        <v>film &amp; vide</v>
      </c>
      <c r="R501" t="str">
        <f t="shared" si="46"/>
        <v>animation</v>
      </c>
      <c r="S501" t="s">
        <v>8314</v>
      </c>
      <c r="T501" t="s">
        <v>8328</v>
      </c>
      <c r="U501" s="10">
        <f t="shared" si="47"/>
        <v>40043.895462962959</v>
      </c>
      <c r="V501" s="9">
        <f t="shared" si="43"/>
        <v>40098.499305555553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0</v>
      </c>
      <c r="P502">
        <f t="shared" si="44"/>
        <v>109.5</v>
      </c>
      <c r="Q502" t="str">
        <f t="shared" si="45"/>
        <v>film &amp; vide</v>
      </c>
      <c r="R502" t="str">
        <f t="shared" si="46"/>
        <v>animation</v>
      </c>
      <c r="S502" t="s">
        <v>8314</v>
      </c>
      <c r="T502" t="s">
        <v>8328</v>
      </c>
      <c r="U502" s="10">
        <f t="shared" si="47"/>
        <v>40247.886006944449</v>
      </c>
      <c r="V502" s="9">
        <f t="shared" si="43"/>
        <v>40306.552777777775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4"/>
        <v>0</v>
      </c>
      <c r="Q503" t="str">
        <f t="shared" si="45"/>
        <v>film &amp; vide</v>
      </c>
      <c r="R503" t="str">
        <f t="shared" si="46"/>
        <v>animation</v>
      </c>
      <c r="S503" t="s">
        <v>8314</v>
      </c>
      <c r="T503" t="s">
        <v>8328</v>
      </c>
      <c r="U503" s="10">
        <f t="shared" si="47"/>
        <v>40703.234386574077</v>
      </c>
      <c r="V503" s="9">
        <f t="shared" si="43"/>
        <v>40732.859386574077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0</v>
      </c>
      <c r="P504">
        <f t="shared" si="44"/>
        <v>117</v>
      </c>
      <c r="Q504" t="str">
        <f t="shared" si="45"/>
        <v>film &amp; vide</v>
      </c>
      <c r="R504" t="str">
        <f t="shared" si="46"/>
        <v>animation</v>
      </c>
      <c r="S504" t="s">
        <v>8314</v>
      </c>
      <c r="T504" t="s">
        <v>8328</v>
      </c>
      <c r="U504" s="10">
        <f t="shared" si="47"/>
        <v>40956.553530092591</v>
      </c>
      <c r="V504" s="9">
        <f t="shared" si="43"/>
        <v>40986.136863425927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0</v>
      </c>
      <c r="P505">
        <f t="shared" si="44"/>
        <v>61.5</v>
      </c>
      <c r="Q505" t="str">
        <f t="shared" si="45"/>
        <v>film &amp; vide</v>
      </c>
      <c r="R505" t="str">
        <f t="shared" si="46"/>
        <v>animation</v>
      </c>
      <c r="S505" t="s">
        <v>8314</v>
      </c>
      <c r="T505" t="s">
        <v>8328</v>
      </c>
      <c r="U505" s="10">
        <f t="shared" si="47"/>
        <v>41991.526655092588</v>
      </c>
      <c r="V505" s="9">
        <f t="shared" si="43"/>
        <v>42021.151655092588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0</v>
      </c>
      <c r="P506">
        <f t="shared" si="44"/>
        <v>170</v>
      </c>
      <c r="Q506" t="str">
        <f t="shared" si="45"/>
        <v>film &amp; vide</v>
      </c>
      <c r="R506" t="str">
        <f t="shared" si="46"/>
        <v>animation</v>
      </c>
      <c r="S506" t="s">
        <v>8314</v>
      </c>
      <c r="T506" t="s">
        <v>8328</v>
      </c>
      <c r="U506" s="10">
        <f t="shared" si="47"/>
        <v>40949.98364583333</v>
      </c>
      <c r="V506" s="9">
        <f t="shared" si="43"/>
        <v>41009.566979166666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4"/>
        <v>33</v>
      </c>
      <c r="Q507" t="str">
        <f t="shared" si="45"/>
        <v>film &amp; vide</v>
      </c>
      <c r="R507" t="str">
        <f t="shared" si="46"/>
        <v>animation</v>
      </c>
      <c r="S507" t="s">
        <v>8314</v>
      </c>
      <c r="T507" t="s">
        <v>8328</v>
      </c>
      <c r="U507" s="10">
        <f t="shared" si="47"/>
        <v>42318.098217592589</v>
      </c>
      <c r="V507" s="9">
        <f t="shared" si="43"/>
        <v>42362.723217592589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4"/>
        <v>125.5</v>
      </c>
      <c r="Q508" t="str">
        <f t="shared" si="45"/>
        <v>film &amp; vide</v>
      </c>
      <c r="R508" t="str">
        <f t="shared" si="46"/>
        <v>animation</v>
      </c>
      <c r="S508" t="s">
        <v>8314</v>
      </c>
      <c r="T508" t="s">
        <v>8328</v>
      </c>
      <c r="U508" s="10">
        <f t="shared" si="47"/>
        <v>41466.552314814813</v>
      </c>
      <c r="V508" s="9">
        <f t="shared" si="43"/>
        <v>41496.177314814813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0</v>
      </c>
      <c r="P509">
        <f t="shared" si="44"/>
        <v>325</v>
      </c>
      <c r="Q509" t="str">
        <f t="shared" si="45"/>
        <v>film &amp; vide</v>
      </c>
      <c r="R509" t="str">
        <f t="shared" si="46"/>
        <v>animation</v>
      </c>
      <c r="S509" t="s">
        <v>8314</v>
      </c>
      <c r="T509" t="s">
        <v>8328</v>
      </c>
      <c r="U509" s="10">
        <f t="shared" si="47"/>
        <v>41156.958993055552</v>
      </c>
      <c r="V509" s="9">
        <f t="shared" si="43"/>
        <v>41201.583993055552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</v>
      </c>
      <c r="P510">
        <f t="shared" si="44"/>
        <v>201.5</v>
      </c>
      <c r="Q510" t="str">
        <f t="shared" si="45"/>
        <v>film &amp; vide</v>
      </c>
      <c r="R510" t="str">
        <f t="shared" si="46"/>
        <v>animation</v>
      </c>
      <c r="S510" t="s">
        <v>8314</v>
      </c>
      <c r="T510" t="s">
        <v>8328</v>
      </c>
      <c r="U510" s="10">
        <f t="shared" si="47"/>
        <v>40995.024317129632</v>
      </c>
      <c r="V510" s="9">
        <f t="shared" si="43"/>
        <v>41054.218055555553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4"/>
        <v>5.5</v>
      </c>
      <c r="Q511" t="str">
        <f t="shared" si="45"/>
        <v>film &amp; vide</v>
      </c>
      <c r="R511" t="str">
        <f t="shared" si="46"/>
        <v>animation</v>
      </c>
      <c r="S511" t="s">
        <v>8314</v>
      </c>
      <c r="T511" t="s">
        <v>8328</v>
      </c>
      <c r="U511" s="10">
        <f t="shared" si="47"/>
        <v>42153.631597222222</v>
      </c>
      <c r="V511" s="9">
        <f t="shared" si="43"/>
        <v>42183.256597222222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4"/>
        <v>0</v>
      </c>
      <c r="Q512" t="str">
        <f t="shared" si="45"/>
        <v>film &amp; vide</v>
      </c>
      <c r="R512" t="str">
        <f t="shared" si="46"/>
        <v>animation</v>
      </c>
      <c r="S512" t="s">
        <v>8314</v>
      </c>
      <c r="T512" t="s">
        <v>8328</v>
      </c>
      <c r="U512" s="10">
        <f t="shared" si="47"/>
        <v>42400.176377314812</v>
      </c>
      <c r="V512" s="9">
        <f t="shared" si="43"/>
        <v>42429.801377314812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0</v>
      </c>
      <c r="P513">
        <f t="shared" si="44"/>
        <v>77.5</v>
      </c>
      <c r="Q513" t="str">
        <f t="shared" si="45"/>
        <v>film &amp; vide</v>
      </c>
      <c r="R513" t="str">
        <f t="shared" si="46"/>
        <v>animation</v>
      </c>
      <c r="S513" t="s">
        <v>8314</v>
      </c>
      <c r="T513" t="s">
        <v>8328</v>
      </c>
      <c r="U513" s="10">
        <f t="shared" si="47"/>
        <v>41340.303032407406</v>
      </c>
      <c r="V513" s="9">
        <f t="shared" si="43"/>
        <v>41369.886365740742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IF(E514&gt;=D514, E514-D514,0)</f>
        <v>0</v>
      </c>
      <c r="P514">
        <f t="shared" si="44"/>
        <v>6.5</v>
      </c>
      <c r="Q514" t="str">
        <f t="shared" si="45"/>
        <v>film &amp; vide</v>
      </c>
      <c r="R514" t="str">
        <f t="shared" si="46"/>
        <v>animation</v>
      </c>
      <c r="S514" t="s">
        <v>8314</v>
      </c>
      <c r="T514" t="s">
        <v>8328</v>
      </c>
      <c r="U514" s="10">
        <f t="shared" si="47"/>
        <v>42649.742210648154</v>
      </c>
      <c r="V514" s="9">
        <f t="shared" ref="V514:V577" si="49">(I514/86400)+25569+(-9/24)</f>
        <v>42694.408877314811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0</v>
      </c>
      <c r="P515">
        <f t="shared" ref="P515:P578" si="50">AVERAGE(E515,L515)</f>
        <v>3515</v>
      </c>
      <c r="Q515" t="str">
        <f t="shared" ref="Q515:Q578" si="51">LEFT(N515,LEN(N515)-FIND("/",N515)+2)</f>
        <v>film &amp; vide</v>
      </c>
      <c r="R515" t="str">
        <f t="shared" ref="R515:R578" si="52">RIGHT(N515,LEN(N515)-FIND("/",N515))</f>
        <v>animation</v>
      </c>
      <c r="S515" t="s">
        <v>8314</v>
      </c>
      <c r="T515" t="s">
        <v>8328</v>
      </c>
      <c r="U515" s="10">
        <f t="shared" ref="U515:U578" si="53">(((J515/60)/60)/24)+DATE(1970,1,1)</f>
        <v>42552.653993055559</v>
      </c>
      <c r="V515" s="9">
        <f t="shared" si="49"/>
        <v>42596.916666666672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0</v>
      </c>
      <c r="P516">
        <f t="shared" si="50"/>
        <v>26.5</v>
      </c>
      <c r="Q516" t="str">
        <f t="shared" si="51"/>
        <v>film &amp; vide</v>
      </c>
      <c r="R516" t="str">
        <f t="shared" si="52"/>
        <v>animation</v>
      </c>
      <c r="S516" t="s">
        <v>8314</v>
      </c>
      <c r="T516" t="s">
        <v>8328</v>
      </c>
      <c r="U516" s="10">
        <f t="shared" si="53"/>
        <v>41830.613969907405</v>
      </c>
      <c r="V516" s="9">
        <f t="shared" si="49"/>
        <v>41860.238969907405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0</v>
      </c>
      <c r="P517">
        <f t="shared" si="50"/>
        <v>12342.5</v>
      </c>
      <c r="Q517" t="str">
        <f t="shared" si="51"/>
        <v>film &amp; vide</v>
      </c>
      <c r="R517" t="str">
        <f t="shared" si="52"/>
        <v>animation</v>
      </c>
      <c r="S517" t="s">
        <v>8314</v>
      </c>
      <c r="T517" t="s">
        <v>8328</v>
      </c>
      <c r="U517" s="10">
        <f t="shared" si="53"/>
        <v>42327.490752314814</v>
      </c>
      <c r="V517" s="9">
        <f t="shared" si="49"/>
        <v>42367.115752314814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50"/>
        <v>0</v>
      </c>
      <c r="Q518" t="str">
        <f t="shared" si="51"/>
        <v>film &amp; vide</v>
      </c>
      <c r="R518" t="str">
        <f t="shared" si="52"/>
        <v>animation</v>
      </c>
      <c r="S518" t="s">
        <v>8314</v>
      </c>
      <c r="T518" t="s">
        <v>8328</v>
      </c>
      <c r="U518" s="10">
        <f t="shared" si="53"/>
        <v>42091.778703703705</v>
      </c>
      <c r="V518" s="9">
        <f t="shared" si="49"/>
        <v>42151.403703703705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0</v>
      </c>
      <c r="P519">
        <f t="shared" si="50"/>
        <v>104</v>
      </c>
      <c r="Q519" t="str">
        <f t="shared" si="51"/>
        <v>film &amp; vide</v>
      </c>
      <c r="R519" t="str">
        <f t="shared" si="52"/>
        <v>animation</v>
      </c>
      <c r="S519" t="s">
        <v>8314</v>
      </c>
      <c r="T519" t="s">
        <v>8328</v>
      </c>
      <c r="U519" s="10">
        <f t="shared" si="53"/>
        <v>42738.615289351852</v>
      </c>
      <c r="V519" s="9">
        <f t="shared" si="49"/>
        <v>42768.240289351852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50"/>
        <v>0</v>
      </c>
      <c r="Q520" t="str">
        <f t="shared" si="51"/>
        <v>film &amp; vide</v>
      </c>
      <c r="R520" t="str">
        <f t="shared" si="52"/>
        <v>animation</v>
      </c>
      <c r="S520" t="s">
        <v>8314</v>
      </c>
      <c r="T520" t="s">
        <v>8328</v>
      </c>
      <c r="U520" s="10">
        <f t="shared" si="53"/>
        <v>42223.616018518514</v>
      </c>
      <c r="V520" s="9">
        <f t="shared" si="49"/>
        <v>42253.240277777775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0</v>
      </c>
      <c r="P521">
        <f t="shared" si="50"/>
        <v>1408</v>
      </c>
      <c r="Q521" t="str">
        <f t="shared" si="51"/>
        <v>film &amp; vide</v>
      </c>
      <c r="R521" t="str">
        <f t="shared" si="52"/>
        <v>animation</v>
      </c>
      <c r="S521" t="s">
        <v>8314</v>
      </c>
      <c r="T521" t="s">
        <v>8328</v>
      </c>
      <c r="U521" s="10">
        <f t="shared" si="53"/>
        <v>41218.391446759262</v>
      </c>
      <c r="V521" s="9">
        <f t="shared" si="49"/>
        <v>41248.016446759255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105</v>
      </c>
      <c r="P522">
        <f t="shared" si="50"/>
        <v>2569.5</v>
      </c>
      <c r="Q522" t="str">
        <f t="shared" si="51"/>
        <v>theater</v>
      </c>
      <c r="R522" t="str">
        <f t="shared" si="52"/>
        <v>plays</v>
      </c>
      <c r="S522" t="s">
        <v>8315</v>
      </c>
      <c r="T522" t="s">
        <v>8329</v>
      </c>
      <c r="U522" s="10">
        <f t="shared" si="53"/>
        <v>42318.702094907407</v>
      </c>
      <c r="V522" s="9">
        <f t="shared" si="49"/>
        <v>42348.327094907407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232</v>
      </c>
      <c r="P523">
        <f t="shared" si="50"/>
        <v>2644</v>
      </c>
      <c r="Q523" t="str">
        <f t="shared" si="51"/>
        <v>theater</v>
      </c>
      <c r="R523" t="str">
        <f t="shared" si="52"/>
        <v>plays</v>
      </c>
      <c r="S523" t="s">
        <v>8315</v>
      </c>
      <c r="T523" t="s">
        <v>8329</v>
      </c>
      <c r="U523" s="10">
        <f t="shared" si="53"/>
        <v>42646.092812499999</v>
      </c>
      <c r="V523" s="9">
        <f t="shared" si="49"/>
        <v>42674.832638888889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440</v>
      </c>
      <c r="P524">
        <f t="shared" si="50"/>
        <v>1735.5</v>
      </c>
      <c r="Q524" t="str">
        <f t="shared" si="51"/>
        <v>theater</v>
      </c>
      <c r="R524" t="str">
        <f t="shared" si="52"/>
        <v>plays</v>
      </c>
      <c r="S524" t="s">
        <v>8315</v>
      </c>
      <c r="T524" t="s">
        <v>8329</v>
      </c>
      <c r="U524" s="10">
        <f t="shared" si="53"/>
        <v>42430.040798611109</v>
      </c>
      <c r="V524" s="9">
        <f t="shared" si="49"/>
        <v>42449.624131944445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1030</v>
      </c>
      <c r="P525">
        <f t="shared" si="50"/>
        <v>3057</v>
      </c>
      <c r="Q525" t="str">
        <f t="shared" si="51"/>
        <v>theater</v>
      </c>
      <c r="R525" t="str">
        <f t="shared" si="52"/>
        <v>plays</v>
      </c>
      <c r="S525" t="s">
        <v>8315</v>
      </c>
      <c r="T525" t="s">
        <v>8329</v>
      </c>
      <c r="U525" s="10">
        <f t="shared" si="53"/>
        <v>42238.13282407407</v>
      </c>
      <c r="V525" s="9">
        <f t="shared" si="49"/>
        <v>42267.75782407407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303.55000000000018</v>
      </c>
      <c r="P526">
        <f t="shared" si="50"/>
        <v>1966.7750000000001</v>
      </c>
      <c r="Q526" t="str">
        <f t="shared" si="51"/>
        <v>theater</v>
      </c>
      <c r="R526" t="str">
        <f t="shared" si="52"/>
        <v>plays</v>
      </c>
      <c r="S526" t="s">
        <v>8315</v>
      </c>
      <c r="T526" t="s">
        <v>8329</v>
      </c>
      <c r="U526" s="10">
        <f t="shared" si="53"/>
        <v>42492.717233796298</v>
      </c>
      <c r="V526" s="9">
        <f t="shared" si="49"/>
        <v>42522.342233796298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0</v>
      </c>
      <c r="P527">
        <f t="shared" si="50"/>
        <v>6006</v>
      </c>
      <c r="Q527" t="str">
        <f t="shared" si="51"/>
        <v>theater</v>
      </c>
      <c r="R527" t="str">
        <f t="shared" si="52"/>
        <v>plays</v>
      </c>
      <c r="S527" t="s">
        <v>8315</v>
      </c>
      <c r="T527" t="s">
        <v>8329</v>
      </c>
      <c r="U527" s="10">
        <f t="shared" si="53"/>
        <v>41850.400937500002</v>
      </c>
      <c r="V527" s="9">
        <f t="shared" si="49"/>
        <v>41895.025937500002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210</v>
      </c>
      <c r="P528">
        <f t="shared" si="50"/>
        <v>866.5</v>
      </c>
      <c r="Q528" t="str">
        <f t="shared" si="51"/>
        <v>theater</v>
      </c>
      <c r="R528" t="str">
        <f t="shared" si="52"/>
        <v>plays</v>
      </c>
      <c r="S528" t="s">
        <v>8315</v>
      </c>
      <c r="T528" t="s">
        <v>8329</v>
      </c>
      <c r="U528" s="10">
        <f t="shared" si="53"/>
        <v>42192.591944444444</v>
      </c>
      <c r="V528" s="9">
        <f t="shared" si="49"/>
        <v>42223.333333333328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85</v>
      </c>
      <c r="P529">
        <f t="shared" si="50"/>
        <v>5121.5</v>
      </c>
      <c r="Q529" t="str">
        <f t="shared" si="51"/>
        <v>theater</v>
      </c>
      <c r="R529" t="str">
        <f t="shared" si="52"/>
        <v>plays</v>
      </c>
      <c r="S529" t="s">
        <v>8315</v>
      </c>
      <c r="T529" t="s">
        <v>8329</v>
      </c>
      <c r="U529" s="10">
        <f t="shared" si="53"/>
        <v>42753.205625000002</v>
      </c>
      <c r="V529" s="9">
        <f t="shared" si="49"/>
        <v>42783.295138888891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180</v>
      </c>
      <c r="P530">
        <f t="shared" si="50"/>
        <v>680</v>
      </c>
      <c r="Q530" t="str">
        <f t="shared" si="51"/>
        <v>theater</v>
      </c>
      <c r="R530" t="str">
        <f t="shared" si="52"/>
        <v>plays</v>
      </c>
      <c r="S530" t="s">
        <v>8315</v>
      </c>
      <c r="T530" t="s">
        <v>8329</v>
      </c>
      <c r="U530" s="10">
        <f t="shared" si="53"/>
        <v>42155.920219907406</v>
      </c>
      <c r="V530" s="9">
        <f t="shared" si="49"/>
        <v>42176.513888888891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365</v>
      </c>
      <c r="P531">
        <f t="shared" si="50"/>
        <v>791.5</v>
      </c>
      <c r="Q531" t="str">
        <f t="shared" si="51"/>
        <v>theater</v>
      </c>
      <c r="R531" t="str">
        <f t="shared" si="52"/>
        <v>plays</v>
      </c>
      <c r="S531" t="s">
        <v>8315</v>
      </c>
      <c r="T531" t="s">
        <v>8329</v>
      </c>
      <c r="U531" s="10">
        <f t="shared" si="53"/>
        <v>42725.031180555554</v>
      </c>
      <c r="V531" s="9">
        <f t="shared" si="49"/>
        <v>42745.833333333328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265</v>
      </c>
      <c r="P532">
        <f t="shared" si="50"/>
        <v>1849.5</v>
      </c>
      <c r="Q532" t="str">
        <f t="shared" si="51"/>
        <v>theater</v>
      </c>
      <c r="R532" t="str">
        <f t="shared" si="52"/>
        <v>plays</v>
      </c>
      <c r="S532" t="s">
        <v>8315</v>
      </c>
      <c r="T532" t="s">
        <v>8329</v>
      </c>
      <c r="U532" s="10">
        <f t="shared" si="53"/>
        <v>42157.591064814813</v>
      </c>
      <c r="V532" s="9">
        <f t="shared" si="49"/>
        <v>42178.708333333328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0</v>
      </c>
      <c r="P533">
        <f t="shared" si="50"/>
        <v>2015.5</v>
      </c>
      <c r="Q533" t="str">
        <f t="shared" si="51"/>
        <v>theater</v>
      </c>
      <c r="R533" t="str">
        <f t="shared" si="52"/>
        <v>plays</v>
      </c>
      <c r="S533" t="s">
        <v>8315</v>
      </c>
      <c r="T533" t="s">
        <v>8329</v>
      </c>
      <c r="U533" s="10">
        <f t="shared" si="53"/>
        <v>42676.065150462964</v>
      </c>
      <c r="V533" s="9">
        <f t="shared" si="49"/>
        <v>42720.915972222225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2325</v>
      </c>
      <c r="P534">
        <f t="shared" si="50"/>
        <v>6249</v>
      </c>
      <c r="Q534" t="str">
        <f t="shared" si="51"/>
        <v>theater</v>
      </c>
      <c r="R534" t="str">
        <f t="shared" si="52"/>
        <v>plays</v>
      </c>
      <c r="S534" t="s">
        <v>8315</v>
      </c>
      <c r="T534" t="s">
        <v>8329</v>
      </c>
      <c r="U534" s="10">
        <f t="shared" si="53"/>
        <v>42473.007037037038</v>
      </c>
      <c r="V534" s="9">
        <f t="shared" si="49"/>
        <v>42502.632037037038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4</v>
      </c>
      <c r="P535">
        <f t="shared" si="50"/>
        <v>1010.5</v>
      </c>
      <c r="Q535" t="str">
        <f t="shared" si="51"/>
        <v>theater</v>
      </c>
      <c r="R535" t="str">
        <f t="shared" si="52"/>
        <v>plays</v>
      </c>
      <c r="S535" t="s">
        <v>8315</v>
      </c>
      <c r="T535" t="s">
        <v>8329</v>
      </c>
      <c r="U535" s="10">
        <f t="shared" si="53"/>
        <v>42482.43478009259</v>
      </c>
      <c r="V535" s="9">
        <f t="shared" si="49"/>
        <v>42506.05978009259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700</v>
      </c>
      <c r="P536">
        <f t="shared" si="50"/>
        <v>7874</v>
      </c>
      <c r="Q536" t="str">
        <f t="shared" si="51"/>
        <v>theater</v>
      </c>
      <c r="R536" t="str">
        <f t="shared" si="52"/>
        <v>plays</v>
      </c>
      <c r="S536" t="s">
        <v>8315</v>
      </c>
      <c r="T536" t="s">
        <v>8329</v>
      </c>
      <c r="U536" s="10">
        <f t="shared" si="53"/>
        <v>42270.810995370368</v>
      </c>
      <c r="V536" s="9">
        <f t="shared" si="49"/>
        <v>42309.583333333328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50</v>
      </c>
      <c r="P537">
        <f t="shared" si="50"/>
        <v>1054.5</v>
      </c>
      <c r="Q537" t="str">
        <f t="shared" si="51"/>
        <v>theater</v>
      </c>
      <c r="R537" t="str">
        <f t="shared" si="52"/>
        <v>plays</v>
      </c>
      <c r="S537" t="s">
        <v>8315</v>
      </c>
      <c r="T537" t="s">
        <v>8329</v>
      </c>
      <c r="U537" s="10">
        <f t="shared" si="53"/>
        <v>42711.545196759253</v>
      </c>
      <c r="V537" s="9">
        <f t="shared" si="49"/>
        <v>42741.17019675926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602.5</v>
      </c>
      <c r="P538">
        <f t="shared" si="50"/>
        <v>1970.75</v>
      </c>
      <c r="Q538" t="str">
        <f t="shared" si="51"/>
        <v>theater</v>
      </c>
      <c r="R538" t="str">
        <f t="shared" si="52"/>
        <v>plays</v>
      </c>
      <c r="S538" t="s">
        <v>8315</v>
      </c>
      <c r="T538" t="s">
        <v>8329</v>
      </c>
      <c r="U538" s="10">
        <f t="shared" si="53"/>
        <v>42179.344988425932</v>
      </c>
      <c r="V538" s="9">
        <f t="shared" si="49"/>
        <v>42219.375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410</v>
      </c>
      <c r="P539">
        <f t="shared" si="50"/>
        <v>1234.5</v>
      </c>
      <c r="Q539" t="str">
        <f t="shared" si="51"/>
        <v>theater</v>
      </c>
      <c r="R539" t="str">
        <f t="shared" si="52"/>
        <v>plays</v>
      </c>
      <c r="S539" t="s">
        <v>8315</v>
      </c>
      <c r="T539" t="s">
        <v>8329</v>
      </c>
      <c r="U539" s="10">
        <f t="shared" si="53"/>
        <v>42282.768414351856</v>
      </c>
      <c r="V539" s="9">
        <f t="shared" si="49"/>
        <v>42312.435081018513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10121</v>
      </c>
      <c r="P540">
        <f t="shared" si="50"/>
        <v>7590.5</v>
      </c>
      <c r="Q540" t="str">
        <f t="shared" si="51"/>
        <v>theater</v>
      </c>
      <c r="R540" t="str">
        <f t="shared" si="52"/>
        <v>plays</v>
      </c>
      <c r="S540" t="s">
        <v>8315</v>
      </c>
      <c r="T540" t="s">
        <v>8329</v>
      </c>
      <c r="U540" s="10">
        <f t="shared" si="53"/>
        <v>42473.794710648144</v>
      </c>
      <c r="V540" s="9">
        <f t="shared" si="49"/>
        <v>42503.419710648144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3.2200000000000273</v>
      </c>
      <c r="P541">
        <f t="shared" si="50"/>
        <v>261.61</v>
      </c>
      <c r="Q541" t="str">
        <f t="shared" si="51"/>
        <v>theater</v>
      </c>
      <c r="R541" t="str">
        <f t="shared" si="52"/>
        <v>plays</v>
      </c>
      <c r="S541" t="s">
        <v>8315</v>
      </c>
      <c r="T541" t="s">
        <v>8329</v>
      </c>
      <c r="U541" s="10">
        <f t="shared" si="53"/>
        <v>42535.049849537041</v>
      </c>
      <c r="V541" s="9">
        <f t="shared" si="49"/>
        <v>42555.674849537041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50"/>
        <v>1</v>
      </c>
      <c r="Q542" t="str">
        <f t="shared" si="51"/>
        <v>techn</v>
      </c>
      <c r="R542" t="str">
        <f t="shared" si="52"/>
        <v>web</v>
      </c>
      <c r="S542" t="s">
        <v>8316</v>
      </c>
      <c r="T542" t="s">
        <v>8330</v>
      </c>
      <c r="U542" s="10">
        <f t="shared" si="53"/>
        <v>42009.817199074074</v>
      </c>
      <c r="V542" s="9">
        <f t="shared" si="49"/>
        <v>42039.442199074074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</v>
      </c>
      <c r="P543">
        <f t="shared" si="50"/>
        <v>13</v>
      </c>
      <c r="Q543" t="str">
        <f t="shared" si="51"/>
        <v>techn</v>
      </c>
      <c r="R543" t="str">
        <f t="shared" si="52"/>
        <v>web</v>
      </c>
      <c r="S543" t="s">
        <v>8316</v>
      </c>
      <c r="T543" t="s">
        <v>8330</v>
      </c>
      <c r="U543" s="10">
        <f t="shared" si="53"/>
        <v>42276.046689814815</v>
      </c>
      <c r="V543" s="9">
        <f t="shared" si="49"/>
        <v>42305.671689814815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50"/>
        <v>1</v>
      </c>
      <c r="Q544" t="str">
        <f t="shared" si="51"/>
        <v>techn</v>
      </c>
      <c r="R544" t="str">
        <f t="shared" si="52"/>
        <v>web</v>
      </c>
      <c r="S544" t="s">
        <v>8316</v>
      </c>
      <c r="T544" t="s">
        <v>8330</v>
      </c>
      <c r="U544" s="10">
        <f t="shared" si="53"/>
        <v>42433.737453703703</v>
      </c>
      <c r="V544" s="9">
        <f t="shared" si="49"/>
        <v>42493.320787037039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50"/>
        <v>36</v>
      </c>
      <c r="Q545" t="str">
        <f t="shared" si="51"/>
        <v>techn</v>
      </c>
      <c r="R545" t="str">
        <f t="shared" si="52"/>
        <v>web</v>
      </c>
      <c r="S545" t="s">
        <v>8316</v>
      </c>
      <c r="T545" t="s">
        <v>8330</v>
      </c>
      <c r="U545" s="10">
        <f t="shared" si="53"/>
        <v>41914.092152777775</v>
      </c>
      <c r="V545" s="9">
        <f t="shared" si="49"/>
        <v>41943.717152777775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0</v>
      </c>
      <c r="P546">
        <f t="shared" si="50"/>
        <v>4</v>
      </c>
      <c r="Q546" t="str">
        <f t="shared" si="51"/>
        <v>techn</v>
      </c>
      <c r="R546" t="str">
        <f t="shared" si="52"/>
        <v>web</v>
      </c>
      <c r="S546" t="s">
        <v>8316</v>
      </c>
      <c r="T546" t="s">
        <v>8330</v>
      </c>
      <c r="U546" s="10">
        <f t="shared" si="53"/>
        <v>42525.656944444447</v>
      </c>
      <c r="V546" s="9">
        <f t="shared" si="49"/>
        <v>42555.281944444447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0</v>
      </c>
      <c r="P547">
        <f t="shared" si="50"/>
        <v>6863</v>
      </c>
      <c r="Q547" t="str">
        <f t="shared" si="51"/>
        <v>techn</v>
      </c>
      <c r="R547" t="str">
        <f t="shared" si="52"/>
        <v>web</v>
      </c>
      <c r="S547" t="s">
        <v>8316</v>
      </c>
      <c r="T547" t="s">
        <v>8330</v>
      </c>
      <c r="U547" s="10">
        <f t="shared" si="53"/>
        <v>42283.592465277776</v>
      </c>
      <c r="V547" s="9">
        <f t="shared" si="49"/>
        <v>42323.259131944447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50"/>
        <v>27</v>
      </c>
      <c r="Q548" t="str">
        <f t="shared" si="51"/>
        <v>techn</v>
      </c>
      <c r="R548" t="str">
        <f t="shared" si="52"/>
        <v>web</v>
      </c>
      <c r="S548" t="s">
        <v>8316</v>
      </c>
      <c r="T548" t="s">
        <v>8330</v>
      </c>
      <c r="U548" s="10">
        <f t="shared" si="53"/>
        <v>42249.667997685188</v>
      </c>
      <c r="V548" s="9">
        <f t="shared" si="49"/>
        <v>42294.292997685188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50"/>
        <v>0</v>
      </c>
      <c r="Q549" t="str">
        <f t="shared" si="51"/>
        <v>techn</v>
      </c>
      <c r="R549" t="str">
        <f t="shared" si="52"/>
        <v>web</v>
      </c>
      <c r="S549" t="s">
        <v>8316</v>
      </c>
      <c r="T549" t="s">
        <v>8330</v>
      </c>
      <c r="U549" s="10">
        <f t="shared" si="53"/>
        <v>42380.696342592593</v>
      </c>
      <c r="V549" s="9">
        <f t="shared" si="49"/>
        <v>42410.321342592593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50"/>
        <v>5</v>
      </c>
      <c r="Q550" t="str">
        <f t="shared" si="51"/>
        <v>techn</v>
      </c>
      <c r="R550" t="str">
        <f t="shared" si="52"/>
        <v>web</v>
      </c>
      <c r="S550" t="s">
        <v>8316</v>
      </c>
      <c r="T550" t="s">
        <v>8330</v>
      </c>
      <c r="U550" s="10">
        <f t="shared" si="53"/>
        <v>42276.903333333335</v>
      </c>
      <c r="V550" s="9">
        <f t="shared" si="49"/>
        <v>42306.528333333335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0</v>
      </c>
      <c r="P551">
        <f t="shared" si="50"/>
        <v>38</v>
      </c>
      <c r="Q551" t="str">
        <f t="shared" si="51"/>
        <v>techn</v>
      </c>
      <c r="R551" t="str">
        <f t="shared" si="52"/>
        <v>web</v>
      </c>
      <c r="S551" t="s">
        <v>8316</v>
      </c>
      <c r="T551" t="s">
        <v>8330</v>
      </c>
      <c r="U551" s="10">
        <f t="shared" si="53"/>
        <v>42163.636828703704</v>
      </c>
      <c r="V551" s="9">
        <f t="shared" si="49"/>
        <v>42193.261828703704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</v>
      </c>
      <c r="P552">
        <f t="shared" si="50"/>
        <v>19.5</v>
      </c>
      <c r="Q552" t="str">
        <f t="shared" si="51"/>
        <v>techn</v>
      </c>
      <c r="R552" t="str">
        <f t="shared" si="52"/>
        <v>web</v>
      </c>
      <c r="S552" t="s">
        <v>8316</v>
      </c>
      <c r="T552" t="s">
        <v>8330</v>
      </c>
      <c r="U552" s="10">
        <f t="shared" si="53"/>
        <v>42753.678761574076</v>
      </c>
      <c r="V552" s="9">
        <f t="shared" si="49"/>
        <v>42765.833333333328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0</v>
      </c>
      <c r="P553">
        <f t="shared" si="50"/>
        <v>1904.5</v>
      </c>
      <c r="Q553" t="str">
        <f t="shared" si="51"/>
        <v>techn</v>
      </c>
      <c r="R553" t="str">
        <f t="shared" si="52"/>
        <v>web</v>
      </c>
      <c r="S553" t="s">
        <v>8316</v>
      </c>
      <c r="T553" t="s">
        <v>8330</v>
      </c>
      <c r="U553" s="10">
        <f t="shared" si="53"/>
        <v>42173.275740740741</v>
      </c>
      <c r="V553" s="9">
        <f t="shared" si="49"/>
        <v>42217.370138888888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50"/>
        <v>0</v>
      </c>
      <c r="Q554" t="str">
        <f t="shared" si="51"/>
        <v>techn</v>
      </c>
      <c r="R554" t="str">
        <f t="shared" si="52"/>
        <v>web</v>
      </c>
      <c r="S554" t="s">
        <v>8316</v>
      </c>
      <c r="T554" t="s">
        <v>8330</v>
      </c>
      <c r="U554" s="10">
        <f t="shared" si="53"/>
        <v>42318.616851851853</v>
      </c>
      <c r="V554" s="9">
        <f t="shared" si="49"/>
        <v>42378.241851851853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50"/>
        <v>64.5</v>
      </c>
      <c r="Q555" t="str">
        <f t="shared" si="51"/>
        <v>techn</v>
      </c>
      <c r="R555" t="str">
        <f t="shared" si="52"/>
        <v>web</v>
      </c>
      <c r="S555" t="s">
        <v>8316</v>
      </c>
      <c r="T555" t="s">
        <v>8330</v>
      </c>
      <c r="U555" s="10">
        <f t="shared" si="53"/>
        <v>41927.71980324074</v>
      </c>
      <c r="V555" s="9">
        <f t="shared" si="49"/>
        <v>41957.386469907404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0</v>
      </c>
      <c r="P556">
        <f t="shared" si="50"/>
        <v>719</v>
      </c>
      <c r="Q556" t="str">
        <f t="shared" si="51"/>
        <v>techn</v>
      </c>
      <c r="R556" t="str">
        <f t="shared" si="52"/>
        <v>web</v>
      </c>
      <c r="S556" t="s">
        <v>8316</v>
      </c>
      <c r="T556" t="s">
        <v>8330</v>
      </c>
      <c r="U556" s="10">
        <f t="shared" si="53"/>
        <v>41901.684861111113</v>
      </c>
      <c r="V556" s="9">
        <f t="shared" si="49"/>
        <v>41931.309861111113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50"/>
        <v>0</v>
      </c>
      <c r="Q557" t="str">
        <f t="shared" si="51"/>
        <v>techn</v>
      </c>
      <c r="R557" t="str">
        <f t="shared" si="52"/>
        <v>web</v>
      </c>
      <c r="S557" t="s">
        <v>8316</v>
      </c>
      <c r="T557" t="s">
        <v>8330</v>
      </c>
      <c r="U557" s="10">
        <f t="shared" si="53"/>
        <v>42503.353506944448</v>
      </c>
      <c r="V557" s="9">
        <f t="shared" si="49"/>
        <v>42532.978506944448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0</v>
      </c>
      <c r="P558">
        <f t="shared" si="50"/>
        <v>100.5</v>
      </c>
      <c r="Q558" t="str">
        <f t="shared" si="51"/>
        <v>techn</v>
      </c>
      <c r="R558" t="str">
        <f t="shared" si="52"/>
        <v>web</v>
      </c>
      <c r="S558" t="s">
        <v>8316</v>
      </c>
      <c r="T558" t="s">
        <v>8330</v>
      </c>
      <c r="U558" s="10">
        <f t="shared" si="53"/>
        <v>42345.860150462962</v>
      </c>
      <c r="V558" s="9">
        <f t="shared" si="49"/>
        <v>42375.485150462962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</v>
      </c>
      <c r="P559">
        <f t="shared" si="50"/>
        <v>693</v>
      </c>
      <c r="Q559" t="str">
        <f t="shared" si="51"/>
        <v>techn</v>
      </c>
      <c r="R559" t="str">
        <f t="shared" si="52"/>
        <v>web</v>
      </c>
      <c r="S559" t="s">
        <v>8316</v>
      </c>
      <c r="T559" t="s">
        <v>8330</v>
      </c>
      <c r="U559" s="10">
        <f t="shared" si="53"/>
        <v>42676.942164351851</v>
      </c>
      <c r="V559" s="9">
        <f t="shared" si="49"/>
        <v>42706.608831018515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50"/>
        <v>0</v>
      </c>
      <c r="Q560" t="str">
        <f t="shared" si="51"/>
        <v>techn</v>
      </c>
      <c r="R560" t="str">
        <f t="shared" si="52"/>
        <v>web</v>
      </c>
      <c r="S560" t="s">
        <v>8316</v>
      </c>
      <c r="T560" t="s">
        <v>8330</v>
      </c>
      <c r="U560" s="10">
        <f t="shared" si="53"/>
        <v>42057.883159722223</v>
      </c>
      <c r="V560" s="9">
        <f t="shared" si="49"/>
        <v>42087.466493055559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50"/>
        <v>25.5</v>
      </c>
      <c r="Q561" t="str">
        <f t="shared" si="51"/>
        <v>techn</v>
      </c>
      <c r="R561" t="str">
        <f t="shared" si="52"/>
        <v>web</v>
      </c>
      <c r="S561" t="s">
        <v>8316</v>
      </c>
      <c r="T561" t="s">
        <v>8330</v>
      </c>
      <c r="U561" s="10">
        <f t="shared" si="53"/>
        <v>42321.283101851848</v>
      </c>
      <c r="V561" s="9">
        <f t="shared" si="49"/>
        <v>42350.908101851848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50"/>
        <v>7.5</v>
      </c>
      <c r="Q562" t="str">
        <f t="shared" si="51"/>
        <v>techn</v>
      </c>
      <c r="R562" t="str">
        <f t="shared" si="52"/>
        <v>web</v>
      </c>
      <c r="S562" t="s">
        <v>8316</v>
      </c>
      <c r="T562" t="s">
        <v>8330</v>
      </c>
      <c r="U562" s="10">
        <f t="shared" si="53"/>
        <v>41960.771354166667</v>
      </c>
      <c r="V562" s="9">
        <f t="shared" si="49"/>
        <v>41990.396354166667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50"/>
        <v>28.5</v>
      </c>
      <c r="Q563" t="str">
        <f t="shared" si="51"/>
        <v>techn</v>
      </c>
      <c r="R563" t="str">
        <f t="shared" si="52"/>
        <v>web</v>
      </c>
      <c r="S563" t="s">
        <v>8316</v>
      </c>
      <c r="T563" t="s">
        <v>8330</v>
      </c>
      <c r="U563" s="10">
        <f t="shared" si="53"/>
        <v>42268.658715277779</v>
      </c>
      <c r="V563" s="9">
        <f t="shared" si="49"/>
        <v>42303.283715277779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50"/>
        <v>0</v>
      </c>
      <c r="Q564" t="str">
        <f t="shared" si="51"/>
        <v>techn</v>
      </c>
      <c r="R564" t="str">
        <f t="shared" si="52"/>
        <v>web</v>
      </c>
      <c r="S564" t="s">
        <v>8316</v>
      </c>
      <c r="T564" t="s">
        <v>8330</v>
      </c>
      <c r="U564" s="10">
        <f t="shared" si="53"/>
        <v>42692.389062500006</v>
      </c>
      <c r="V564" s="9">
        <f t="shared" si="49"/>
        <v>42722.014062499999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50"/>
        <v>35</v>
      </c>
      <c r="Q565" t="str">
        <f t="shared" si="51"/>
        <v>techn</v>
      </c>
      <c r="R565" t="str">
        <f t="shared" si="52"/>
        <v>web</v>
      </c>
      <c r="S565" t="s">
        <v>8316</v>
      </c>
      <c r="T565" t="s">
        <v>8330</v>
      </c>
      <c r="U565" s="10">
        <f t="shared" si="53"/>
        <v>42022.069988425923</v>
      </c>
      <c r="V565" s="9">
        <f t="shared" si="49"/>
        <v>42051.694988425923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50"/>
        <v>1</v>
      </c>
      <c r="Q566" t="str">
        <f t="shared" si="51"/>
        <v>techn</v>
      </c>
      <c r="R566" t="str">
        <f t="shared" si="52"/>
        <v>web</v>
      </c>
      <c r="S566" t="s">
        <v>8316</v>
      </c>
      <c r="T566" t="s">
        <v>8330</v>
      </c>
      <c r="U566" s="10">
        <f t="shared" si="53"/>
        <v>42411.942997685182</v>
      </c>
      <c r="V566" s="9">
        <f t="shared" si="49"/>
        <v>42441.567997685182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50"/>
        <v>0</v>
      </c>
      <c r="Q567" t="str">
        <f t="shared" si="51"/>
        <v>techn</v>
      </c>
      <c r="R567" t="str">
        <f t="shared" si="52"/>
        <v>web</v>
      </c>
      <c r="S567" t="s">
        <v>8316</v>
      </c>
      <c r="T567" t="s">
        <v>8330</v>
      </c>
      <c r="U567" s="10">
        <f t="shared" si="53"/>
        <v>42165.785289351858</v>
      </c>
      <c r="V567" s="9">
        <f t="shared" si="49"/>
        <v>42195.41028935185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50"/>
        <v>1</v>
      </c>
      <c r="Q568" t="str">
        <f t="shared" si="51"/>
        <v>techn</v>
      </c>
      <c r="R568" t="str">
        <f t="shared" si="52"/>
        <v>web</v>
      </c>
      <c r="S568" t="s">
        <v>8316</v>
      </c>
      <c r="T568" t="s">
        <v>8330</v>
      </c>
      <c r="U568" s="10">
        <f t="shared" si="53"/>
        <v>42535.68440972222</v>
      </c>
      <c r="V568" s="9">
        <f t="shared" si="49"/>
        <v>42565.30940972222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50"/>
        <v>0</v>
      </c>
      <c r="Q569" t="str">
        <f t="shared" si="51"/>
        <v>techn</v>
      </c>
      <c r="R569" t="str">
        <f t="shared" si="52"/>
        <v>web</v>
      </c>
      <c r="S569" t="s">
        <v>8316</v>
      </c>
      <c r="T569" t="s">
        <v>8330</v>
      </c>
      <c r="U569" s="10">
        <f t="shared" si="53"/>
        <v>41975.842523148152</v>
      </c>
      <c r="V569" s="9">
        <f t="shared" si="49"/>
        <v>42005.467523148152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0</v>
      </c>
      <c r="P570">
        <f t="shared" si="50"/>
        <v>125</v>
      </c>
      <c r="Q570" t="str">
        <f t="shared" si="51"/>
        <v>techn</v>
      </c>
      <c r="R570" t="str">
        <f t="shared" si="52"/>
        <v>web</v>
      </c>
      <c r="S570" t="s">
        <v>8316</v>
      </c>
      <c r="T570" t="s">
        <v>8330</v>
      </c>
      <c r="U570" s="10">
        <f t="shared" si="53"/>
        <v>42348.9215625</v>
      </c>
      <c r="V570" s="9">
        <f t="shared" si="49"/>
        <v>42385.083333333328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</v>
      </c>
      <c r="P571">
        <f t="shared" si="50"/>
        <v>10.5</v>
      </c>
      <c r="Q571" t="str">
        <f t="shared" si="51"/>
        <v>techn</v>
      </c>
      <c r="R571" t="str">
        <f t="shared" si="52"/>
        <v>web</v>
      </c>
      <c r="S571" t="s">
        <v>8316</v>
      </c>
      <c r="T571" t="s">
        <v>8330</v>
      </c>
      <c r="U571" s="10">
        <f t="shared" si="53"/>
        <v>42340.847361111111</v>
      </c>
      <c r="V571" s="9">
        <f t="shared" si="49"/>
        <v>42370.472361111111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50"/>
        <v>71.5</v>
      </c>
      <c r="Q572" t="str">
        <f t="shared" si="51"/>
        <v>techn</v>
      </c>
      <c r="R572" t="str">
        <f t="shared" si="52"/>
        <v>web</v>
      </c>
      <c r="S572" t="s">
        <v>8316</v>
      </c>
      <c r="T572" t="s">
        <v>8330</v>
      </c>
      <c r="U572" s="10">
        <f t="shared" si="53"/>
        <v>42388.798252314817</v>
      </c>
      <c r="V572" s="9">
        <f t="shared" si="49"/>
        <v>42418.423252314809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50"/>
        <v>54</v>
      </c>
      <c r="Q573" t="str">
        <f t="shared" si="51"/>
        <v>techn</v>
      </c>
      <c r="R573" t="str">
        <f t="shared" si="52"/>
        <v>web</v>
      </c>
      <c r="S573" t="s">
        <v>8316</v>
      </c>
      <c r="T573" t="s">
        <v>8330</v>
      </c>
      <c r="U573" s="10">
        <f t="shared" si="53"/>
        <v>42192.816238425927</v>
      </c>
      <c r="V573" s="9">
        <f t="shared" si="49"/>
        <v>42211.790972222225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50"/>
        <v>0</v>
      </c>
      <c r="Q574" t="str">
        <f t="shared" si="51"/>
        <v>techn</v>
      </c>
      <c r="R574" t="str">
        <f t="shared" si="52"/>
        <v>web</v>
      </c>
      <c r="S574" t="s">
        <v>8316</v>
      </c>
      <c r="T574" t="s">
        <v>8330</v>
      </c>
      <c r="U574" s="10">
        <f t="shared" si="53"/>
        <v>42282.71629629629</v>
      </c>
      <c r="V574" s="9">
        <f t="shared" si="49"/>
        <v>42312.382962962962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50"/>
        <v>177.5</v>
      </c>
      <c r="Q575" t="str">
        <f t="shared" si="51"/>
        <v>techn</v>
      </c>
      <c r="R575" t="str">
        <f t="shared" si="52"/>
        <v>web</v>
      </c>
      <c r="S575" t="s">
        <v>8316</v>
      </c>
      <c r="T575" t="s">
        <v>8330</v>
      </c>
      <c r="U575" s="10">
        <f t="shared" si="53"/>
        <v>41963.050127314811</v>
      </c>
      <c r="V575" s="9">
        <f t="shared" si="49"/>
        <v>42021.675000000003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</v>
      </c>
      <c r="P576">
        <f t="shared" si="50"/>
        <v>42</v>
      </c>
      <c r="Q576" t="str">
        <f t="shared" si="51"/>
        <v>techn</v>
      </c>
      <c r="R576" t="str">
        <f t="shared" si="52"/>
        <v>web</v>
      </c>
      <c r="S576" t="s">
        <v>8316</v>
      </c>
      <c r="T576" t="s">
        <v>8330</v>
      </c>
      <c r="U576" s="10">
        <f t="shared" si="53"/>
        <v>42632.443368055552</v>
      </c>
      <c r="V576" s="9">
        <f t="shared" si="49"/>
        <v>42662.068368055552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50"/>
        <v>131.5</v>
      </c>
      <c r="Q577" t="str">
        <f t="shared" si="51"/>
        <v>techn</v>
      </c>
      <c r="R577" t="str">
        <f t="shared" si="52"/>
        <v>web</v>
      </c>
      <c r="S577" t="s">
        <v>8316</v>
      </c>
      <c r="T577" t="s">
        <v>8330</v>
      </c>
      <c r="U577" s="10">
        <f t="shared" si="53"/>
        <v>42138.692627314813</v>
      </c>
      <c r="V577" s="9">
        <f t="shared" si="49"/>
        <v>42168.317627314813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IF(E578&gt;=D578, E578-D578,0)</f>
        <v>0</v>
      </c>
      <c r="P578">
        <f t="shared" si="50"/>
        <v>1</v>
      </c>
      <c r="Q578" t="str">
        <f t="shared" si="51"/>
        <v>techn</v>
      </c>
      <c r="R578" t="str">
        <f t="shared" si="52"/>
        <v>web</v>
      </c>
      <c r="S578" t="s">
        <v>8316</v>
      </c>
      <c r="T578" t="s">
        <v>8330</v>
      </c>
      <c r="U578" s="10">
        <f t="shared" si="53"/>
        <v>42031.471666666665</v>
      </c>
      <c r="V578" s="9">
        <f t="shared" ref="V578:V641" si="55">(I578/86400)+25569+(-9/24)</f>
        <v>42091.055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</v>
      </c>
      <c r="P579">
        <f t="shared" ref="P579:P642" si="56">AVERAGE(E579,L579)</f>
        <v>5.5</v>
      </c>
      <c r="Q579" t="str">
        <f t="shared" ref="Q579:Q642" si="57">LEFT(N579,LEN(N579)-FIND("/",N579)+2)</f>
        <v>techn</v>
      </c>
      <c r="R579" t="str">
        <f t="shared" ref="R579:R642" si="58">RIGHT(N579,LEN(N579)-FIND("/",N579))</f>
        <v>web</v>
      </c>
      <c r="S579" t="s">
        <v>8316</v>
      </c>
      <c r="T579" t="s">
        <v>8330</v>
      </c>
      <c r="U579" s="10">
        <f t="shared" ref="U579:U642" si="59">(((J579/60)/60)/24)+DATE(1970,1,1)</f>
        <v>42450.589143518519</v>
      </c>
      <c r="V579" s="9">
        <f t="shared" si="55"/>
        <v>42510.214143518519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6"/>
        <v>10.5</v>
      </c>
      <c r="Q580" t="str">
        <f t="shared" si="57"/>
        <v>techn</v>
      </c>
      <c r="R580" t="str">
        <f t="shared" si="58"/>
        <v>web</v>
      </c>
      <c r="S580" t="s">
        <v>8316</v>
      </c>
      <c r="T580" t="s">
        <v>8330</v>
      </c>
      <c r="U580" s="10">
        <f t="shared" si="59"/>
        <v>42230.578622685185</v>
      </c>
      <c r="V580" s="9">
        <f t="shared" si="55"/>
        <v>42254.203622685185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0</v>
      </c>
      <c r="P581">
        <f t="shared" si="56"/>
        <v>90</v>
      </c>
      <c r="Q581" t="str">
        <f t="shared" si="57"/>
        <v>techn</v>
      </c>
      <c r="R581" t="str">
        <f t="shared" si="58"/>
        <v>web</v>
      </c>
      <c r="S581" t="s">
        <v>8316</v>
      </c>
      <c r="T581" t="s">
        <v>8330</v>
      </c>
      <c r="U581" s="10">
        <f t="shared" si="59"/>
        <v>41968.852118055554</v>
      </c>
      <c r="V581" s="9">
        <f t="shared" si="55"/>
        <v>41998.477118055554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6"/>
        <v>1</v>
      </c>
      <c r="Q582" t="str">
        <f t="shared" si="57"/>
        <v>techn</v>
      </c>
      <c r="R582" t="str">
        <f t="shared" si="58"/>
        <v>web</v>
      </c>
      <c r="S582" t="s">
        <v>8316</v>
      </c>
      <c r="T582" t="s">
        <v>8330</v>
      </c>
      <c r="U582" s="10">
        <f t="shared" si="59"/>
        <v>42605.908182870371</v>
      </c>
      <c r="V582" s="9">
        <f t="shared" si="55"/>
        <v>42635.533182870371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6"/>
        <v>0</v>
      </c>
      <c r="Q583" t="str">
        <f t="shared" si="57"/>
        <v>techn</v>
      </c>
      <c r="R583" t="str">
        <f t="shared" si="58"/>
        <v>web</v>
      </c>
      <c r="S583" t="s">
        <v>8316</v>
      </c>
      <c r="T583" t="s">
        <v>8330</v>
      </c>
      <c r="U583" s="10">
        <f t="shared" si="59"/>
        <v>42188.012777777782</v>
      </c>
      <c r="V583" s="9">
        <f t="shared" si="55"/>
        <v>42217.637777777782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6"/>
        <v>0</v>
      </c>
      <c r="Q584" t="str">
        <f t="shared" si="57"/>
        <v>techn</v>
      </c>
      <c r="R584" t="str">
        <f t="shared" si="58"/>
        <v>web</v>
      </c>
      <c r="S584" t="s">
        <v>8316</v>
      </c>
      <c r="T584" t="s">
        <v>8330</v>
      </c>
      <c r="U584" s="10">
        <f t="shared" si="59"/>
        <v>42055.739803240736</v>
      </c>
      <c r="V584" s="9">
        <f t="shared" si="55"/>
        <v>42078.375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6"/>
        <v>1</v>
      </c>
      <c r="Q585" t="str">
        <f t="shared" si="57"/>
        <v>techn</v>
      </c>
      <c r="R585" t="str">
        <f t="shared" si="58"/>
        <v>web</v>
      </c>
      <c r="S585" t="s">
        <v>8316</v>
      </c>
      <c r="T585" t="s">
        <v>8330</v>
      </c>
      <c r="U585" s="10">
        <f t="shared" si="59"/>
        <v>42052.93850694444</v>
      </c>
      <c r="V585" s="9">
        <f t="shared" si="55"/>
        <v>42082.521840277783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0</v>
      </c>
      <c r="P586">
        <f t="shared" si="56"/>
        <v>6</v>
      </c>
      <c r="Q586" t="str">
        <f t="shared" si="57"/>
        <v>techn</v>
      </c>
      <c r="R586" t="str">
        <f t="shared" si="58"/>
        <v>web</v>
      </c>
      <c r="S586" t="s">
        <v>8316</v>
      </c>
      <c r="T586" t="s">
        <v>8330</v>
      </c>
      <c r="U586" s="10">
        <f t="shared" si="59"/>
        <v>42049.716620370367</v>
      </c>
      <c r="V586" s="9">
        <f t="shared" si="55"/>
        <v>42079.299953703703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6"/>
        <v>0</v>
      </c>
      <c r="Q587" t="str">
        <f t="shared" si="57"/>
        <v>techn</v>
      </c>
      <c r="R587" t="str">
        <f t="shared" si="58"/>
        <v>web</v>
      </c>
      <c r="S587" t="s">
        <v>8316</v>
      </c>
      <c r="T587" t="s">
        <v>8330</v>
      </c>
      <c r="U587" s="10">
        <f t="shared" si="59"/>
        <v>42283.3909375</v>
      </c>
      <c r="V587" s="9">
        <f t="shared" si="55"/>
        <v>42338.625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</v>
      </c>
      <c r="P588">
        <f t="shared" si="56"/>
        <v>30</v>
      </c>
      <c r="Q588" t="str">
        <f t="shared" si="57"/>
        <v>techn</v>
      </c>
      <c r="R588" t="str">
        <f t="shared" si="58"/>
        <v>web</v>
      </c>
      <c r="S588" t="s">
        <v>8316</v>
      </c>
      <c r="T588" t="s">
        <v>8330</v>
      </c>
      <c r="U588" s="10">
        <f t="shared" si="59"/>
        <v>42020.854247685187</v>
      </c>
      <c r="V588" s="9">
        <f t="shared" si="55"/>
        <v>42050.479247685187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0</v>
      </c>
      <c r="P589">
        <f t="shared" si="56"/>
        <v>1366</v>
      </c>
      <c r="Q589" t="str">
        <f t="shared" si="57"/>
        <v>techn</v>
      </c>
      <c r="R589" t="str">
        <f t="shared" si="58"/>
        <v>web</v>
      </c>
      <c r="S589" t="s">
        <v>8316</v>
      </c>
      <c r="T589" t="s">
        <v>8330</v>
      </c>
      <c r="U589" s="10">
        <f t="shared" si="59"/>
        <v>42080.757326388892</v>
      </c>
      <c r="V589" s="9">
        <f t="shared" si="55"/>
        <v>42110.382326388892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0</v>
      </c>
      <c r="P590">
        <f t="shared" si="56"/>
        <v>151.5</v>
      </c>
      <c r="Q590" t="str">
        <f t="shared" si="57"/>
        <v>techn</v>
      </c>
      <c r="R590" t="str">
        <f t="shared" si="58"/>
        <v>web</v>
      </c>
      <c r="S590" t="s">
        <v>8316</v>
      </c>
      <c r="T590" t="s">
        <v>8330</v>
      </c>
      <c r="U590" s="10">
        <f t="shared" si="59"/>
        <v>42631.769513888896</v>
      </c>
      <c r="V590" s="9">
        <f t="shared" si="55"/>
        <v>42691.436180555553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6"/>
        <v>1</v>
      </c>
      <c r="Q591" t="str">
        <f t="shared" si="57"/>
        <v>techn</v>
      </c>
      <c r="R591" t="str">
        <f t="shared" si="58"/>
        <v>web</v>
      </c>
      <c r="S591" t="s">
        <v>8316</v>
      </c>
      <c r="T591" t="s">
        <v>8330</v>
      </c>
      <c r="U591" s="10">
        <f t="shared" si="59"/>
        <v>42178.614571759259</v>
      </c>
      <c r="V591" s="9">
        <f t="shared" si="55"/>
        <v>42193.239571759259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0</v>
      </c>
      <c r="P592">
        <f t="shared" si="56"/>
        <v>116</v>
      </c>
      <c r="Q592" t="str">
        <f t="shared" si="57"/>
        <v>techn</v>
      </c>
      <c r="R592" t="str">
        <f t="shared" si="58"/>
        <v>web</v>
      </c>
      <c r="S592" t="s">
        <v>8316</v>
      </c>
      <c r="T592" t="s">
        <v>8330</v>
      </c>
      <c r="U592" s="10">
        <f t="shared" si="59"/>
        <v>42377.554756944446</v>
      </c>
      <c r="V592" s="9">
        <f t="shared" si="55"/>
        <v>42408.167361111111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6"/>
        <v>31.5</v>
      </c>
      <c r="Q593" t="str">
        <f t="shared" si="57"/>
        <v>techn</v>
      </c>
      <c r="R593" t="str">
        <f t="shared" si="58"/>
        <v>web</v>
      </c>
      <c r="S593" t="s">
        <v>8316</v>
      </c>
      <c r="T593" t="s">
        <v>8330</v>
      </c>
      <c r="U593" s="10">
        <f t="shared" si="59"/>
        <v>42177.543171296296</v>
      </c>
      <c r="V593" s="9">
        <f t="shared" si="55"/>
        <v>42207.168171296296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0</v>
      </c>
      <c r="P594">
        <f t="shared" si="56"/>
        <v>125.5</v>
      </c>
      <c r="Q594" t="str">
        <f t="shared" si="57"/>
        <v>techn</v>
      </c>
      <c r="R594" t="str">
        <f t="shared" si="58"/>
        <v>web</v>
      </c>
      <c r="S594" t="s">
        <v>8316</v>
      </c>
      <c r="T594" t="s">
        <v>8330</v>
      </c>
      <c r="U594" s="10">
        <f t="shared" si="59"/>
        <v>41946.232175925928</v>
      </c>
      <c r="V594" s="9">
        <f t="shared" si="55"/>
        <v>41975.857175925921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0</v>
      </c>
      <c r="P595">
        <f t="shared" si="56"/>
        <v>61</v>
      </c>
      <c r="Q595" t="str">
        <f t="shared" si="57"/>
        <v>techn</v>
      </c>
      <c r="R595" t="str">
        <f t="shared" si="58"/>
        <v>web</v>
      </c>
      <c r="S595" t="s">
        <v>8316</v>
      </c>
      <c r="T595" t="s">
        <v>8330</v>
      </c>
      <c r="U595" s="10">
        <f t="shared" si="59"/>
        <v>42070.677604166667</v>
      </c>
      <c r="V595" s="9">
        <f t="shared" si="55"/>
        <v>42100.260937500003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6"/>
        <v>14</v>
      </c>
      <c r="Q596" t="str">
        <f t="shared" si="57"/>
        <v>techn</v>
      </c>
      <c r="R596" t="str">
        <f t="shared" si="58"/>
        <v>web</v>
      </c>
      <c r="S596" t="s">
        <v>8316</v>
      </c>
      <c r="T596" t="s">
        <v>8330</v>
      </c>
      <c r="U596" s="10">
        <f t="shared" si="59"/>
        <v>42446.780162037037</v>
      </c>
      <c r="V596" s="9">
        <f t="shared" si="55"/>
        <v>42476.405162037037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6"/>
        <v>217</v>
      </c>
      <c r="Q597" t="str">
        <f t="shared" si="57"/>
        <v>techn</v>
      </c>
      <c r="R597" t="str">
        <f t="shared" si="58"/>
        <v>web</v>
      </c>
      <c r="S597" t="s">
        <v>8316</v>
      </c>
      <c r="T597" t="s">
        <v>8330</v>
      </c>
      <c r="U597" s="10">
        <f t="shared" si="59"/>
        <v>42083.069884259254</v>
      </c>
      <c r="V597" s="9">
        <f t="shared" si="55"/>
        <v>42127.694884259261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6"/>
        <v>4</v>
      </c>
      <c r="Q598" t="str">
        <f t="shared" si="57"/>
        <v>techn</v>
      </c>
      <c r="R598" t="str">
        <f t="shared" si="58"/>
        <v>web</v>
      </c>
      <c r="S598" t="s">
        <v>8316</v>
      </c>
      <c r="T598" t="s">
        <v>8330</v>
      </c>
      <c r="U598" s="10">
        <f t="shared" si="59"/>
        <v>42646.896898148145</v>
      </c>
      <c r="V598" s="9">
        <f t="shared" si="55"/>
        <v>42676.521898148145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6"/>
        <v>11</v>
      </c>
      <c r="Q599" t="str">
        <f t="shared" si="57"/>
        <v>techn</v>
      </c>
      <c r="R599" t="str">
        <f t="shared" si="58"/>
        <v>web</v>
      </c>
      <c r="S599" t="s">
        <v>8316</v>
      </c>
      <c r="T599" t="s">
        <v>8330</v>
      </c>
      <c r="U599" s="10">
        <f t="shared" si="59"/>
        <v>42545.705266203702</v>
      </c>
      <c r="V599" s="9">
        <f t="shared" si="55"/>
        <v>42582.291666666672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0</v>
      </c>
      <c r="P600">
        <f t="shared" si="56"/>
        <v>428.5</v>
      </c>
      <c r="Q600" t="str">
        <f t="shared" si="57"/>
        <v>techn</v>
      </c>
      <c r="R600" t="str">
        <f t="shared" si="58"/>
        <v>web</v>
      </c>
      <c r="S600" t="s">
        <v>8316</v>
      </c>
      <c r="T600" t="s">
        <v>8330</v>
      </c>
      <c r="U600" s="10">
        <f t="shared" si="59"/>
        <v>41948.00209490741</v>
      </c>
      <c r="V600" s="9">
        <f t="shared" si="55"/>
        <v>41977.62709490741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6"/>
        <v>16.5</v>
      </c>
      <c r="Q601" t="str">
        <f t="shared" si="57"/>
        <v>techn</v>
      </c>
      <c r="R601" t="str">
        <f t="shared" si="58"/>
        <v>web</v>
      </c>
      <c r="S601" t="s">
        <v>8316</v>
      </c>
      <c r="T601" t="s">
        <v>8330</v>
      </c>
      <c r="U601" s="10">
        <f t="shared" si="59"/>
        <v>42047.812523148154</v>
      </c>
      <c r="V601" s="9">
        <f t="shared" si="55"/>
        <v>42071.261111111111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0</v>
      </c>
      <c r="P602">
        <f t="shared" si="56"/>
        <v>50.5</v>
      </c>
      <c r="Q602" t="str">
        <f t="shared" si="57"/>
        <v>techn</v>
      </c>
      <c r="R602" t="str">
        <f t="shared" si="58"/>
        <v>web</v>
      </c>
      <c r="S602" t="s">
        <v>8316</v>
      </c>
      <c r="T602" t="s">
        <v>8330</v>
      </c>
      <c r="U602" s="10">
        <f t="shared" si="59"/>
        <v>42073.798171296294</v>
      </c>
      <c r="V602" s="9">
        <f t="shared" si="55"/>
        <v>42133.423171296294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0</v>
      </c>
      <c r="P603">
        <f t="shared" si="56"/>
        <v>73</v>
      </c>
      <c r="Q603" t="str">
        <f t="shared" si="57"/>
        <v>techn</v>
      </c>
      <c r="R603" t="str">
        <f t="shared" si="58"/>
        <v>web</v>
      </c>
      <c r="S603" t="s">
        <v>8316</v>
      </c>
      <c r="T603" t="s">
        <v>8330</v>
      </c>
      <c r="U603" s="10">
        <f t="shared" si="59"/>
        <v>41969.858090277776</v>
      </c>
      <c r="V603" s="9">
        <f t="shared" si="55"/>
        <v>41999.483090277776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6"/>
        <v>0</v>
      </c>
      <c r="Q604" t="str">
        <f t="shared" si="57"/>
        <v>techn</v>
      </c>
      <c r="R604" t="str">
        <f t="shared" si="58"/>
        <v>web</v>
      </c>
      <c r="S604" t="s">
        <v>8316</v>
      </c>
      <c r="T604" t="s">
        <v>8330</v>
      </c>
      <c r="U604" s="10">
        <f t="shared" si="59"/>
        <v>42143.79415509259</v>
      </c>
      <c r="V604" s="9">
        <f t="shared" si="55"/>
        <v>42173.41915509259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0</v>
      </c>
      <c r="P605">
        <f t="shared" si="56"/>
        <v>301.51</v>
      </c>
      <c r="Q605" t="str">
        <f t="shared" si="57"/>
        <v>techn</v>
      </c>
      <c r="R605" t="str">
        <f t="shared" si="58"/>
        <v>web</v>
      </c>
      <c r="S605" t="s">
        <v>8316</v>
      </c>
      <c r="T605" t="s">
        <v>8330</v>
      </c>
      <c r="U605" s="10">
        <f t="shared" si="59"/>
        <v>41835.639155092591</v>
      </c>
      <c r="V605" s="9">
        <f t="shared" si="55"/>
        <v>41865.264155092591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6"/>
        <v>0</v>
      </c>
      <c r="Q606" t="str">
        <f t="shared" si="57"/>
        <v>techn</v>
      </c>
      <c r="R606" t="str">
        <f t="shared" si="58"/>
        <v>web</v>
      </c>
      <c r="S606" t="s">
        <v>8316</v>
      </c>
      <c r="T606" t="s">
        <v>8330</v>
      </c>
      <c r="U606" s="10">
        <f t="shared" si="59"/>
        <v>41849.035370370373</v>
      </c>
      <c r="V606" s="9">
        <f t="shared" si="55"/>
        <v>41878.660370370373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0</v>
      </c>
      <c r="P607">
        <f t="shared" si="56"/>
        <v>69.5</v>
      </c>
      <c r="Q607" t="str">
        <f t="shared" si="57"/>
        <v>techn</v>
      </c>
      <c r="R607" t="str">
        <f t="shared" si="58"/>
        <v>web</v>
      </c>
      <c r="S607" t="s">
        <v>8316</v>
      </c>
      <c r="T607" t="s">
        <v>8330</v>
      </c>
      <c r="U607" s="10">
        <f t="shared" si="59"/>
        <v>42194.357731481476</v>
      </c>
      <c r="V607" s="9">
        <f t="shared" si="55"/>
        <v>42238.982731481483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6"/>
        <v>5.5</v>
      </c>
      <c r="Q608" t="str">
        <f t="shared" si="57"/>
        <v>techn</v>
      </c>
      <c r="R608" t="str">
        <f t="shared" si="58"/>
        <v>web</v>
      </c>
      <c r="S608" t="s">
        <v>8316</v>
      </c>
      <c r="T608" t="s">
        <v>8330</v>
      </c>
      <c r="U608" s="10">
        <f t="shared" si="59"/>
        <v>42102.650567129633</v>
      </c>
      <c r="V608" s="9">
        <f t="shared" si="55"/>
        <v>42148.25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6"/>
        <v>0</v>
      </c>
      <c r="Q609" t="str">
        <f t="shared" si="57"/>
        <v>techn</v>
      </c>
      <c r="R609" t="str">
        <f t="shared" si="58"/>
        <v>web</v>
      </c>
      <c r="S609" t="s">
        <v>8316</v>
      </c>
      <c r="T609" t="s">
        <v>8330</v>
      </c>
      <c r="U609" s="10">
        <f t="shared" si="59"/>
        <v>42300.825648148151</v>
      </c>
      <c r="V609" s="9">
        <f t="shared" si="55"/>
        <v>42330.492314814815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</v>
      </c>
      <c r="P610">
        <f t="shared" si="56"/>
        <v>733</v>
      </c>
      <c r="Q610" t="str">
        <f t="shared" si="57"/>
        <v>techn</v>
      </c>
      <c r="R610" t="str">
        <f t="shared" si="58"/>
        <v>web</v>
      </c>
      <c r="S610" t="s">
        <v>8316</v>
      </c>
      <c r="T610" t="s">
        <v>8330</v>
      </c>
      <c r="U610" s="10">
        <f t="shared" si="59"/>
        <v>42140.921064814815</v>
      </c>
      <c r="V610" s="9">
        <f t="shared" si="55"/>
        <v>42170.546064814815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</v>
      </c>
      <c r="P611">
        <f t="shared" si="56"/>
        <v>3</v>
      </c>
      <c r="Q611" t="str">
        <f t="shared" si="57"/>
        <v>techn</v>
      </c>
      <c r="R611" t="str">
        <f t="shared" si="58"/>
        <v>web</v>
      </c>
      <c r="S611" t="s">
        <v>8316</v>
      </c>
      <c r="T611" t="s">
        <v>8330</v>
      </c>
      <c r="U611" s="10">
        <f t="shared" si="59"/>
        <v>42307.034074074079</v>
      </c>
      <c r="V611" s="9">
        <f t="shared" si="55"/>
        <v>42336.700740740736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6"/>
        <v>0</v>
      </c>
      <c r="Q612" t="str">
        <f t="shared" si="57"/>
        <v>techn</v>
      </c>
      <c r="R612" t="str">
        <f t="shared" si="58"/>
        <v>web</v>
      </c>
      <c r="S612" t="s">
        <v>8316</v>
      </c>
      <c r="T612" t="s">
        <v>8330</v>
      </c>
      <c r="U612" s="10">
        <f t="shared" si="59"/>
        <v>42086.83085648148</v>
      </c>
      <c r="V612" s="9">
        <f t="shared" si="55"/>
        <v>42116.45585648148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6"/>
        <v>0</v>
      </c>
      <c r="Q613" t="str">
        <f t="shared" si="57"/>
        <v>techn</v>
      </c>
      <c r="R613" t="str">
        <f t="shared" si="58"/>
        <v>web</v>
      </c>
      <c r="S613" t="s">
        <v>8316</v>
      </c>
      <c r="T613" t="s">
        <v>8330</v>
      </c>
      <c r="U613" s="10">
        <f t="shared" si="59"/>
        <v>42328.560613425929</v>
      </c>
      <c r="V613" s="9">
        <f t="shared" si="55"/>
        <v>42388.185613425929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6"/>
        <v>0</v>
      </c>
      <c r="Q614" t="str">
        <f t="shared" si="57"/>
        <v>techn</v>
      </c>
      <c r="R614" t="str">
        <f t="shared" si="58"/>
        <v>web</v>
      </c>
      <c r="S614" t="s">
        <v>8316</v>
      </c>
      <c r="T614" t="s">
        <v>8330</v>
      </c>
      <c r="U614" s="10">
        <f t="shared" si="59"/>
        <v>42585.031782407401</v>
      </c>
      <c r="V614" s="9">
        <f t="shared" si="55"/>
        <v>42614.656782407408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0</v>
      </c>
      <c r="P615">
        <f t="shared" si="56"/>
        <v>6469.5</v>
      </c>
      <c r="Q615" t="str">
        <f t="shared" si="57"/>
        <v>techn</v>
      </c>
      <c r="R615" t="str">
        <f t="shared" si="58"/>
        <v>web</v>
      </c>
      <c r="S615" t="s">
        <v>8316</v>
      </c>
      <c r="T615" t="s">
        <v>8330</v>
      </c>
      <c r="U615" s="10">
        <f t="shared" si="59"/>
        <v>42247.496759259258</v>
      </c>
      <c r="V615" s="9">
        <f t="shared" si="55"/>
        <v>42277.832638888889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6"/>
        <v>0</v>
      </c>
      <c r="Q616" t="str">
        <f t="shared" si="57"/>
        <v>techn</v>
      </c>
      <c r="R616" t="str">
        <f t="shared" si="58"/>
        <v>web</v>
      </c>
      <c r="S616" t="s">
        <v>8316</v>
      </c>
      <c r="T616" t="s">
        <v>8330</v>
      </c>
      <c r="U616" s="10">
        <f t="shared" si="59"/>
        <v>42515.061805555553</v>
      </c>
      <c r="V616" s="9">
        <f t="shared" si="55"/>
        <v>42544.686805555553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6"/>
        <v>0</v>
      </c>
      <c r="Q617" t="str">
        <f t="shared" si="57"/>
        <v>techn</v>
      </c>
      <c r="R617" t="str">
        <f t="shared" si="58"/>
        <v>web</v>
      </c>
      <c r="S617" t="s">
        <v>8316</v>
      </c>
      <c r="T617" t="s">
        <v>8330</v>
      </c>
      <c r="U617" s="10">
        <f t="shared" si="59"/>
        <v>42242.122210648144</v>
      </c>
      <c r="V617" s="9">
        <f t="shared" si="55"/>
        <v>42271.747210648144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6"/>
        <v>0</v>
      </c>
      <c r="Q618" t="str">
        <f t="shared" si="57"/>
        <v>techn</v>
      </c>
      <c r="R618" t="str">
        <f t="shared" si="58"/>
        <v>web</v>
      </c>
      <c r="S618" t="s">
        <v>8316</v>
      </c>
      <c r="T618" t="s">
        <v>8330</v>
      </c>
      <c r="U618" s="10">
        <f t="shared" si="59"/>
        <v>42761.376238425932</v>
      </c>
      <c r="V618" s="9">
        <f t="shared" si="55"/>
        <v>42791.001238425924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0</v>
      </c>
      <c r="P619">
        <f t="shared" si="56"/>
        <v>31.5</v>
      </c>
      <c r="Q619" t="str">
        <f t="shared" si="57"/>
        <v>techn</v>
      </c>
      <c r="R619" t="str">
        <f t="shared" si="58"/>
        <v>web</v>
      </c>
      <c r="S619" t="s">
        <v>8316</v>
      </c>
      <c r="T619" t="s">
        <v>8330</v>
      </c>
      <c r="U619" s="10">
        <f t="shared" si="59"/>
        <v>42087.343090277776</v>
      </c>
      <c r="V619" s="9">
        <f t="shared" si="55"/>
        <v>42131.968090277776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6"/>
        <v>0</v>
      </c>
      <c r="Q620" t="str">
        <f t="shared" si="57"/>
        <v>techn</v>
      </c>
      <c r="R620" t="str">
        <f t="shared" si="58"/>
        <v>web</v>
      </c>
      <c r="S620" t="s">
        <v>8316</v>
      </c>
      <c r="T620" t="s">
        <v>8330</v>
      </c>
      <c r="U620" s="10">
        <f t="shared" si="59"/>
        <v>42317.810219907406</v>
      </c>
      <c r="V620" s="9">
        <f t="shared" si="55"/>
        <v>42347.435219907406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6"/>
        <v>1</v>
      </c>
      <c r="Q621" t="str">
        <f t="shared" si="57"/>
        <v>techn</v>
      </c>
      <c r="R621" t="str">
        <f t="shared" si="58"/>
        <v>web</v>
      </c>
      <c r="S621" t="s">
        <v>8316</v>
      </c>
      <c r="T621" t="s">
        <v>8330</v>
      </c>
      <c r="U621" s="10">
        <f t="shared" si="59"/>
        <v>41908.650347222225</v>
      </c>
      <c r="V621" s="9">
        <f t="shared" si="55"/>
        <v>41968.317013888889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0</v>
      </c>
      <c r="P622">
        <f t="shared" si="56"/>
        <v>150.5</v>
      </c>
      <c r="Q622" t="str">
        <f t="shared" si="57"/>
        <v>techn</v>
      </c>
      <c r="R622" t="str">
        <f t="shared" si="58"/>
        <v>web</v>
      </c>
      <c r="S622" t="s">
        <v>8316</v>
      </c>
      <c r="T622" t="s">
        <v>8330</v>
      </c>
      <c r="U622" s="10">
        <f t="shared" si="59"/>
        <v>41831.716874999998</v>
      </c>
      <c r="V622" s="9">
        <f t="shared" si="55"/>
        <v>41876.341874999998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0</v>
      </c>
      <c r="P623">
        <f t="shared" si="56"/>
        <v>132</v>
      </c>
      <c r="Q623" t="str">
        <f t="shared" si="57"/>
        <v>techn</v>
      </c>
      <c r="R623" t="str">
        <f t="shared" si="58"/>
        <v>web</v>
      </c>
      <c r="S623" t="s">
        <v>8316</v>
      </c>
      <c r="T623" t="s">
        <v>8330</v>
      </c>
      <c r="U623" s="10">
        <f t="shared" si="59"/>
        <v>42528.987696759257</v>
      </c>
      <c r="V623" s="9">
        <f t="shared" si="55"/>
        <v>42558.612696759257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0</v>
      </c>
      <c r="P624">
        <f t="shared" si="56"/>
        <v>175</v>
      </c>
      <c r="Q624" t="str">
        <f t="shared" si="57"/>
        <v>techn</v>
      </c>
      <c r="R624" t="str">
        <f t="shared" si="58"/>
        <v>web</v>
      </c>
      <c r="S624" t="s">
        <v>8316</v>
      </c>
      <c r="T624" t="s">
        <v>8330</v>
      </c>
      <c r="U624" s="10">
        <f t="shared" si="59"/>
        <v>42532.774745370371</v>
      </c>
      <c r="V624" s="9">
        <f t="shared" si="55"/>
        <v>42552.399745370371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6"/>
        <v>0</v>
      </c>
      <c r="Q625" t="str">
        <f t="shared" si="57"/>
        <v>techn</v>
      </c>
      <c r="R625" t="str">
        <f t="shared" si="58"/>
        <v>web</v>
      </c>
      <c r="S625" t="s">
        <v>8316</v>
      </c>
      <c r="T625" t="s">
        <v>8330</v>
      </c>
      <c r="U625" s="10">
        <f t="shared" si="59"/>
        <v>42122.009224537032</v>
      </c>
      <c r="V625" s="9">
        <f t="shared" si="55"/>
        <v>42151.634224537032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6"/>
        <v>0</v>
      </c>
      <c r="Q626" t="str">
        <f t="shared" si="57"/>
        <v>techn</v>
      </c>
      <c r="R626" t="str">
        <f t="shared" si="58"/>
        <v>web</v>
      </c>
      <c r="S626" t="s">
        <v>8316</v>
      </c>
      <c r="T626" t="s">
        <v>8330</v>
      </c>
      <c r="U626" s="10">
        <f t="shared" si="59"/>
        <v>42108.988900462966</v>
      </c>
      <c r="V626" s="9">
        <f t="shared" si="55"/>
        <v>42138.613900462966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6"/>
        <v>0</v>
      </c>
      <c r="Q627" t="str">
        <f t="shared" si="57"/>
        <v>techn</v>
      </c>
      <c r="R627" t="str">
        <f t="shared" si="58"/>
        <v>web</v>
      </c>
      <c r="S627" t="s">
        <v>8316</v>
      </c>
      <c r="T627" t="s">
        <v>8330</v>
      </c>
      <c r="U627" s="10">
        <f t="shared" si="59"/>
        <v>42790.895567129628</v>
      </c>
      <c r="V627" s="9">
        <f t="shared" si="55"/>
        <v>42820.478900462964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0</v>
      </c>
      <c r="P628">
        <f t="shared" si="56"/>
        <v>2192</v>
      </c>
      <c r="Q628" t="str">
        <f t="shared" si="57"/>
        <v>techn</v>
      </c>
      <c r="R628" t="str">
        <f t="shared" si="58"/>
        <v>web</v>
      </c>
      <c r="S628" t="s">
        <v>8316</v>
      </c>
      <c r="T628" t="s">
        <v>8330</v>
      </c>
      <c r="U628" s="10">
        <f t="shared" si="59"/>
        <v>42198.559479166666</v>
      </c>
      <c r="V628" s="9">
        <f t="shared" si="55"/>
        <v>42231.181944444441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6"/>
        <v>45.5</v>
      </c>
      <c r="Q629" t="str">
        <f t="shared" si="57"/>
        <v>techn</v>
      </c>
      <c r="R629" t="str">
        <f t="shared" si="58"/>
        <v>web</v>
      </c>
      <c r="S629" t="s">
        <v>8316</v>
      </c>
      <c r="T629" t="s">
        <v>8330</v>
      </c>
      <c r="U629" s="10">
        <f t="shared" si="59"/>
        <v>42384.306840277779</v>
      </c>
      <c r="V629" s="9">
        <f t="shared" si="55"/>
        <v>42443.583333333328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6"/>
        <v>0</v>
      </c>
      <c r="Q630" t="str">
        <f t="shared" si="57"/>
        <v>techn</v>
      </c>
      <c r="R630" t="str">
        <f t="shared" si="58"/>
        <v>web</v>
      </c>
      <c r="S630" t="s">
        <v>8316</v>
      </c>
      <c r="T630" t="s">
        <v>8330</v>
      </c>
      <c r="U630" s="10">
        <f t="shared" si="59"/>
        <v>41803.692789351851</v>
      </c>
      <c r="V630" s="9">
        <f t="shared" si="55"/>
        <v>41833.317789351851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6"/>
        <v>176.5</v>
      </c>
      <c r="Q631" t="str">
        <f t="shared" si="57"/>
        <v>techn</v>
      </c>
      <c r="R631" t="str">
        <f t="shared" si="58"/>
        <v>web</v>
      </c>
      <c r="S631" t="s">
        <v>8316</v>
      </c>
      <c r="T631" t="s">
        <v>8330</v>
      </c>
      <c r="U631" s="10">
        <f t="shared" si="59"/>
        <v>42474.637824074074</v>
      </c>
      <c r="V631" s="9">
        <f t="shared" si="55"/>
        <v>42504.262824074074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6"/>
        <v>5.5</v>
      </c>
      <c r="Q632" t="str">
        <f t="shared" si="57"/>
        <v>techn</v>
      </c>
      <c r="R632" t="str">
        <f t="shared" si="58"/>
        <v>web</v>
      </c>
      <c r="S632" t="s">
        <v>8316</v>
      </c>
      <c r="T632" t="s">
        <v>8330</v>
      </c>
      <c r="U632" s="10">
        <f t="shared" si="59"/>
        <v>42223.619456018518</v>
      </c>
      <c r="V632" s="9">
        <f t="shared" si="55"/>
        <v>42252.840277777781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0</v>
      </c>
      <c r="P633">
        <f t="shared" si="56"/>
        <v>349.5</v>
      </c>
      <c r="Q633" t="str">
        <f t="shared" si="57"/>
        <v>techn</v>
      </c>
      <c r="R633" t="str">
        <f t="shared" si="58"/>
        <v>web</v>
      </c>
      <c r="S633" t="s">
        <v>8316</v>
      </c>
      <c r="T633" t="s">
        <v>8330</v>
      </c>
      <c r="U633" s="10">
        <f t="shared" si="59"/>
        <v>42489.772326388891</v>
      </c>
      <c r="V633" s="9">
        <f t="shared" si="55"/>
        <v>42518.397326388891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6"/>
        <v>0</v>
      </c>
      <c r="Q634" t="str">
        <f t="shared" si="57"/>
        <v>techn</v>
      </c>
      <c r="R634" t="str">
        <f t="shared" si="58"/>
        <v>web</v>
      </c>
      <c r="S634" t="s">
        <v>8316</v>
      </c>
      <c r="T634" t="s">
        <v>8330</v>
      </c>
      <c r="U634" s="10">
        <f t="shared" si="59"/>
        <v>42303.659317129626</v>
      </c>
      <c r="V634" s="9">
        <f t="shared" si="55"/>
        <v>42333.325983796298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0</v>
      </c>
      <c r="P635">
        <f t="shared" si="56"/>
        <v>635</v>
      </c>
      <c r="Q635" t="str">
        <f t="shared" si="57"/>
        <v>techn</v>
      </c>
      <c r="R635" t="str">
        <f t="shared" si="58"/>
        <v>web</v>
      </c>
      <c r="S635" t="s">
        <v>8316</v>
      </c>
      <c r="T635" t="s">
        <v>8330</v>
      </c>
      <c r="U635" s="10">
        <f t="shared" si="59"/>
        <v>42507.29932870371</v>
      </c>
      <c r="V635" s="9">
        <f t="shared" si="55"/>
        <v>42538.583333333328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6"/>
        <v>1</v>
      </c>
      <c r="Q636" t="str">
        <f t="shared" si="57"/>
        <v>techn</v>
      </c>
      <c r="R636" t="str">
        <f t="shared" si="58"/>
        <v>web</v>
      </c>
      <c r="S636" t="s">
        <v>8316</v>
      </c>
      <c r="T636" t="s">
        <v>8330</v>
      </c>
      <c r="U636" s="10">
        <f t="shared" si="59"/>
        <v>42031.928576388891</v>
      </c>
      <c r="V636" s="9">
        <f t="shared" si="55"/>
        <v>42061.553576388891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6"/>
        <v>1.5</v>
      </c>
      <c r="Q637" t="str">
        <f t="shared" si="57"/>
        <v>techn</v>
      </c>
      <c r="R637" t="str">
        <f t="shared" si="58"/>
        <v>web</v>
      </c>
      <c r="S637" t="s">
        <v>8316</v>
      </c>
      <c r="T637" t="s">
        <v>8330</v>
      </c>
      <c r="U637" s="10">
        <f t="shared" si="59"/>
        <v>42076.092152777783</v>
      </c>
      <c r="V637" s="9">
        <f t="shared" si="55"/>
        <v>42105.717152777783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6"/>
        <v>2.5</v>
      </c>
      <c r="Q638" t="str">
        <f t="shared" si="57"/>
        <v>techn</v>
      </c>
      <c r="R638" t="str">
        <f t="shared" si="58"/>
        <v>web</v>
      </c>
      <c r="S638" t="s">
        <v>8316</v>
      </c>
      <c r="T638" t="s">
        <v>8330</v>
      </c>
      <c r="U638" s="10">
        <f t="shared" si="59"/>
        <v>42131.455439814818</v>
      </c>
      <c r="V638" s="9">
        <f t="shared" si="55"/>
        <v>42161.07430555555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6"/>
        <v>0</v>
      </c>
      <c r="Q639" t="str">
        <f t="shared" si="57"/>
        <v>techn</v>
      </c>
      <c r="R639" t="str">
        <f t="shared" si="58"/>
        <v>web</v>
      </c>
      <c r="S639" t="s">
        <v>8316</v>
      </c>
      <c r="T639" t="s">
        <v>8330</v>
      </c>
      <c r="U639" s="10">
        <f t="shared" si="59"/>
        <v>42762.962013888886</v>
      </c>
      <c r="V639" s="9">
        <f t="shared" si="55"/>
        <v>42791.586111111115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6"/>
        <v>12</v>
      </c>
      <c r="Q640" t="str">
        <f t="shared" si="57"/>
        <v>techn</v>
      </c>
      <c r="R640" t="str">
        <f t="shared" si="58"/>
        <v>web</v>
      </c>
      <c r="S640" t="s">
        <v>8316</v>
      </c>
      <c r="T640" t="s">
        <v>8330</v>
      </c>
      <c r="U640" s="10">
        <f t="shared" si="59"/>
        <v>42759.593310185184</v>
      </c>
      <c r="V640" s="9">
        <f t="shared" si="55"/>
        <v>42819.17664351852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6"/>
        <v>1</v>
      </c>
      <c r="Q641" t="str">
        <f t="shared" si="57"/>
        <v>techn</v>
      </c>
      <c r="R641" t="str">
        <f t="shared" si="58"/>
        <v>web</v>
      </c>
      <c r="S641" t="s">
        <v>8316</v>
      </c>
      <c r="T641" t="s">
        <v>8330</v>
      </c>
      <c r="U641" s="10">
        <f t="shared" si="59"/>
        <v>41865.583275462966</v>
      </c>
      <c r="V641" s="9">
        <f t="shared" si="55"/>
        <v>41925.208275462966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IF(E642&gt;=D642, E642-D642,0)</f>
        <v>31</v>
      </c>
      <c r="P642">
        <f t="shared" si="56"/>
        <v>51.5</v>
      </c>
      <c r="Q642" t="str">
        <f t="shared" si="57"/>
        <v>technology/</v>
      </c>
      <c r="R642" t="str">
        <f t="shared" si="58"/>
        <v>wearables</v>
      </c>
      <c r="S642" t="s">
        <v>8316</v>
      </c>
      <c r="T642" t="s">
        <v>8331</v>
      </c>
      <c r="U642" s="10">
        <f t="shared" si="59"/>
        <v>42683.420312500006</v>
      </c>
      <c r="V642" s="9">
        <f t="shared" ref="V642:V705" si="61">(I642/86400)+25569+(-9/24)</f>
        <v>42698.583333333328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7665</v>
      </c>
      <c r="P643">
        <f t="shared" ref="P643:P706" si="62">AVERAGE(E643,L643)</f>
        <v>23990</v>
      </c>
      <c r="Q643" t="str">
        <f t="shared" ref="Q643:Q706" si="63">LEFT(N643,LEN(N643)-FIND("/",N643)+2)</f>
        <v>technology/</v>
      </c>
      <c r="R643" t="str">
        <f t="shared" ref="R643:R706" si="64">RIGHT(N643,LEN(N643)-FIND("/",N643))</f>
        <v>wearables</v>
      </c>
      <c r="S643" t="s">
        <v>8316</v>
      </c>
      <c r="T643" t="s">
        <v>8331</v>
      </c>
      <c r="U643" s="10">
        <f t="shared" ref="U643:U706" si="65">(((J643/60)/60)/24)+DATE(1970,1,1)</f>
        <v>42199.57</v>
      </c>
      <c r="V643" s="9">
        <f t="shared" si="61"/>
        <v>42229.195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272097</v>
      </c>
      <c r="P644">
        <f t="shared" si="62"/>
        <v>147135.5</v>
      </c>
      <c r="Q644" t="str">
        <f t="shared" si="63"/>
        <v>technology/</v>
      </c>
      <c r="R644" t="str">
        <f t="shared" si="64"/>
        <v>wearables</v>
      </c>
      <c r="S644" t="s">
        <v>8316</v>
      </c>
      <c r="T644" t="s">
        <v>8331</v>
      </c>
      <c r="U644" s="10">
        <f t="shared" si="65"/>
        <v>42199.651319444441</v>
      </c>
      <c r="V644" s="9">
        <f t="shared" si="61"/>
        <v>42235.276319444441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1452</v>
      </c>
      <c r="P645">
        <f t="shared" si="62"/>
        <v>13302</v>
      </c>
      <c r="Q645" t="str">
        <f t="shared" si="63"/>
        <v>technology/</v>
      </c>
      <c r="R645" t="str">
        <f t="shared" si="64"/>
        <v>wearables</v>
      </c>
      <c r="S645" t="s">
        <v>8316</v>
      </c>
      <c r="T645" t="s">
        <v>8331</v>
      </c>
      <c r="U645" s="10">
        <f t="shared" si="65"/>
        <v>42100.642071759255</v>
      </c>
      <c r="V645" s="9">
        <f t="shared" si="61"/>
        <v>42155.267071759255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50029.479999999996</v>
      </c>
      <c r="P646">
        <f t="shared" si="62"/>
        <v>38025.24</v>
      </c>
      <c r="Q646" t="str">
        <f t="shared" si="63"/>
        <v>technology/</v>
      </c>
      <c r="R646" t="str">
        <f t="shared" si="64"/>
        <v>wearables</v>
      </c>
      <c r="S646" t="s">
        <v>8316</v>
      </c>
      <c r="T646" t="s">
        <v>8331</v>
      </c>
      <c r="U646" s="10">
        <f t="shared" si="65"/>
        <v>41898.665960648148</v>
      </c>
      <c r="V646" s="9">
        <f t="shared" si="61"/>
        <v>41940.666666666664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3574</v>
      </c>
      <c r="P647">
        <f t="shared" si="62"/>
        <v>2905.5</v>
      </c>
      <c r="Q647" t="str">
        <f t="shared" si="63"/>
        <v>technology/</v>
      </c>
      <c r="R647" t="str">
        <f t="shared" si="64"/>
        <v>wearables</v>
      </c>
      <c r="S647" t="s">
        <v>8316</v>
      </c>
      <c r="T647" t="s">
        <v>8331</v>
      </c>
      <c r="U647" s="10">
        <f t="shared" si="65"/>
        <v>42564.026319444441</v>
      </c>
      <c r="V647" s="9">
        <f t="shared" si="61"/>
        <v>42593.651319444441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255.01</v>
      </c>
      <c r="P648">
        <f t="shared" si="62"/>
        <v>541.005</v>
      </c>
      <c r="Q648" t="str">
        <f t="shared" si="63"/>
        <v>technology/</v>
      </c>
      <c r="R648" t="str">
        <f t="shared" si="64"/>
        <v>wearables</v>
      </c>
      <c r="S648" t="s">
        <v>8316</v>
      </c>
      <c r="T648" t="s">
        <v>8331</v>
      </c>
      <c r="U648" s="10">
        <f t="shared" si="65"/>
        <v>41832.852627314816</v>
      </c>
      <c r="V648" s="9">
        <f t="shared" si="61"/>
        <v>41862.477627314816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141</v>
      </c>
      <c r="P649">
        <f t="shared" si="62"/>
        <v>1079</v>
      </c>
      <c r="Q649" t="str">
        <f t="shared" si="63"/>
        <v>technology/</v>
      </c>
      <c r="R649" t="str">
        <f t="shared" si="64"/>
        <v>wearables</v>
      </c>
      <c r="S649" t="s">
        <v>8316</v>
      </c>
      <c r="T649" t="s">
        <v>8331</v>
      </c>
      <c r="U649" s="10">
        <f t="shared" si="65"/>
        <v>42416.767928240741</v>
      </c>
      <c r="V649" s="9">
        <f t="shared" si="61"/>
        <v>42446.351261574076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9388</v>
      </c>
      <c r="P650">
        <f t="shared" si="62"/>
        <v>22207.5</v>
      </c>
      <c r="Q650" t="str">
        <f t="shared" si="63"/>
        <v>technology/</v>
      </c>
      <c r="R650" t="str">
        <f t="shared" si="64"/>
        <v>wearables</v>
      </c>
      <c r="S650" t="s">
        <v>8316</v>
      </c>
      <c r="T650" t="s">
        <v>8331</v>
      </c>
      <c r="U650" s="10">
        <f t="shared" si="65"/>
        <v>41891.693379629629</v>
      </c>
      <c r="V650" s="9">
        <f t="shared" si="61"/>
        <v>41926.318379629629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999</v>
      </c>
      <c r="P651">
        <f t="shared" si="62"/>
        <v>1790.5</v>
      </c>
      <c r="Q651" t="str">
        <f t="shared" si="63"/>
        <v>technology/</v>
      </c>
      <c r="R651" t="str">
        <f t="shared" si="64"/>
        <v>wearables</v>
      </c>
      <c r="S651" t="s">
        <v>8316</v>
      </c>
      <c r="T651" t="s">
        <v>8331</v>
      </c>
      <c r="U651" s="10">
        <f t="shared" si="65"/>
        <v>41877.912187499998</v>
      </c>
      <c r="V651" s="9">
        <f t="shared" si="61"/>
        <v>41898.537187499998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186</v>
      </c>
      <c r="P652">
        <f t="shared" si="62"/>
        <v>867</v>
      </c>
      <c r="Q652" t="str">
        <f t="shared" si="63"/>
        <v>technology/</v>
      </c>
      <c r="R652" t="str">
        <f t="shared" si="64"/>
        <v>wearables</v>
      </c>
      <c r="S652" t="s">
        <v>8316</v>
      </c>
      <c r="T652" t="s">
        <v>8331</v>
      </c>
      <c r="U652" s="10">
        <f t="shared" si="65"/>
        <v>41932.036851851852</v>
      </c>
      <c r="V652" s="9">
        <f t="shared" si="61"/>
        <v>41991.703518518523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132</v>
      </c>
      <c r="P653">
        <f t="shared" si="62"/>
        <v>12618.5</v>
      </c>
      <c r="Q653" t="str">
        <f t="shared" si="63"/>
        <v>technology/</v>
      </c>
      <c r="R653" t="str">
        <f t="shared" si="64"/>
        <v>wearables</v>
      </c>
      <c r="S653" t="s">
        <v>8316</v>
      </c>
      <c r="T653" t="s">
        <v>8331</v>
      </c>
      <c r="U653" s="10">
        <f t="shared" si="65"/>
        <v>41956.017488425925</v>
      </c>
      <c r="V653" s="9">
        <f t="shared" si="61"/>
        <v>41985.642488425925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14</v>
      </c>
      <c r="P654">
        <f t="shared" si="62"/>
        <v>1521</v>
      </c>
      <c r="Q654" t="str">
        <f t="shared" si="63"/>
        <v>technology/</v>
      </c>
      <c r="R654" t="str">
        <f t="shared" si="64"/>
        <v>wearables</v>
      </c>
      <c r="S654" t="s">
        <v>8316</v>
      </c>
      <c r="T654" t="s">
        <v>8331</v>
      </c>
      <c r="U654" s="10">
        <f t="shared" si="65"/>
        <v>42675.690393518518</v>
      </c>
      <c r="V654" s="9">
        <f t="shared" si="61"/>
        <v>42705.357060185182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31084.5</v>
      </c>
      <c r="P655">
        <f t="shared" si="62"/>
        <v>53595.75</v>
      </c>
      <c r="Q655" t="str">
        <f t="shared" si="63"/>
        <v>technology/</v>
      </c>
      <c r="R655" t="str">
        <f t="shared" si="64"/>
        <v>wearables</v>
      </c>
      <c r="S655" t="s">
        <v>8316</v>
      </c>
      <c r="T655" t="s">
        <v>8331</v>
      </c>
      <c r="U655" s="10">
        <f t="shared" si="65"/>
        <v>42199.618518518517</v>
      </c>
      <c r="V655" s="9">
        <f t="shared" si="61"/>
        <v>42236.243518518517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20075</v>
      </c>
      <c r="P656">
        <f t="shared" si="62"/>
        <v>16544</v>
      </c>
      <c r="Q656" t="str">
        <f t="shared" si="63"/>
        <v>technology/</v>
      </c>
      <c r="R656" t="str">
        <f t="shared" si="64"/>
        <v>wearables</v>
      </c>
      <c r="S656" t="s">
        <v>8316</v>
      </c>
      <c r="T656" t="s">
        <v>8331</v>
      </c>
      <c r="U656" s="10">
        <f t="shared" si="65"/>
        <v>42163.957326388889</v>
      </c>
      <c r="V656" s="9">
        <f t="shared" si="61"/>
        <v>42193.582326388889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3751</v>
      </c>
      <c r="P657">
        <f t="shared" si="62"/>
        <v>6012.5</v>
      </c>
      <c r="Q657" t="str">
        <f t="shared" si="63"/>
        <v>technology/</v>
      </c>
      <c r="R657" t="str">
        <f t="shared" si="64"/>
        <v>wearables</v>
      </c>
      <c r="S657" t="s">
        <v>8316</v>
      </c>
      <c r="T657" t="s">
        <v>8331</v>
      </c>
      <c r="U657" s="10">
        <f t="shared" si="65"/>
        <v>42045.957314814819</v>
      </c>
      <c r="V657" s="9">
        <f t="shared" si="61"/>
        <v>42075.540648148148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5678</v>
      </c>
      <c r="P658">
        <f t="shared" si="62"/>
        <v>5382.5</v>
      </c>
      <c r="Q658" t="str">
        <f t="shared" si="63"/>
        <v>technology/</v>
      </c>
      <c r="R658" t="str">
        <f t="shared" si="64"/>
        <v>wearables</v>
      </c>
      <c r="S658" t="s">
        <v>8316</v>
      </c>
      <c r="T658" t="s">
        <v>8331</v>
      </c>
      <c r="U658" s="10">
        <f t="shared" si="65"/>
        <v>42417.804618055554</v>
      </c>
      <c r="V658" s="9">
        <f t="shared" si="61"/>
        <v>42477.38795138889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3855</v>
      </c>
      <c r="P659">
        <f t="shared" si="62"/>
        <v>9477</v>
      </c>
      <c r="Q659" t="str">
        <f t="shared" si="63"/>
        <v>technology/</v>
      </c>
      <c r="R659" t="str">
        <f t="shared" si="64"/>
        <v>wearables</v>
      </c>
      <c r="S659" t="s">
        <v>8316</v>
      </c>
      <c r="T659" t="s">
        <v>8331</v>
      </c>
      <c r="U659" s="10">
        <f t="shared" si="65"/>
        <v>42331.84574074074</v>
      </c>
      <c r="V659" s="9">
        <f t="shared" si="61"/>
        <v>42361.47074074074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1289</v>
      </c>
      <c r="P660">
        <f t="shared" si="62"/>
        <v>15226.5</v>
      </c>
      <c r="Q660" t="str">
        <f t="shared" si="63"/>
        <v>technology/</v>
      </c>
      <c r="R660" t="str">
        <f t="shared" si="64"/>
        <v>wearables</v>
      </c>
      <c r="S660" t="s">
        <v>8316</v>
      </c>
      <c r="T660" t="s">
        <v>8331</v>
      </c>
      <c r="U660" s="10">
        <f t="shared" si="65"/>
        <v>42179.160752314812</v>
      </c>
      <c r="V660" s="9">
        <f t="shared" si="61"/>
        <v>42211.375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17</v>
      </c>
      <c r="P661">
        <f t="shared" si="62"/>
        <v>1519</v>
      </c>
      <c r="Q661" t="str">
        <f t="shared" si="63"/>
        <v>technology/</v>
      </c>
      <c r="R661" t="str">
        <f t="shared" si="64"/>
        <v>wearables</v>
      </c>
      <c r="S661" t="s">
        <v>8316</v>
      </c>
      <c r="T661" t="s">
        <v>8331</v>
      </c>
      <c r="U661" s="10">
        <f t="shared" si="65"/>
        <v>42209.593692129631</v>
      </c>
      <c r="V661" s="9">
        <f t="shared" si="61"/>
        <v>42239.218692129631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0</v>
      </c>
      <c r="P662">
        <f t="shared" si="62"/>
        <v>773.5</v>
      </c>
      <c r="Q662" t="str">
        <f t="shared" si="63"/>
        <v>technology/</v>
      </c>
      <c r="R662" t="str">
        <f t="shared" si="64"/>
        <v>wearables</v>
      </c>
      <c r="S662" t="s">
        <v>8316</v>
      </c>
      <c r="T662" t="s">
        <v>8331</v>
      </c>
      <c r="U662" s="10">
        <f t="shared" si="65"/>
        <v>41922.741655092592</v>
      </c>
      <c r="V662" s="9">
        <f t="shared" si="61"/>
        <v>41952.408321759256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</v>
      </c>
      <c r="P663">
        <f t="shared" si="62"/>
        <v>52</v>
      </c>
      <c r="Q663" t="str">
        <f t="shared" si="63"/>
        <v>technology/</v>
      </c>
      <c r="R663" t="str">
        <f t="shared" si="64"/>
        <v>wearables</v>
      </c>
      <c r="S663" t="s">
        <v>8316</v>
      </c>
      <c r="T663" t="s">
        <v>8331</v>
      </c>
      <c r="U663" s="10">
        <f t="shared" si="65"/>
        <v>42636.645358796297</v>
      </c>
      <c r="V663" s="9">
        <f t="shared" si="61"/>
        <v>42666.270358796297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2"/>
        <v>80</v>
      </c>
      <c r="Q664" t="str">
        <f t="shared" si="63"/>
        <v>technology/</v>
      </c>
      <c r="R664" t="str">
        <f t="shared" si="64"/>
        <v>wearables</v>
      </c>
      <c r="S664" t="s">
        <v>8316</v>
      </c>
      <c r="T664" t="s">
        <v>8331</v>
      </c>
      <c r="U664" s="10">
        <f t="shared" si="65"/>
        <v>41990.438043981485</v>
      </c>
      <c r="V664" s="9">
        <f t="shared" si="61"/>
        <v>42020.063043981485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2"/>
        <v>353.5</v>
      </c>
      <c r="Q665" t="str">
        <f t="shared" si="63"/>
        <v>technology/</v>
      </c>
      <c r="R665" t="str">
        <f t="shared" si="64"/>
        <v>wearables</v>
      </c>
      <c r="S665" t="s">
        <v>8316</v>
      </c>
      <c r="T665" t="s">
        <v>8331</v>
      </c>
      <c r="U665" s="10">
        <f t="shared" si="65"/>
        <v>42173.843240740738</v>
      </c>
      <c r="V665" s="9">
        <f t="shared" si="61"/>
        <v>42203.468240740738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0</v>
      </c>
      <c r="P666">
        <f t="shared" si="62"/>
        <v>466.5</v>
      </c>
      <c r="Q666" t="str">
        <f t="shared" si="63"/>
        <v>technology/</v>
      </c>
      <c r="R666" t="str">
        <f t="shared" si="64"/>
        <v>wearables</v>
      </c>
      <c r="S666" t="s">
        <v>8316</v>
      </c>
      <c r="T666" t="s">
        <v>8331</v>
      </c>
      <c r="U666" s="10">
        <f t="shared" si="65"/>
        <v>42077.666377314818</v>
      </c>
      <c r="V666" s="9">
        <f t="shared" si="61"/>
        <v>42107.291377314818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0</v>
      </c>
      <c r="P667">
        <f t="shared" si="62"/>
        <v>938</v>
      </c>
      <c r="Q667" t="str">
        <f t="shared" si="63"/>
        <v>technology/</v>
      </c>
      <c r="R667" t="str">
        <f t="shared" si="64"/>
        <v>wearables</v>
      </c>
      <c r="S667" t="s">
        <v>8316</v>
      </c>
      <c r="T667" t="s">
        <v>8331</v>
      </c>
      <c r="U667" s="10">
        <f t="shared" si="65"/>
        <v>42688.711354166662</v>
      </c>
      <c r="V667" s="9">
        <f t="shared" si="61"/>
        <v>42748.336354166662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2"/>
        <v>6</v>
      </c>
      <c r="Q668" t="str">
        <f t="shared" si="63"/>
        <v>technology/</v>
      </c>
      <c r="R668" t="str">
        <f t="shared" si="64"/>
        <v>wearables</v>
      </c>
      <c r="S668" t="s">
        <v>8316</v>
      </c>
      <c r="T668" t="s">
        <v>8331</v>
      </c>
      <c r="U668" s="10">
        <f t="shared" si="65"/>
        <v>41838.832152777781</v>
      </c>
      <c r="V668" s="9">
        <f t="shared" si="61"/>
        <v>41868.457152777773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0</v>
      </c>
      <c r="P669">
        <f t="shared" si="62"/>
        <v>2519</v>
      </c>
      <c r="Q669" t="str">
        <f t="shared" si="63"/>
        <v>technology/</v>
      </c>
      <c r="R669" t="str">
        <f t="shared" si="64"/>
        <v>wearables</v>
      </c>
      <c r="S669" t="s">
        <v>8316</v>
      </c>
      <c r="T669" t="s">
        <v>8331</v>
      </c>
      <c r="U669" s="10">
        <f t="shared" si="65"/>
        <v>42632.373414351852</v>
      </c>
      <c r="V669" s="9">
        <f t="shared" si="61"/>
        <v>42671.998414351852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0</v>
      </c>
      <c r="P670">
        <f t="shared" si="62"/>
        <v>354.5</v>
      </c>
      <c r="Q670" t="str">
        <f t="shared" si="63"/>
        <v>technology/</v>
      </c>
      <c r="R670" t="str">
        <f t="shared" si="64"/>
        <v>wearables</v>
      </c>
      <c r="S670" t="s">
        <v>8316</v>
      </c>
      <c r="T670" t="s">
        <v>8331</v>
      </c>
      <c r="U670" s="10">
        <f t="shared" si="65"/>
        <v>42090.831273148149</v>
      </c>
      <c r="V670" s="9">
        <f t="shared" si="61"/>
        <v>42135.456273148149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0</v>
      </c>
      <c r="P671">
        <f t="shared" si="62"/>
        <v>21521.5</v>
      </c>
      <c r="Q671" t="str">
        <f t="shared" si="63"/>
        <v>technology/</v>
      </c>
      <c r="R671" t="str">
        <f t="shared" si="64"/>
        <v>wearables</v>
      </c>
      <c r="S671" t="s">
        <v>8316</v>
      </c>
      <c r="T671" t="s">
        <v>8331</v>
      </c>
      <c r="U671" s="10">
        <f t="shared" si="65"/>
        <v>42527.625671296293</v>
      </c>
      <c r="V671" s="9">
        <f t="shared" si="61"/>
        <v>42557.250671296293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0</v>
      </c>
      <c r="P672">
        <f t="shared" si="62"/>
        <v>13329.5</v>
      </c>
      <c r="Q672" t="str">
        <f t="shared" si="63"/>
        <v>technology/</v>
      </c>
      <c r="R672" t="str">
        <f t="shared" si="64"/>
        <v>wearables</v>
      </c>
      <c r="S672" t="s">
        <v>8316</v>
      </c>
      <c r="T672" t="s">
        <v>8331</v>
      </c>
      <c r="U672" s="10">
        <f t="shared" si="65"/>
        <v>42506.709722222222</v>
      </c>
      <c r="V672" s="9">
        <f t="shared" si="61"/>
        <v>42539.965277777781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0</v>
      </c>
      <c r="P673">
        <f t="shared" si="62"/>
        <v>5921.5</v>
      </c>
      <c r="Q673" t="str">
        <f t="shared" si="63"/>
        <v>technology/</v>
      </c>
      <c r="R673" t="str">
        <f t="shared" si="64"/>
        <v>wearables</v>
      </c>
      <c r="S673" t="s">
        <v>8316</v>
      </c>
      <c r="T673" t="s">
        <v>8331</v>
      </c>
      <c r="U673" s="10">
        <f t="shared" si="65"/>
        <v>41984.692731481482</v>
      </c>
      <c r="V673" s="9">
        <f t="shared" si="61"/>
        <v>42017.791666666672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0</v>
      </c>
      <c r="P674">
        <f t="shared" si="62"/>
        <v>5514.5</v>
      </c>
      <c r="Q674" t="str">
        <f t="shared" si="63"/>
        <v>technology/</v>
      </c>
      <c r="R674" t="str">
        <f t="shared" si="64"/>
        <v>wearables</v>
      </c>
      <c r="S674" t="s">
        <v>8316</v>
      </c>
      <c r="T674" t="s">
        <v>8331</v>
      </c>
      <c r="U674" s="10">
        <f t="shared" si="65"/>
        <v>41974.219490740739</v>
      </c>
      <c r="V674" s="9">
        <f t="shared" si="61"/>
        <v>42004.832638888889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2"/>
        <v>104</v>
      </c>
      <c r="Q675" t="str">
        <f t="shared" si="63"/>
        <v>technology/</v>
      </c>
      <c r="R675" t="str">
        <f t="shared" si="64"/>
        <v>wearables</v>
      </c>
      <c r="S675" t="s">
        <v>8316</v>
      </c>
      <c r="T675" t="s">
        <v>8331</v>
      </c>
      <c r="U675" s="10">
        <f t="shared" si="65"/>
        <v>41838.840474537035</v>
      </c>
      <c r="V675" s="9">
        <f t="shared" si="61"/>
        <v>41883.465474537035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2"/>
        <v>8.5</v>
      </c>
      <c r="Q676" t="str">
        <f t="shared" si="63"/>
        <v>technology/</v>
      </c>
      <c r="R676" t="str">
        <f t="shared" si="64"/>
        <v>wearables</v>
      </c>
      <c r="S676" t="s">
        <v>8316</v>
      </c>
      <c r="T676" t="s">
        <v>8331</v>
      </c>
      <c r="U676" s="10">
        <f t="shared" si="65"/>
        <v>41803.116053240738</v>
      </c>
      <c r="V676" s="9">
        <f t="shared" si="61"/>
        <v>41862.741053240738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0</v>
      </c>
      <c r="P677">
        <f t="shared" si="62"/>
        <v>458.5</v>
      </c>
      <c r="Q677" t="str">
        <f t="shared" si="63"/>
        <v>technology/</v>
      </c>
      <c r="R677" t="str">
        <f t="shared" si="64"/>
        <v>wearables</v>
      </c>
      <c r="S677" t="s">
        <v>8316</v>
      </c>
      <c r="T677" t="s">
        <v>8331</v>
      </c>
      <c r="U677" s="10">
        <f t="shared" si="65"/>
        <v>41975.930601851855</v>
      </c>
      <c r="V677" s="9">
        <f t="shared" si="61"/>
        <v>42004.915972222225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0</v>
      </c>
      <c r="P678">
        <f t="shared" si="62"/>
        <v>747.5</v>
      </c>
      <c r="Q678" t="str">
        <f t="shared" si="63"/>
        <v>technology/</v>
      </c>
      <c r="R678" t="str">
        <f t="shared" si="64"/>
        <v>wearables</v>
      </c>
      <c r="S678" t="s">
        <v>8316</v>
      </c>
      <c r="T678" t="s">
        <v>8331</v>
      </c>
      <c r="U678" s="10">
        <f t="shared" si="65"/>
        <v>42012.768298611118</v>
      </c>
      <c r="V678" s="9">
        <f t="shared" si="61"/>
        <v>42042.39329861111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0</v>
      </c>
      <c r="P679">
        <f t="shared" si="62"/>
        <v>6444</v>
      </c>
      <c r="Q679" t="str">
        <f t="shared" si="63"/>
        <v>technology/</v>
      </c>
      <c r="R679" t="str">
        <f t="shared" si="64"/>
        <v>wearables</v>
      </c>
      <c r="S679" t="s">
        <v>8316</v>
      </c>
      <c r="T679" t="s">
        <v>8331</v>
      </c>
      <c r="U679" s="10">
        <f t="shared" si="65"/>
        <v>42504.403877314813</v>
      </c>
      <c r="V679" s="9">
        <f t="shared" si="61"/>
        <v>42549.028877314813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0</v>
      </c>
      <c r="P680">
        <f t="shared" si="62"/>
        <v>562.5</v>
      </c>
      <c r="Q680" t="str">
        <f t="shared" si="63"/>
        <v>technology/</v>
      </c>
      <c r="R680" t="str">
        <f t="shared" si="64"/>
        <v>wearables</v>
      </c>
      <c r="S680" t="s">
        <v>8316</v>
      </c>
      <c r="T680" t="s">
        <v>8331</v>
      </c>
      <c r="U680" s="10">
        <f t="shared" si="65"/>
        <v>42481.376597222217</v>
      </c>
      <c r="V680" s="9">
        <f t="shared" si="61"/>
        <v>42511.001597222217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0</v>
      </c>
      <c r="P681">
        <f t="shared" si="62"/>
        <v>4460.5</v>
      </c>
      <c r="Q681" t="str">
        <f t="shared" si="63"/>
        <v>technology/</v>
      </c>
      <c r="R681" t="str">
        <f t="shared" si="64"/>
        <v>wearables</v>
      </c>
      <c r="S681" t="s">
        <v>8316</v>
      </c>
      <c r="T681" t="s">
        <v>8331</v>
      </c>
      <c r="U681" s="10">
        <f t="shared" si="65"/>
        <v>42556.695706018523</v>
      </c>
      <c r="V681" s="9">
        <f t="shared" si="61"/>
        <v>42616.320706018523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0</v>
      </c>
      <c r="P682">
        <f t="shared" si="62"/>
        <v>9781.5</v>
      </c>
      <c r="Q682" t="str">
        <f t="shared" si="63"/>
        <v>technology/</v>
      </c>
      <c r="R682" t="str">
        <f t="shared" si="64"/>
        <v>wearables</v>
      </c>
      <c r="S682" t="s">
        <v>8316</v>
      </c>
      <c r="T682" t="s">
        <v>8331</v>
      </c>
      <c r="U682" s="10">
        <f t="shared" si="65"/>
        <v>41864.501516203702</v>
      </c>
      <c r="V682" s="9">
        <f t="shared" si="61"/>
        <v>41899.126516203702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2"/>
        <v>1</v>
      </c>
      <c r="Q683" t="str">
        <f t="shared" si="63"/>
        <v>technology/</v>
      </c>
      <c r="R683" t="str">
        <f t="shared" si="64"/>
        <v>wearables</v>
      </c>
      <c r="S683" t="s">
        <v>8316</v>
      </c>
      <c r="T683" t="s">
        <v>8331</v>
      </c>
      <c r="U683" s="10">
        <f t="shared" si="65"/>
        <v>42639.805601851855</v>
      </c>
      <c r="V683" s="9">
        <f t="shared" si="61"/>
        <v>42669.430601851855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2"/>
        <v>28.5</v>
      </c>
      <c r="Q684" t="str">
        <f t="shared" si="63"/>
        <v>technology/</v>
      </c>
      <c r="R684" t="str">
        <f t="shared" si="64"/>
        <v>wearables</v>
      </c>
      <c r="S684" t="s">
        <v>8316</v>
      </c>
      <c r="T684" t="s">
        <v>8331</v>
      </c>
      <c r="U684" s="10">
        <f t="shared" si="65"/>
        <v>42778.765300925923</v>
      </c>
      <c r="V684" s="9">
        <f t="shared" si="61"/>
        <v>42808.348634259259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</v>
      </c>
      <c r="P685">
        <f t="shared" si="62"/>
        <v>150.5</v>
      </c>
      <c r="Q685" t="str">
        <f t="shared" si="63"/>
        <v>technology/</v>
      </c>
      <c r="R685" t="str">
        <f t="shared" si="64"/>
        <v>wearables</v>
      </c>
      <c r="S685" t="s">
        <v>8316</v>
      </c>
      <c r="T685" t="s">
        <v>8331</v>
      </c>
      <c r="U685" s="10">
        <f t="shared" si="65"/>
        <v>42634.900046296301</v>
      </c>
      <c r="V685" s="9">
        <f t="shared" si="61"/>
        <v>42674.525046296301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0</v>
      </c>
      <c r="P686">
        <f t="shared" si="62"/>
        <v>12041.5</v>
      </c>
      <c r="Q686" t="str">
        <f t="shared" si="63"/>
        <v>technology/</v>
      </c>
      <c r="R686" t="str">
        <f t="shared" si="64"/>
        <v>wearables</v>
      </c>
      <c r="S686" t="s">
        <v>8316</v>
      </c>
      <c r="T686" t="s">
        <v>8331</v>
      </c>
      <c r="U686" s="10">
        <f t="shared" si="65"/>
        <v>41809.473275462966</v>
      </c>
      <c r="V686" s="9">
        <f t="shared" si="61"/>
        <v>41844.75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0</v>
      </c>
      <c r="P687">
        <f t="shared" si="62"/>
        <v>281.5</v>
      </c>
      <c r="Q687" t="str">
        <f t="shared" si="63"/>
        <v>technology/</v>
      </c>
      <c r="R687" t="str">
        <f t="shared" si="64"/>
        <v>wearables</v>
      </c>
      <c r="S687" t="s">
        <v>8316</v>
      </c>
      <c r="T687" t="s">
        <v>8331</v>
      </c>
      <c r="U687" s="10">
        <f t="shared" si="65"/>
        <v>41971.866574074069</v>
      </c>
      <c r="V687" s="9">
        <f t="shared" si="61"/>
        <v>42016.491574074069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2"/>
        <v>0</v>
      </c>
      <c r="Q688" t="str">
        <f t="shared" si="63"/>
        <v>technology/</v>
      </c>
      <c r="R688" t="str">
        <f t="shared" si="64"/>
        <v>wearables</v>
      </c>
      <c r="S688" t="s">
        <v>8316</v>
      </c>
      <c r="T688" t="s">
        <v>8331</v>
      </c>
      <c r="U688" s="10">
        <f t="shared" si="65"/>
        <v>42189.673263888893</v>
      </c>
      <c r="V688" s="9">
        <f t="shared" si="61"/>
        <v>42219.298263888893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0</v>
      </c>
      <c r="P689">
        <f t="shared" si="62"/>
        <v>1778</v>
      </c>
      <c r="Q689" t="str">
        <f t="shared" si="63"/>
        <v>technology/</v>
      </c>
      <c r="R689" t="str">
        <f t="shared" si="64"/>
        <v>wearables</v>
      </c>
      <c r="S689" t="s">
        <v>8316</v>
      </c>
      <c r="T689" t="s">
        <v>8331</v>
      </c>
      <c r="U689" s="10">
        <f t="shared" si="65"/>
        <v>42711.750613425931</v>
      </c>
      <c r="V689" s="9">
        <f t="shared" si="61"/>
        <v>42771.375613425931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0</v>
      </c>
      <c r="P690">
        <f t="shared" si="62"/>
        <v>7317</v>
      </c>
      <c r="Q690" t="str">
        <f t="shared" si="63"/>
        <v>technology/</v>
      </c>
      <c r="R690" t="str">
        <f t="shared" si="64"/>
        <v>wearables</v>
      </c>
      <c r="S690" t="s">
        <v>8316</v>
      </c>
      <c r="T690" t="s">
        <v>8331</v>
      </c>
      <c r="U690" s="10">
        <f t="shared" si="65"/>
        <v>42262.104780092588</v>
      </c>
      <c r="V690" s="9">
        <f t="shared" si="61"/>
        <v>42291.729780092588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0</v>
      </c>
      <c r="P691">
        <f t="shared" si="62"/>
        <v>57816.75</v>
      </c>
      <c r="Q691" t="str">
        <f t="shared" si="63"/>
        <v>technology/</v>
      </c>
      <c r="R691" t="str">
        <f t="shared" si="64"/>
        <v>wearables</v>
      </c>
      <c r="S691" t="s">
        <v>8316</v>
      </c>
      <c r="T691" t="s">
        <v>8331</v>
      </c>
      <c r="U691" s="10">
        <f t="shared" si="65"/>
        <v>42675.66778935185</v>
      </c>
      <c r="V691" s="9">
        <f t="shared" si="61"/>
        <v>42711.832638888889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0</v>
      </c>
      <c r="P692">
        <f t="shared" si="62"/>
        <v>1251</v>
      </c>
      <c r="Q692" t="str">
        <f t="shared" si="63"/>
        <v>technology/</v>
      </c>
      <c r="R692" t="str">
        <f t="shared" si="64"/>
        <v>wearables</v>
      </c>
      <c r="S692" t="s">
        <v>8316</v>
      </c>
      <c r="T692" t="s">
        <v>8331</v>
      </c>
      <c r="U692" s="10">
        <f t="shared" si="65"/>
        <v>42579.634733796294</v>
      </c>
      <c r="V692" s="9">
        <f t="shared" si="61"/>
        <v>42621.875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</v>
      </c>
      <c r="P693">
        <f t="shared" si="62"/>
        <v>135</v>
      </c>
      <c r="Q693" t="str">
        <f t="shared" si="63"/>
        <v>technology/</v>
      </c>
      <c r="R693" t="str">
        <f t="shared" si="64"/>
        <v>wearables</v>
      </c>
      <c r="S693" t="s">
        <v>8316</v>
      </c>
      <c r="T693" t="s">
        <v>8331</v>
      </c>
      <c r="U693" s="10">
        <f t="shared" si="65"/>
        <v>42158.028310185182</v>
      </c>
      <c r="V693" s="9">
        <f t="shared" si="61"/>
        <v>42185.653310185182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0</v>
      </c>
      <c r="P694">
        <f t="shared" si="62"/>
        <v>753.5</v>
      </c>
      <c r="Q694" t="str">
        <f t="shared" si="63"/>
        <v>technology/</v>
      </c>
      <c r="R694" t="str">
        <f t="shared" si="64"/>
        <v>wearables</v>
      </c>
      <c r="S694" t="s">
        <v>8316</v>
      </c>
      <c r="T694" t="s">
        <v>8331</v>
      </c>
      <c r="U694" s="10">
        <f t="shared" si="65"/>
        <v>42696.37572916667</v>
      </c>
      <c r="V694" s="9">
        <f t="shared" si="61"/>
        <v>42726.00072916667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0</v>
      </c>
      <c r="P695">
        <f t="shared" si="62"/>
        <v>17817</v>
      </c>
      <c r="Q695" t="str">
        <f t="shared" si="63"/>
        <v>technology/</v>
      </c>
      <c r="R695" t="str">
        <f t="shared" si="64"/>
        <v>wearables</v>
      </c>
      <c r="S695" t="s">
        <v>8316</v>
      </c>
      <c r="T695" t="s">
        <v>8331</v>
      </c>
      <c r="U695" s="10">
        <f t="shared" si="65"/>
        <v>42094.808182870373</v>
      </c>
      <c r="V695" s="9">
        <f t="shared" si="61"/>
        <v>42124.433182870373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2"/>
        <v>298.5</v>
      </c>
      <c r="Q696" t="str">
        <f t="shared" si="63"/>
        <v>technology/</v>
      </c>
      <c r="R696" t="str">
        <f t="shared" si="64"/>
        <v>wearables</v>
      </c>
      <c r="S696" t="s">
        <v>8316</v>
      </c>
      <c r="T696" t="s">
        <v>8331</v>
      </c>
      <c r="U696" s="10">
        <f t="shared" si="65"/>
        <v>42737.663877314815</v>
      </c>
      <c r="V696" s="9">
        <f t="shared" si="61"/>
        <v>42767.288877314815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0</v>
      </c>
      <c r="P697">
        <f t="shared" si="62"/>
        <v>321.5</v>
      </c>
      <c r="Q697" t="str">
        <f t="shared" si="63"/>
        <v>technology/</v>
      </c>
      <c r="R697" t="str">
        <f t="shared" si="64"/>
        <v>wearables</v>
      </c>
      <c r="S697" t="s">
        <v>8316</v>
      </c>
      <c r="T697" t="s">
        <v>8331</v>
      </c>
      <c r="U697" s="10">
        <f t="shared" si="65"/>
        <v>41913.521064814813</v>
      </c>
      <c r="V697" s="9">
        <f t="shared" si="61"/>
        <v>41943.146064814813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2"/>
        <v>1</v>
      </c>
      <c r="Q698" t="str">
        <f t="shared" si="63"/>
        <v>technology/</v>
      </c>
      <c r="R698" t="str">
        <f t="shared" si="64"/>
        <v>wearables</v>
      </c>
      <c r="S698" t="s">
        <v>8316</v>
      </c>
      <c r="T698" t="s">
        <v>8331</v>
      </c>
      <c r="U698" s="10">
        <f t="shared" si="65"/>
        <v>41815.927106481482</v>
      </c>
      <c r="V698" s="9">
        <f t="shared" si="61"/>
        <v>41845.552106481482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0</v>
      </c>
      <c r="P699">
        <f t="shared" si="62"/>
        <v>1216.5</v>
      </c>
      <c r="Q699" t="str">
        <f t="shared" si="63"/>
        <v>technology/</v>
      </c>
      <c r="R699" t="str">
        <f t="shared" si="64"/>
        <v>wearables</v>
      </c>
      <c r="S699" t="s">
        <v>8316</v>
      </c>
      <c r="T699" t="s">
        <v>8331</v>
      </c>
      <c r="U699" s="10">
        <f t="shared" si="65"/>
        <v>42388.523020833338</v>
      </c>
      <c r="V699" s="9">
        <f t="shared" si="61"/>
        <v>42403.148020833338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0</v>
      </c>
      <c r="P700">
        <f t="shared" si="62"/>
        <v>7709.5</v>
      </c>
      <c r="Q700" t="str">
        <f t="shared" si="63"/>
        <v>technology/</v>
      </c>
      <c r="R700" t="str">
        <f t="shared" si="64"/>
        <v>wearables</v>
      </c>
      <c r="S700" t="s">
        <v>8316</v>
      </c>
      <c r="T700" t="s">
        <v>8331</v>
      </c>
      <c r="U700" s="10">
        <f t="shared" si="65"/>
        <v>41866.931076388886</v>
      </c>
      <c r="V700" s="9">
        <f t="shared" si="61"/>
        <v>41899.708333333336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0</v>
      </c>
      <c r="P701">
        <f t="shared" si="62"/>
        <v>54019.37</v>
      </c>
      <c r="Q701" t="str">
        <f t="shared" si="63"/>
        <v>technology/</v>
      </c>
      <c r="R701" t="str">
        <f t="shared" si="64"/>
        <v>wearables</v>
      </c>
      <c r="S701" t="s">
        <v>8316</v>
      </c>
      <c r="T701" t="s">
        <v>8331</v>
      </c>
      <c r="U701" s="10">
        <f t="shared" si="65"/>
        <v>41563.485509259262</v>
      </c>
      <c r="V701" s="9">
        <f t="shared" si="61"/>
        <v>41600.291666666664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0</v>
      </c>
      <c r="P702">
        <f t="shared" si="62"/>
        <v>217</v>
      </c>
      <c r="Q702" t="str">
        <f t="shared" si="63"/>
        <v>technology/</v>
      </c>
      <c r="R702" t="str">
        <f t="shared" si="64"/>
        <v>wearables</v>
      </c>
      <c r="S702" t="s">
        <v>8316</v>
      </c>
      <c r="T702" t="s">
        <v>8331</v>
      </c>
      <c r="U702" s="10">
        <f t="shared" si="65"/>
        <v>42715.688437500001</v>
      </c>
      <c r="V702" s="9">
        <f t="shared" si="61"/>
        <v>42745.313437500001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0</v>
      </c>
      <c r="P703">
        <f t="shared" si="62"/>
        <v>3069.5</v>
      </c>
      <c r="Q703" t="str">
        <f t="shared" si="63"/>
        <v>technology/</v>
      </c>
      <c r="R703" t="str">
        <f t="shared" si="64"/>
        <v>wearables</v>
      </c>
      <c r="S703" t="s">
        <v>8316</v>
      </c>
      <c r="T703" t="s">
        <v>8331</v>
      </c>
      <c r="U703" s="10">
        <f t="shared" si="65"/>
        <v>41813.662962962961</v>
      </c>
      <c r="V703" s="9">
        <f t="shared" si="61"/>
        <v>41843.287962962961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0</v>
      </c>
      <c r="P704">
        <f t="shared" si="62"/>
        <v>2329.5050000000001</v>
      </c>
      <c r="Q704" t="str">
        <f t="shared" si="63"/>
        <v>technology/</v>
      </c>
      <c r="R704" t="str">
        <f t="shared" si="64"/>
        <v>wearables</v>
      </c>
      <c r="S704" t="s">
        <v>8316</v>
      </c>
      <c r="T704" t="s">
        <v>8331</v>
      </c>
      <c r="U704" s="10">
        <f t="shared" si="65"/>
        <v>42668.726701388892</v>
      </c>
      <c r="V704" s="9">
        <f t="shared" si="61"/>
        <v>42698.393368055556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0</v>
      </c>
      <c r="P705">
        <f t="shared" si="62"/>
        <v>422</v>
      </c>
      <c r="Q705" t="str">
        <f t="shared" si="63"/>
        <v>technology/</v>
      </c>
      <c r="R705" t="str">
        <f t="shared" si="64"/>
        <v>wearables</v>
      </c>
      <c r="S705" t="s">
        <v>8316</v>
      </c>
      <c r="T705" t="s">
        <v>8331</v>
      </c>
      <c r="U705" s="10">
        <f t="shared" si="65"/>
        <v>42711.950798611113</v>
      </c>
      <c r="V705" s="9">
        <f t="shared" si="61"/>
        <v>42766.60555555555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IF(E706&gt;=D706, E706-D706,0)</f>
        <v>0</v>
      </c>
      <c r="P706">
        <f t="shared" si="62"/>
        <v>242.5</v>
      </c>
      <c r="Q706" t="str">
        <f t="shared" si="63"/>
        <v>technology/</v>
      </c>
      <c r="R706" t="str">
        <f t="shared" si="64"/>
        <v>wearables</v>
      </c>
      <c r="S706" t="s">
        <v>8316</v>
      </c>
      <c r="T706" t="s">
        <v>8331</v>
      </c>
      <c r="U706" s="10">
        <f t="shared" si="65"/>
        <v>42726.192916666667</v>
      </c>
      <c r="V706" s="9">
        <f t="shared" ref="V706:V769" si="67">(I706/86400)+25569+(-9/24)</f>
        <v>42785.817916666667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</v>
      </c>
      <c r="P707">
        <f t="shared" ref="P707:P770" si="68">AVERAGE(E707,L707)</f>
        <v>491</v>
      </c>
      <c r="Q707" t="str">
        <f t="shared" ref="Q707:Q770" si="69">LEFT(N707,LEN(N707)-FIND("/",N707)+2)</f>
        <v>technology/</v>
      </c>
      <c r="R707" t="str">
        <f t="shared" ref="R707:R770" si="70">RIGHT(N707,LEN(N707)-FIND("/",N707))</f>
        <v>wearables</v>
      </c>
      <c r="S707" t="s">
        <v>8316</v>
      </c>
      <c r="T707" t="s">
        <v>8331</v>
      </c>
      <c r="U707" s="10">
        <f t="shared" ref="U707:U770" si="71">(((J707/60)/60)/24)+DATE(1970,1,1)</f>
        <v>42726.491643518515</v>
      </c>
      <c r="V707" s="9">
        <f t="shared" si="67"/>
        <v>42756.116643518515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8"/>
        <v>0</v>
      </c>
      <c r="Q708" t="str">
        <f t="shared" si="69"/>
        <v>technology/</v>
      </c>
      <c r="R708" t="str">
        <f t="shared" si="70"/>
        <v>wearables</v>
      </c>
      <c r="S708" t="s">
        <v>8316</v>
      </c>
      <c r="T708" t="s">
        <v>8331</v>
      </c>
      <c r="U708" s="10">
        <f t="shared" si="71"/>
        <v>42676.995173611111</v>
      </c>
      <c r="V708" s="9">
        <f t="shared" si="67"/>
        <v>42718.402083333334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0</v>
      </c>
      <c r="P709">
        <f t="shared" si="68"/>
        <v>27063.3</v>
      </c>
      <c r="Q709" t="str">
        <f t="shared" si="69"/>
        <v>technology/</v>
      </c>
      <c r="R709" t="str">
        <f t="shared" si="70"/>
        <v>wearables</v>
      </c>
      <c r="S709" t="s">
        <v>8316</v>
      </c>
      <c r="T709" t="s">
        <v>8331</v>
      </c>
      <c r="U709" s="10">
        <f t="shared" si="71"/>
        <v>42696.663506944446</v>
      </c>
      <c r="V709" s="9">
        <f t="shared" si="67"/>
        <v>42736.288506944446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0</v>
      </c>
      <c r="P710">
        <f t="shared" si="68"/>
        <v>4603</v>
      </c>
      <c r="Q710" t="str">
        <f t="shared" si="69"/>
        <v>technology/</v>
      </c>
      <c r="R710" t="str">
        <f t="shared" si="70"/>
        <v>wearables</v>
      </c>
      <c r="S710" t="s">
        <v>8316</v>
      </c>
      <c r="T710" t="s">
        <v>8331</v>
      </c>
      <c r="U710" s="10">
        <f t="shared" si="71"/>
        <v>41835.581018518518</v>
      </c>
      <c r="V710" s="9">
        <f t="shared" si="67"/>
        <v>41895.206018518518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8"/>
        <v>31.5</v>
      </c>
      <c r="Q711" t="str">
        <f t="shared" si="69"/>
        <v>technology/</v>
      </c>
      <c r="R711" t="str">
        <f t="shared" si="70"/>
        <v>wearables</v>
      </c>
      <c r="S711" t="s">
        <v>8316</v>
      </c>
      <c r="T711" t="s">
        <v>8331</v>
      </c>
      <c r="U711" s="10">
        <f t="shared" si="71"/>
        <v>41948.041192129633</v>
      </c>
      <c r="V711" s="9">
        <f t="shared" si="67"/>
        <v>41977.666192129633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8"/>
        <v>0</v>
      </c>
      <c r="Q712" t="str">
        <f t="shared" si="69"/>
        <v>technology/</v>
      </c>
      <c r="R712" t="str">
        <f t="shared" si="70"/>
        <v>wearables</v>
      </c>
      <c r="S712" t="s">
        <v>8316</v>
      </c>
      <c r="T712" t="s">
        <v>8331</v>
      </c>
      <c r="U712" s="10">
        <f t="shared" si="71"/>
        <v>41837.984976851854</v>
      </c>
      <c r="V712" s="9">
        <f t="shared" si="67"/>
        <v>41870.655555555553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0</v>
      </c>
      <c r="P713">
        <f t="shared" si="68"/>
        <v>17064.5</v>
      </c>
      <c r="Q713" t="str">
        <f t="shared" si="69"/>
        <v>technology/</v>
      </c>
      <c r="R713" t="str">
        <f t="shared" si="70"/>
        <v>wearables</v>
      </c>
      <c r="S713" t="s">
        <v>8316</v>
      </c>
      <c r="T713" t="s">
        <v>8331</v>
      </c>
      <c r="U713" s="10">
        <f t="shared" si="71"/>
        <v>42678.459120370375</v>
      </c>
      <c r="V713" s="9">
        <f t="shared" si="67"/>
        <v>42718.125787037032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8"/>
        <v>54.5</v>
      </c>
      <c r="Q714" t="str">
        <f t="shared" si="69"/>
        <v>technology/</v>
      </c>
      <c r="R714" t="str">
        <f t="shared" si="70"/>
        <v>wearables</v>
      </c>
      <c r="S714" t="s">
        <v>8316</v>
      </c>
      <c r="T714" t="s">
        <v>8331</v>
      </c>
      <c r="U714" s="10">
        <f t="shared" si="71"/>
        <v>42384.680925925932</v>
      </c>
      <c r="V714" s="9">
        <f t="shared" si="67"/>
        <v>42414.305925925924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</v>
      </c>
      <c r="P715">
        <f t="shared" si="68"/>
        <v>100</v>
      </c>
      <c r="Q715" t="str">
        <f t="shared" si="69"/>
        <v>technology/</v>
      </c>
      <c r="R715" t="str">
        <f t="shared" si="70"/>
        <v>wearables</v>
      </c>
      <c r="S715" t="s">
        <v>8316</v>
      </c>
      <c r="T715" t="s">
        <v>8331</v>
      </c>
      <c r="U715" s="10">
        <f t="shared" si="71"/>
        <v>42496.529305555552</v>
      </c>
      <c r="V715" s="9">
        <f t="shared" si="67"/>
        <v>42526.154305555552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0</v>
      </c>
      <c r="P716">
        <f t="shared" si="68"/>
        <v>1138.5</v>
      </c>
      <c r="Q716" t="str">
        <f t="shared" si="69"/>
        <v>technology/</v>
      </c>
      <c r="R716" t="str">
        <f t="shared" si="70"/>
        <v>wearables</v>
      </c>
      <c r="S716" t="s">
        <v>8316</v>
      </c>
      <c r="T716" t="s">
        <v>8331</v>
      </c>
      <c r="U716" s="10">
        <f t="shared" si="71"/>
        <v>42734.787986111114</v>
      </c>
      <c r="V716" s="9">
        <f t="shared" si="67"/>
        <v>42794.412986111114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0</v>
      </c>
      <c r="P717">
        <f t="shared" si="68"/>
        <v>700.5</v>
      </c>
      <c r="Q717" t="str">
        <f t="shared" si="69"/>
        <v>technology/</v>
      </c>
      <c r="R717" t="str">
        <f t="shared" si="70"/>
        <v>wearables</v>
      </c>
      <c r="S717" t="s">
        <v>8316</v>
      </c>
      <c r="T717" t="s">
        <v>8331</v>
      </c>
      <c r="U717" s="10">
        <f t="shared" si="71"/>
        <v>42273.090740740736</v>
      </c>
      <c r="V717" s="9">
        <f t="shared" si="67"/>
        <v>42312.757407407407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0</v>
      </c>
      <c r="P718">
        <f t="shared" si="68"/>
        <v>365.5</v>
      </c>
      <c r="Q718" t="str">
        <f t="shared" si="69"/>
        <v>technology/</v>
      </c>
      <c r="R718" t="str">
        <f t="shared" si="70"/>
        <v>wearables</v>
      </c>
      <c r="S718" t="s">
        <v>8316</v>
      </c>
      <c r="T718" t="s">
        <v>8331</v>
      </c>
      <c r="U718" s="10">
        <f t="shared" si="71"/>
        <v>41940.658645833333</v>
      </c>
      <c r="V718" s="9">
        <f t="shared" si="67"/>
        <v>41973.625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8"/>
        <v>154.5</v>
      </c>
      <c r="Q719" t="str">
        <f t="shared" si="69"/>
        <v>technology/</v>
      </c>
      <c r="R719" t="str">
        <f t="shared" si="70"/>
        <v>wearables</v>
      </c>
      <c r="S719" t="s">
        <v>8316</v>
      </c>
      <c r="T719" t="s">
        <v>8331</v>
      </c>
      <c r="U719" s="10">
        <f t="shared" si="71"/>
        <v>41857.854189814818</v>
      </c>
      <c r="V719" s="9">
        <f t="shared" si="67"/>
        <v>41887.479189814811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</v>
      </c>
      <c r="P720">
        <f t="shared" si="68"/>
        <v>47</v>
      </c>
      <c r="Q720" t="str">
        <f t="shared" si="69"/>
        <v>technology/</v>
      </c>
      <c r="R720" t="str">
        <f t="shared" si="70"/>
        <v>wearables</v>
      </c>
      <c r="S720" t="s">
        <v>8316</v>
      </c>
      <c r="T720" t="s">
        <v>8331</v>
      </c>
      <c r="U720" s="10">
        <f t="shared" si="71"/>
        <v>42752.845451388886</v>
      </c>
      <c r="V720" s="9">
        <f t="shared" si="67"/>
        <v>42783.874305555553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0</v>
      </c>
      <c r="P721">
        <f t="shared" si="68"/>
        <v>102</v>
      </c>
      <c r="Q721" t="str">
        <f t="shared" si="69"/>
        <v>technology/</v>
      </c>
      <c r="R721" t="str">
        <f t="shared" si="70"/>
        <v>wearables</v>
      </c>
      <c r="S721" t="s">
        <v>8316</v>
      </c>
      <c r="T721" t="s">
        <v>8331</v>
      </c>
      <c r="U721" s="10">
        <f t="shared" si="71"/>
        <v>42409.040231481486</v>
      </c>
      <c r="V721" s="9">
        <f t="shared" si="67"/>
        <v>42422.665231481486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835</v>
      </c>
      <c r="P722">
        <f t="shared" si="68"/>
        <v>1388</v>
      </c>
      <c r="Q722" t="str">
        <f t="shared" si="69"/>
        <v>publishing/n</v>
      </c>
      <c r="R722" t="str">
        <f t="shared" si="70"/>
        <v>nonfiction</v>
      </c>
      <c r="S722" t="s">
        <v>8317</v>
      </c>
      <c r="T722" t="s">
        <v>8332</v>
      </c>
      <c r="U722" s="10">
        <f t="shared" si="71"/>
        <v>40909.649201388893</v>
      </c>
      <c r="V722" s="9">
        <f t="shared" si="67"/>
        <v>40937.274201388893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1813</v>
      </c>
      <c r="P723">
        <f t="shared" si="68"/>
        <v>5066</v>
      </c>
      <c r="Q723" t="str">
        <f t="shared" si="69"/>
        <v>publishing/n</v>
      </c>
      <c r="R723" t="str">
        <f t="shared" si="70"/>
        <v>nonfiction</v>
      </c>
      <c r="S723" t="s">
        <v>8317</v>
      </c>
      <c r="T723" t="s">
        <v>8332</v>
      </c>
      <c r="U723" s="10">
        <f t="shared" si="71"/>
        <v>41807.571840277778</v>
      </c>
      <c r="V723" s="9">
        <f t="shared" si="67"/>
        <v>41852.196840277778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8006</v>
      </c>
      <c r="P724">
        <f t="shared" si="68"/>
        <v>16579.5</v>
      </c>
      <c r="Q724" t="str">
        <f t="shared" si="69"/>
        <v>publishing/n</v>
      </c>
      <c r="R724" t="str">
        <f t="shared" si="70"/>
        <v>nonfiction</v>
      </c>
      <c r="S724" t="s">
        <v>8317</v>
      </c>
      <c r="T724" t="s">
        <v>8332</v>
      </c>
      <c r="U724" s="10">
        <f t="shared" si="71"/>
        <v>40977.805300925924</v>
      </c>
      <c r="V724" s="9">
        <f t="shared" si="67"/>
        <v>41007.38863425926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469</v>
      </c>
      <c r="P725">
        <f t="shared" si="68"/>
        <v>2784.5</v>
      </c>
      <c r="Q725" t="str">
        <f t="shared" si="69"/>
        <v>publishing/n</v>
      </c>
      <c r="R725" t="str">
        <f t="shared" si="70"/>
        <v>nonfiction</v>
      </c>
      <c r="S725" t="s">
        <v>8317</v>
      </c>
      <c r="T725" t="s">
        <v>8332</v>
      </c>
      <c r="U725" s="10">
        <f t="shared" si="71"/>
        <v>42184.816539351858</v>
      </c>
      <c r="V725" s="9">
        <f t="shared" si="67"/>
        <v>42214.790972222225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383.01000000000022</v>
      </c>
      <c r="P726">
        <f t="shared" si="68"/>
        <v>3763.0050000000001</v>
      </c>
      <c r="Q726" t="str">
        <f t="shared" si="69"/>
        <v>publishing/n</v>
      </c>
      <c r="R726" t="str">
        <f t="shared" si="70"/>
        <v>nonfiction</v>
      </c>
      <c r="S726" t="s">
        <v>8317</v>
      </c>
      <c r="T726" t="s">
        <v>8332</v>
      </c>
      <c r="U726" s="10">
        <f t="shared" si="71"/>
        <v>40694.638460648144</v>
      </c>
      <c r="V726" s="9">
        <f t="shared" si="67"/>
        <v>40724.263460648144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70</v>
      </c>
      <c r="P727">
        <f t="shared" si="68"/>
        <v>10105</v>
      </c>
      <c r="Q727" t="str">
        <f t="shared" si="69"/>
        <v>publishing/n</v>
      </c>
      <c r="R727" t="str">
        <f t="shared" si="70"/>
        <v>nonfiction</v>
      </c>
      <c r="S727" t="s">
        <v>8317</v>
      </c>
      <c r="T727" t="s">
        <v>8332</v>
      </c>
      <c r="U727" s="10">
        <f t="shared" si="71"/>
        <v>42321.626296296294</v>
      </c>
      <c r="V727" s="9">
        <f t="shared" si="67"/>
        <v>42351.251296296294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35</v>
      </c>
      <c r="P728">
        <f t="shared" si="68"/>
        <v>1285</v>
      </c>
      <c r="Q728" t="str">
        <f t="shared" si="69"/>
        <v>publishing/n</v>
      </c>
      <c r="R728" t="str">
        <f t="shared" si="70"/>
        <v>nonfiction</v>
      </c>
      <c r="S728" t="s">
        <v>8317</v>
      </c>
      <c r="T728" t="s">
        <v>8332</v>
      </c>
      <c r="U728" s="10">
        <f t="shared" si="71"/>
        <v>41346.042673611111</v>
      </c>
      <c r="V728" s="9">
        <f t="shared" si="67"/>
        <v>41375.667673611111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1943</v>
      </c>
      <c r="P729">
        <f t="shared" si="68"/>
        <v>2796</v>
      </c>
      <c r="Q729" t="str">
        <f t="shared" si="69"/>
        <v>publishing/n</v>
      </c>
      <c r="R729" t="str">
        <f t="shared" si="70"/>
        <v>nonfiction</v>
      </c>
      <c r="S729" t="s">
        <v>8317</v>
      </c>
      <c r="T729" t="s">
        <v>8332</v>
      </c>
      <c r="U729" s="10">
        <f t="shared" si="71"/>
        <v>41247.020243055551</v>
      </c>
      <c r="V729" s="9">
        <f t="shared" si="67"/>
        <v>41288.513888888891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417.44999999999982</v>
      </c>
      <c r="P730">
        <f t="shared" si="68"/>
        <v>4023.7249999999999</v>
      </c>
      <c r="Q730" t="str">
        <f t="shared" si="69"/>
        <v>publishing/n</v>
      </c>
      <c r="R730" t="str">
        <f t="shared" si="70"/>
        <v>nonfiction</v>
      </c>
      <c r="S730" t="s">
        <v>8317</v>
      </c>
      <c r="T730" t="s">
        <v>8332</v>
      </c>
      <c r="U730" s="10">
        <f t="shared" si="71"/>
        <v>40731.837465277778</v>
      </c>
      <c r="V730" s="9">
        <f t="shared" si="67"/>
        <v>40776.462465277778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1226</v>
      </c>
      <c r="P731">
        <f t="shared" si="68"/>
        <v>2673</v>
      </c>
      <c r="Q731" t="str">
        <f t="shared" si="69"/>
        <v>publishing/n</v>
      </c>
      <c r="R731" t="str">
        <f t="shared" si="70"/>
        <v>nonfiction</v>
      </c>
      <c r="S731" t="s">
        <v>8317</v>
      </c>
      <c r="T731" t="s">
        <v>8332</v>
      </c>
      <c r="U731" s="10">
        <f t="shared" si="71"/>
        <v>41111.185891203706</v>
      </c>
      <c r="V731" s="9">
        <f t="shared" si="67"/>
        <v>41170.810891203706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6438</v>
      </c>
      <c r="P732">
        <f t="shared" si="68"/>
        <v>13351.5</v>
      </c>
      <c r="Q732" t="str">
        <f t="shared" si="69"/>
        <v>publishing/n</v>
      </c>
      <c r="R732" t="str">
        <f t="shared" si="70"/>
        <v>nonfiction</v>
      </c>
      <c r="S732" t="s">
        <v>8317</v>
      </c>
      <c r="T732" t="s">
        <v>8332</v>
      </c>
      <c r="U732" s="10">
        <f t="shared" si="71"/>
        <v>40854.745266203703</v>
      </c>
      <c r="V732" s="9">
        <f t="shared" si="67"/>
        <v>40884.370266203703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1300</v>
      </c>
      <c r="P733">
        <f t="shared" si="68"/>
        <v>3185.5</v>
      </c>
      <c r="Q733" t="str">
        <f t="shared" si="69"/>
        <v>publishing/n</v>
      </c>
      <c r="R733" t="str">
        <f t="shared" si="70"/>
        <v>nonfiction</v>
      </c>
      <c r="S733" t="s">
        <v>8317</v>
      </c>
      <c r="T733" t="s">
        <v>8332</v>
      </c>
      <c r="U733" s="10">
        <f t="shared" si="71"/>
        <v>40879.795682870368</v>
      </c>
      <c r="V733" s="9">
        <f t="shared" si="67"/>
        <v>40929.875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24</v>
      </c>
      <c r="P734">
        <f t="shared" si="68"/>
        <v>38.5</v>
      </c>
      <c r="Q734" t="str">
        <f t="shared" si="69"/>
        <v>publishing/n</v>
      </c>
      <c r="R734" t="str">
        <f t="shared" si="70"/>
        <v>nonfiction</v>
      </c>
      <c r="S734" t="s">
        <v>8317</v>
      </c>
      <c r="T734" t="s">
        <v>8332</v>
      </c>
      <c r="U734" s="10">
        <f t="shared" si="71"/>
        <v>41486.424317129626</v>
      </c>
      <c r="V734" s="9">
        <f t="shared" si="67"/>
        <v>41546.049317129626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512</v>
      </c>
      <c r="P735">
        <f t="shared" si="68"/>
        <v>1590.5</v>
      </c>
      <c r="Q735" t="str">
        <f t="shared" si="69"/>
        <v>publishing/n</v>
      </c>
      <c r="R735" t="str">
        <f t="shared" si="70"/>
        <v>nonfiction</v>
      </c>
      <c r="S735" t="s">
        <v>8317</v>
      </c>
      <c r="T735" t="s">
        <v>8332</v>
      </c>
      <c r="U735" s="10">
        <f t="shared" si="71"/>
        <v>41598.420046296298</v>
      </c>
      <c r="V735" s="9">
        <f t="shared" si="67"/>
        <v>41628.045046296298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2170</v>
      </c>
      <c r="P736">
        <f t="shared" si="68"/>
        <v>5363.5</v>
      </c>
      <c r="Q736" t="str">
        <f t="shared" si="69"/>
        <v>publishing/n</v>
      </c>
      <c r="R736" t="str">
        <f t="shared" si="70"/>
        <v>nonfiction</v>
      </c>
      <c r="S736" t="s">
        <v>8317</v>
      </c>
      <c r="T736" t="s">
        <v>8332</v>
      </c>
      <c r="U736" s="10">
        <f t="shared" si="71"/>
        <v>42102.164583333331</v>
      </c>
      <c r="V736" s="9">
        <f t="shared" si="67"/>
        <v>42132.833333333328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6771</v>
      </c>
      <c r="P737">
        <f t="shared" si="68"/>
        <v>27000</v>
      </c>
      <c r="Q737" t="str">
        <f t="shared" si="69"/>
        <v>publishing/n</v>
      </c>
      <c r="R737" t="str">
        <f t="shared" si="70"/>
        <v>nonfiction</v>
      </c>
      <c r="S737" t="s">
        <v>8317</v>
      </c>
      <c r="T737" t="s">
        <v>8332</v>
      </c>
      <c r="U737" s="10">
        <f t="shared" si="71"/>
        <v>41946.029467592591</v>
      </c>
      <c r="V737" s="9">
        <f t="shared" si="67"/>
        <v>41976.652083333334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7745</v>
      </c>
      <c r="P738">
        <f t="shared" si="68"/>
        <v>5726.5</v>
      </c>
      <c r="Q738" t="str">
        <f t="shared" si="69"/>
        <v>publishing/n</v>
      </c>
      <c r="R738" t="str">
        <f t="shared" si="70"/>
        <v>nonfiction</v>
      </c>
      <c r="S738" t="s">
        <v>8317</v>
      </c>
      <c r="T738" t="s">
        <v>8332</v>
      </c>
      <c r="U738" s="10">
        <f t="shared" si="71"/>
        <v>41579.734259259261</v>
      </c>
      <c r="V738" s="9">
        <f t="shared" si="67"/>
        <v>41598.832638888889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1120</v>
      </c>
      <c r="P739">
        <f t="shared" si="68"/>
        <v>3114</v>
      </c>
      <c r="Q739" t="str">
        <f t="shared" si="69"/>
        <v>publishing/n</v>
      </c>
      <c r="R739" t="str">
        <f t="shared" si="70"/>
        <v>nonfiction</v>
      </c>
      <c r="S739" t="s">
        <v>8317</v>
      </c>
      <c r="T739" t="s">
        <v>8332</v>
      </c>
      <c r="U739" s="10">
        <f t="shared" si="71"/>
        <v>41667.275312500002</v>
      </c>
      <c r="V739" s="9">
        <f t="shared" si="67"/>
        <v>41684.458333333336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101</v>
      </c>
      <c r="P740">
        <f t="shared" si="68"/>
        <v>821</v>
      </c>
      <c r="Q740" t="str">
        <f t="shared" si="69"/>
        <v>publishing/n</v>
      </c>
      <c r="R740" t="str">
        <f t="shared" si="70"/>
        <v>nonfiction</v>
      </c>
      <c r="S740" t="s">
        <v>8317</v>
      </c>
      <c r="T740" t="s">
        <v>8332</v>
      </c>
      <c r="U740" s="10">
        <f t="shared" si="71"/>
        <v>41943.604097222218</v>
      </c>
      <c r="V740" s="9">
        <f t="shared" si="67"/>
        <v>41973.832638888889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3500</v>
      </c>
      <c r="P741">
        <f t="shared" si="68"/>
        <v>4819.5</v>
      </c>
      <c r="Q741" t="str">
        <f t="shared" si="69"/>
        <v>publishing/n</v>
      </c>
      <c r="R741" t="str">
        <f t="shared" si="70"/>
        <v>nonfiction</v>
      </c>
      <c r="S741" t="s">
        <v>8317</v>
      </c>
      <c r="T741" t="s">
        <v>8332</v>
      </c>
      <c r="U741" s="10">
        <f t="shared" si="71"/>
        <v>41829.502650462964</v>
      </c>
      <c r="V741" s="9">
        <f t="shared" si="67"/>
        <v>41862.127650462964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222</v>
      </c>
      <c r="P742">
        <f t="shared" si="68"/>
        <v>1620.5</v>
      </c>
      <c r="Q742" t="str">
        <f t="shared" si="69"/>
        <v>publishing/n</v>
      </c>
      <c r="R742" t="str">
        <f t="shared" si="70"/>
        <v>nonfiction</v>
      </c>
      <c r="S742" t="s">
        <v>8317</v>
      </c>
      <c r="T742" t="s">
        <v>8332</v>
      </c>
      <c r="U742" s="10">
        <f t="shared" si="71"/>
        <v>42162.146782407406</v>
      </c>
      <c r="V742" s="9">
        <f t="shared" si="67"/>
        <v>42175.771782407406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293.79999999999927</v>
      </c>
      <c r="P743">
        <f t="shared" si="68"/>
        <v>6693.9</v>
      </c>
      <c r="Q743" t="str">
        <f t="shared" si="69"/>
        <v>publishing/n</v>
      </c>
      <c r="R743" t="str">
        <f t="shared" si="70"/>
        <v>nonfiction</v>
      </c>
      <c r="S743" t="s">
        <v>8317</v>
      </c>
      <c r="T743" t="s">
        <v>8332</v>
      </c>
      <c r="U743" s="10">
        <f t="shared" si="71"/>
        <v>41401.648217592592</v>
      </c>
      <c r="V743" s="9">
        <f t="shared" si="67"/>
        <v>41436.273217592592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150</v>
      </c>
      <c r="P744">
        <f t="shared" si="68"/>
        <v>786.5</v>
      </c>
      <c r="Q744" t="str">
        <f t="shared" si="69"/>
        <v>publishing/n</v>
      </c>
      <c r="R744" t="str">
        <f t="shared" si="70"/>
        <v>nonfiction</v>
      </c>
      <c r="S744" t="s">
        <v>8317</v>
      </c>
      <c r="T744" t="s">
        <v>8332</v>
      </c>
      <c r="U744" s="10">
        <f t="shared" si="71"/>
        <v>41689.917962962965</v>
      </c>
      <c r="V744" s="9">
        <f t="shared" si="67"/>
        <v>41719.501296296294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264</v>
      </c>
      <c r="P745">
        <f t="shared" si="68"/>
        <v>414.5</v>
      </c>
      <c r="Q745" t="str">
        <f t="shared" si="69"/>
        <v>publishing/n</v>
      </c>
      <c r="R745" t="str">
        <f t="shared" si="70"/>
        <v>nonfiction</v>
      </c>
      <c r="S745" t="s">
        <v>8317</v>
      </c>
      <c r="T745" t="s">
        <v>8332</v>
      </c>
      <c r="U745" s="10">
        <f t="shared" si="71"/>
        <v>40990.709317129629</v>
      </c>
      <c r="V745" s="9">
        <f t="shared" si="67"/>
        <v>41015.5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116</v>
      </c>
      <c r="P746">
        <f t="shared" si="68"/>
        <v>2589</v>
      </c>
      <c r="Q746" t="str">
        <f t="shared" si="69"/>
        <v>publishing/n</v>
      </c>
      <c r="R746" t="str">
        <f t="shared" si="70"/>
        <v>nonfiction</v>
      </c>
      <c r="S746" t="s">
        <v>8317</v>
      </c>
      <c r="T746" t="s">
        <v>8332</v>
      </c>
      <c r="U746" s="10">
        <f t="shared" si="71"/>
        <v>41226.95721064815</v>
      </c>
      <c r="V746" s="9">
        <f t="shared" si="67"/>
        <v>41256.58221064815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1756</v>
      </c>
      <c r="P747">
        <f t="shared" si="68"/>
        <v>2025</v>
      </c>
      <c r="Q747" t="str">
        <f t="shared" si="69"/>
        <v>publishing/n</v>
      </c>
      <c r="R747" t="str">
        <f t="shared" si="70"/>
        <v>nonfiction</v>
      </c>
      <c r="S747" t="s">
        <v>8317</v>
      </c>
      <c r="T747" t="s">
        <v>8332</v>
      </c>
      <c r="U747" s="10">
        <f t="shared" si="71"/>
        <v>41367.572280092594</v>
      </c>
      <c r="V747" s="9">
        <f t="shared" si="67"/>
        <v>41397.197280092594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331</v>
      </c>
      <c r="P748">
        <f t="shared" si="68"/>
        <v>1707.5</v>
      </c>
      <c r="Q748" t="str">
        <f t="shared" si="69"/>
        <v>publishing/n</v>
      </c>
      <c r="R748" t="str">
        <f t="shared" si="70"/>
        <v>nonfiction</v>
      </c>
      <c r="S748" t="s">
        <v>8317</v>
      </c>
      <c r="T748" t="s">
        <v>8332</v>
      </c>
      <c r="U748" s="10">
        <f t="shared" si="71"/>
        <v>41157.042928240742</v>
      </c>
      <c r="V748" s="9">
        <f t="shared" si="67"/>
        <v>41174.790972222225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3</v>
      </c>
      <c r="P749">
        <f t="shared" si="68"/>
        <v>3529</v>
      </c>
      <c r="Q749" t="str">
        <f t="shared" si="69"/>
        <v>publishing/n</v>
      </c>
      <c r="R749" t="str">
        <f t="shared" si="70"/>
        <v>nonfiction</v>
      </c>
      <c r="S749" t="s">
        <v>8317</v>
      </c>
      <c r="T749" t="s">
        <v>8332</v>
      </c>
      <c r="U749" s="10">
        <f t="shared" si="71"/>
        <v>41988.548831018517</v>
      </c>
      <c r="V749" s="9">
        <f t="shared" si="67"/>
        <v>42019.079166666663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5</v>
      </c>
      <c r="P750">
        <f t="shared" si="68"/>
        <v>1024.5</v>
      </c>
      <c r="Q750" t="str">
        <f t="shared" si="69"/>
        <v>publishing/n</v>
      </c>
      <c r="R750" t="str">
        <f t="shared" si="70"/>
        <v>nonfiction</v>
      </c>
      <c r="S750" t="s">
        <v>8317</v>
      </c>
      <c r="T750" t="s">
        <v>8332</v>
      </c>
      <c r="U750" s="10">
        <f t="shared" si="71"/>
        <v>41831.846828703703</v>
      </c>
      <c r="V750" s="9">
        <f t="shared" si="67"/>
        <v>41861.471828703703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556</v>
      </c>
      <c r="P751">
        <f t="shared" si="68"/>
        <v>5333</v>
      </c>
      <c r="Q751" t="str">
        <f t="shared" si="69"/>
        <v>publishing/n</v>
      </c>
      <c r="R751" t="str">
        <f t="shared" si="70"/>
        <v>nonfiction</v>
      </c>
      <c r="S751" t="s">
        <v>8317</v>
      </c>
      <c r="T751" t="s">
        <v>8332</v>
      </c>
      <c r="U751" s="10">
        <f t="shared" si="71"/>
        <v>42733.94131944445</v>
      </c>
      <c r="V751" s="9">
        <f t="shared" si="67"/>
        <v>42763.56631944445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115</v>
      </c>
      <c r="P752">
        <f t="shared" si="68"/>
        <v>2309</v>
      </c>
      <c r="Q752" t="str">
        <f t="shared" si="69"/>
        <v>publishing/n</v>
      </c>
      <c r="R752" t="str">
        <f t="shared" si="70"/>
        <v>nonfiction</v>
      </c>
      <c r="S752" t="s">
        <v>8317</v>
      </c>
      <c r="T752" t="s">
        <v>8332</v>
      </c>
      <c r="U752" s="10">
        <f t="shared" si="71"/>
        <v>41299.878148148149</v>
      </c>
      <c r="V752" s="9">
        <f t="shared" si="67"/>
        <v>41329.503148148149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555</v>
      </c>
      <c r="P753">
        <f t="shared" si="68"/>
        <v>1808.5</v>
      </c>
      <c r="Q753" t="str">
        <f t="shared" si="69"/>
        <v>publishing/n</v>
      </c>
      <c r="R753" t="str">
        <f t="shared" si="70"/>
        <v>nonfiction</v>
      </c>
      <c r="S753" t="s">
        <v>8317</v>
      </c>
      <c r="T753" t="s">
        <v>8332</v>
      </c>
      <c r="U753" s="10">
        <f t="shared" si="71"/>
        <v>40713.630497685182</v>
      </c>
      <c r="V753" s="9">
        <f t="shared" si="67"/>
        <v>40759.255497685182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585</v>
      </c>
      <c r="P754">
        <f t="shared" si="68"/>
        <v>2845</v>
      </c>
      <c r="Q754" t="str">
        <f t="shared" si="69"/>
        <v>publishing/n</v>
      </c>
      <c r="R754" t="str">
        <f t="shared" si="70"/>
        <v>nonfiction</v>
      </c>
      <c r="S754" t="s">
        <v>8317</v>
      </c>
      <c r="T754" t="s">
        <v>8332</v>
      </c>
      <c r="U754" s="10">
        <f t="shared" si="71"/>
        <v>42639.421493055561</v>
      </c>
      <c r="V754" s="9">
        <f t="shared" si="67"/>
        <v>42659.083333333328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2800</v>
      </c>
      <c r="P755">
        <f t="shared" si="68"/>
        <v>6413</v>
      </c>
      <c r="Q755" t="str">
        <f t="shared" si="69"/>
        <v>publishing/n</v>
      </c>
      <c r="R755" t="str">
        <f t="shared" si="70"/>
        <v>nonfiction</v>
      </c>
      <c r="S755" t="s">
        <v>8317</v>
      </c>
      <c r="T755" t="s">
        <v>8332</v>
      </c>
      <c r="U755" s="10">
        <f t="shared" si="71"/>
        <v>42019.590173611112</v>
      </c>
      <c r="V755" s="9">
        <f t="shared" si="67"/>
        <v>42049.215173611112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75</v>
      </c>
      <c r="P756">
        <f t="shared" si="68"/>
        <v>1062</v>
      </c>
      <c r="Q756" t="str">
        <f t="shared" si="69"/>
        <v>publishing/n</v>
      </c>
      <c r="R756" t="str">
        <f t="shared" si="70"/>
        <v>nonfiction</v>
      </c>
      <c r="S756" t="s">
        <v>8317</v>
      </c>
      <c r="T756" t="s">
        <v>8332</v>
      </c>
      <c r="U756" s="10">
        <f t="shared" si="71"/>
        <v>41249.749085648145</v>
      </c>
      <c r="V756" s="9">
        <f t="shared" si="67"/>
        <v>41279.374085648145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47.690000000000055</v>
      </c>
      <c r="P757">
        <f t="shared" si="68"/>
        <v>1307.845</v>
      </c>
      <c r="Q757" t="str">
        <f t="shared" si="69"/>
        <v>publishing/n</v>
      </c>
      <c r="R757" t="str">
        <f t="shared" si="70"/>
        <v>nonfiction</v>
      </c>
      <c r="S757" t="s">
        <v>8317</v>
      </c>
      <c r="T757" t="s">
        <v>8332</v>
      </c>
      <c r="U757" s="10">
        <f t="shared" si="71"/>
        <v>41383.605057870373</v>
      </c>
      <c r="V757" s="9">
        <f t="shared" si="67"/>
        <v>41413.65347222222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124</v>
      </c>
      <c r="P758">
        <f t="shared" si="68"/>
        <v>423</v>
      </c>
      <c r="Q758" t="str">
        <f t="shared" si="69"/>
        <v>publishing/n</v>
      </c>
      <c r="R758" t="str">
        <f t="shared" si="70"/>
        <v>nonfiction</v>
      </c>
      <c r="S758" t="s">
        <v>8317</v>
      </c>
      <c r="T758" t="s">
        <v>8332</v>
      </c>
      <c r="U758" s="10">
        <f t="shared" si="71"/>
        <v>40590.766886574071</v>
      </c>
      <c r="V758" s="9">
        <f t="shared" si="67"/>
        <v>40651.350219907406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345</v>
      </c>
      <c r="P759">
        <f t="shared" si="68"/>
        <v>306.5</v>
      </c>
      <c r="Q759" t="str">
        <f t="shared" si="69"/>
        <v>publishing/n</v>
      </c>
      <c r="R759" t="str">
        <f t="shared" si="70"/>
        <v>nonfiction</v>
      </c>
      <c r="S759" t="s">
        <v>8317</v>
      </c>
      <c r="T759" t="s">
        <v>8332</v>
      </c>
      <c r="U759" s="10">
        <f t="shared" si="71"/>
        <v>41235.054560185185</v>
      </c>
      <c r="V759" s="9">
        <f t="shared" si="67"/>
        <v>41248.679560185185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50</v>
      </c>
      <c r="P760">
        <f t="shared" si="68"/>
        <v>1284.5</v>
      </c>
      <c r="Q760" t="str">
        <f t="shared" si="69"/>
        <v>publishing/n</v>
      </c>
      <c r="R760" t="str">
        <f t="shared" si="70"/>
        <v>nonfiction</v>
      </c>
      <c r="S760" t="s">
        <v>8317</v>
      </c>
      <c r="T760" t="s">
        <v>8332</v>
      </c>
      <c r="U760" s="10">
        <f t="shared" si="71"/>
        <v>40429.836435185185</v>
      </c>
      <c r="V760" s="9">
        <f t="shared" si="67"/>
        <v>40459.461435185185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96</v>
      </c>
      <c r="P761">
        <f t="shared" si="68"/>
        <v>2597.5</v>
      </c>
      <c r="Q761" t="str">
        <f t="shared" si="69"/>
        <v>publishing/n</v>
      </c>
      <c r="R761" t="str">
        <f t="shared" si="70"/>
        <v>nonfiction</v>
      </c>
      <c r="S761" t="s">
        <v>8317</v>
      </c>
      <c r="T761" t="s">
        <v>8332</v>
      </c>
      <c r="U761" s="10">
        <f t="shared" si="71"/>
        <v>41789.330312500002</v>
      </c>
      <c r="V761" s="9">
        <f t="shared" si="67"/>
        <v>41828.955312500002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8"/>
        <v>0</v>
      </c>
      <c r="Q762" t="str">
        <f t="shared" si="69"/>
        <v>publishin</v>
      </c>
      <c r="R762" t="str">
        <f t="shared" si="70"/>
        <v>fiction</v>
      </c>
      <c r="S762" t="s">
        <v>8317</v>
      </c>
      <c r="T762" t="s">
        <v>8333</v>
      </c>
      <c r="U762" s="10">
        <f t="shared" si="71"/>
        <v>42670.764039351852</v>
      </c>
      <c r="V762" s="9">
        <f t="shared" si="67"/>
        <v>42700.430706018524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0</v>
      </c>
      <c r="P763">
        <f t="shared" si="68"/>
        <v>120.5</v>
      </c>
      <c r="Q763" t="str">
        <f t="shared" si="69"/>
        <v>publishin</v>
      </c>
      <c r="R763" t="str">
        <f t="shared" si="70"/>
        <v>fiction</v>
      </c>
      <c r="S763" t="s">
        <v>8317</v>
      </c>
      <c r="T763" t="s">
        <v>8333</v>
      </c>
      <c r="U763" s="10">
        <f t="shared" si="71"/>
        <v>41642.751458333332</v>
      </c>
      <c r="V763" s="9">
        <f t="shared" si="67"/>
        <v>41672.376458333332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8"/>
        <v>0</v>
      </c>
      <c r="Q764" t="str">
        <f t="shared" si="69"/>
        <v>publishin</v>
      </c>
      <c r="R764" t="str">
        <f t="shared" si="70"/>
        <v>fiction</v>
      </c>
      <c r="S764" t="s">
        <v>8317</v>
      </c>
      <c r="T764" t="s">
        <v>8333</v>
      </c>
      <c r="U764" s="10">
        <f t="shared" si="71"/>
        <v>42690.858449074076</v>
      </c>
      <c r="V764" s="9">
        <f t="shared" si="67"/>
        <v>42707.875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8"/>
        <v>3</v>
      </c>
      <c r="Q765" t="str">
        <f t="shared" si="69"/>
        <v>publishin</v>
      </c>
      <c r="R765" t="str">
        <f t="shared" si="70"/>
        <v>fiction</v>
      </c>
      <c r="S765" t="s">
        <v>8317</v>
      </c>
      <c r="T765" t="s">
        <v>8333</v>
      </c>
      <c r="U765" s="10">
        <f t="shared" si="71"/>
        <v>41471.446851851848</v>
      </c>
      <c r="V765" s="9">
        <f t="shared" si="67"/>
        <v>41501.071851851855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8"/>
        <v>0</v>
      </c>
      <c r="Q766" t="str">
        <f t="shared" si="69"/>
        <v>publishin</v>
      </c>
      <c r="R766" t="str">
        <f t="shared" si="70"/>
        <v>fiction</v>
      </c>
      <c r="S766" t="s">
        <v>8317</v>
      </c>
      <c r="T766" t="s">
        <v>8333</v>
      </c>
      <c r="U766" s="10">
        <f t="shared" si="71"/>
        <v>42227.173159722224</v>
      </c>
      <c r="V766" s="9">
        <f t="shared" si="67"/>
        <v>42256.798159722224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0</v>
      </c>
      <c r="P767">
        <f t="shared" si="68"/>
        <v>1282.5</v>
      </c>
      <c r="Q767" t="str">
        <f t="shared" si="69"/>
        <v>publishin</v>
      </c>
      <c r="R767" t="str">
        <f t="shared" si="70"/>
        <v>fiction</v>
      </c>
      <c r="S767" t="s">
        <v>8317</v>
      </c>
      <c r="T767" t="s">
        <v>8333</v>
      </c>
      <c r="U767" s="10">
        <f t="shared" si="71"/>
        <v>41901.542638888888</v>
      </c>
      <c r="V767" s="9">
        <f t="shared" si="67"/>
        <v>41931.167638888888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8"/>
        <v>0</v>
      </c>
      <c r="Q768" t="str">
        <f t="shared" si="69"/>
        <v>publishin</v>
      </c>
      <c r="R768" t="str">
        <f t="shared" si="70"/>
        <v>fiction</v>
      </c>
      <c r="S768" t="s">
        <v>8317</v>
      </c>
      <c r="T768" t="s">
        <v>8333</v>
      </c>
      <c r="U768" s="10">
        <f t="shared" si="71"/>
        <v>42021.783368055556</v>
      </c>
      <c r="V768" s="9">
        <f t="shared" si="67"/>
        <v>42051.408368055556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0</v>
      </c>
      <c r="P769">
        <f t="shared" si="68"/>
        <v>90</v>
      </c>
      <c r="Q769" t="str">
        <f t="shared" si="69"/>
        <v>publishin</v>
      </c>
      <c r="R769" t="str">
        <f t="shared" si="70"/>
        <v>fiction</v>
      </c>
      <c r="S769" t="s">
        <v>8317</v>
      </c>
      <c r="T769" t="s">
        <v>8333</v>
      </c>
      <c r="U769" s="10">
        <f t="shared" si="71"/>
        <v>42115.143634259264</v>
      </c>
      <c r="V769" s="9">
        <f t="shared" si="67"/>
        <v>42144.768634259264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IF(E770&gt;=D770, E770-D770,0)</f>
        <v>0</v>
      </c>
      <c r="P770">
        <f t="shared" si="68"/>
        <v>0</v>
      </c>
      <c r="Q770" t="str">
        <f t="shared" si="69"/>
        <v>publishin</v>
      </c>
      <c r="R770" t="str">
        <f t="shared" si="70"/>
        <v>fiction</v>
      </c>
      <c r="S770" t="s">
        <v>8317</v>
      </c>
      <c r="T770" t="s">
        <v>8333</v>
      </c>
      <c r="U770" s="10">
        <f t="shared" si="71"/>
        <v>41594.207060185188</v>
      </c>
      <c r="V770" s="9">
        <f t="shared" ref="V770:V833" si="73">(I770/86400)+25569+(-9/24)</f>
        <v>41623.832060185188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0</v>
      </c>
      <c r="P771">
        <f t="shared" ref="P771:P834" si="74">AVERAGE(E771,L771)</f>
        <v>854</v>
      </c>
      <c r="Q771" t="str">
        <f t="shared" ref="Q771:Q834" si="75">LEFT(N771,LEN(N771)-FIND("/",N771)+2)</f>
        <v>publishin</v>
      </c>
      <c r="R771" t="str">
        <f t="shared" ref="R771:R834" si="76">RIGHT(N771,LEN(N771)-FIND("/",N771))</f>
        <v>fiction</v>
      </c>
      <c r="S771" t="s">
        <v>8317</v>
      </c>
      <c r="T771" t="s">
        <v>8333</v>
      </c>
      <c r="U771" s="10">
        <f t="shared" ref="U771:U834" si="77">(((J771/60)/60)/24)+DATE(1970,1,1)</f>
        <v>41604.996458333335</v>
      </c>
      <c r="V771" s="9">
        <f t="shared" si="73"/>
        <v>41634.621458333335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4"/>
        <v>0</v>
      </c>
      <c r="Q772" t="str">
        <f t="shared" si="75"/>
        <v>publishin</v>
      </c>
      <c r="R772" t="str">
        <f t="shared" si="76"/>
        <v>fiction</v>
      </c>
      <c r="S772" t="s">
        <v>8317</v>
      </c>
      <c r="T772" t="s">
        <v>8333</v>
      </c>
      <c r="U772" s="10">
        <f t="shared" si="77"/>
        <v>41289.999641203707</v>
      </c>
      <c r="V772" s="9">
        <f t="shared" si="73"/>
        <v>41329.6246412037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4"/>
        <v>5.5</v>
      </c>
      <c r="Q773" t="str">
        <f t="shared" si="75"/>
        <v>publishin</v>
      </c>
      <c r="R773" t="str">
        <f t="shared" si="76"/>
        <v>fiction</v>
      </c>
      <c r="S773" t="s">
        <v>8317</v>
      </c>
      <c r="T773" t="s">
        <v>8333</v>
      </c>
      <c r="U773" s="10">
        <f t="shared" si="77"/>
        <v>42349.824097222227</v>
      </c>
      <c r="V773" s="9">
        <f t="shared" si="73"/>
        <v>42399.449097222227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0</v>
      </c>
      <c r="P774">
        <f t="shared" si="74"/>
        <v>25.5</v>
      </c>
      <c r="Q774" t="str">
        <f t="shared" si="75"/>
        <v>publishin</v>
      </c>
      <c r="R774" t="str">
        <f t="shared" si="76"/>
        <v>fiction</v>
      </c>
      <c r="S774" t="s">
        <v>8317</v>
      </c>
      <c r="T774" t="s">
        <v>8333</v>
      </c>
      <c r="U774" s="10">
        <f t="shared" si="77"/>
        <v>40068.056932870371</v>
      </c>
      <c r="V774" s="9">
        <f t="shared" si="73"/>
        <v>40117.790972222225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</v>
      </c>
      <c r="P775">
        <f t="shared" si="74"/>
        <v>17</v>
      </c>
      <c r="Q775" t="str">
        <f t="shared" si="75"/>
        <v>publishin</v>
      </c>
      <c r="R775" t="str">
        <f t="shared" si="76"/>
        <v>fiction</v>
      </c>
      <c r="S775" t="s">
        <v>8317</v>
      </c>
      <c r="T775" t="s">
        <v>8333</v>
      </c>
      <c r="U775" s="10">
        <f t="shared" si="77"/>
        <v>42100.735937499994</v>
      </c>
      <c r="V775" s="9">
        <f t="shared" si="73"/>
        <v>42134.584027777775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0</v>
      </c>
      <c r="P776">
        <f t="shared" si="74"/>
        <v>180</v>
      </c>
      <c r="Q776" t="str">
        <f t="shared" si="75"/>
        <v>publishin</v>
      </c>
      <c r="R776" t="str">
        <f t="shared" si="76"/>
        <v>fiction</v>
      </c>
      <c r="S776" t="s">
        <v>8317</v>
      </c>
      <c r="T776" t="s">
        <v>8333</v>
      </c>
      <c r="U776" s="10">
        <f t="shared" si="77"/>
        <v>41663.780300925922</v>
      </c>
      <c r="V776" s="9">
        <f t="shared" si="73"/>
        <v>41693.405300925922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0</v>
      </c>
      <c r="P777">
        <f t="shared" si="74"/>
        <v>87.5</v>
      </c>
      <c r="Q777" t="str">
        <f t="shared" si="75"/>
        <v>publishin</v>
      </c>
      <c r="R777" t="str">
        <f t="shared" si="76"/>
        <v>fiction</v>
      </c>
      <c r="S777" t="s">
        <v>8317</v>
      </c>
      <c r="T777" t="s">
        <v>8333</v>
      </c>
      <c r="U777" s="10">
        <f t="shared" si="77"/>
        <v>40863.060127314813</v>
      </c>
      <c r="V777" s="9">
        <f t="shared" si="73"/>
        <v>40892.685127314813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0</v>
      </c>
      <c r="P778">
        <f t="shared" si="74"/>
        <v>1827.5</v>
      </c>
      <c r="Q778" t="str">
        <f t="shared" si="75"/>
        <v>publishin</v>
      </c>
      <c r="R778" t="str">
        <f t="shared" si="76"/>
        <v>fiction</v>
      </c>
      <c r="S778" t="s">
        <v>8317</v>
      </c>
      <c r="T778" t="s">
        <v>8333</v>
      </c>
      <c r="U778" s="10">
        <f t="shared" si="77"/>
        <v>42250.685706018514</v>
      </c>
      <c r="V778" s="9">
        <f t="shared" si="73"/>
        <v>42287.833333333328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</v>
      </c>
      <c r="P779">
        <f t="shared" si="74"/>
        <v>12</v>
      </c>
      <c r="Q779" t="str">
        <f t="shared" si="75"/>
        <v>publishin</v>
      </c>
      <c r="R779" t="str">
        <f t="shared" si="76"/>
        <v>fiction</v>
      </c>
      <c r="S779" t="s">
        <v>8317</v>
      </c>
      <c r="T779" t="s">
        <v>8333</v>
      </c>
      <c r="U779" s="10">
        <f t="shared" si="77"/>
        <v>41456.981215277774</v>
      </c>
      <c r="V779" s="9">
        <f t="shared" si="73"/>
        <v>41486.606215277774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4"/>
        <v>1.5</v>
      </c>
      <c r="Q780" t="str">
        <f t="shared" si="75"/>
        <v>publishin</v>
      </c>
      <c r="R780" t="str">
        <f t="shared" si="76"/>
        <v>fiction</v>
      </c>
      <c r="S780" t="s">
        <v>8317</v>
      </c>
      <c r="T780" t="s">
        <v>8333</v>
      </c>
      <c r="U780" s="10">
        <f t="shared" si="77"/>
        <v>41729.702314814815</v>
      </c>
      <c r="V780" s="9">
        <f t="shared" si="73"/>
        <v>41759.327314814815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0</v>
      </c>
      <c r="P781">
        <f t="shared" si="74"/>
        <v>203</v>
      </c>
      <c r="Q781" t="str">
        <f t="shared" si="75"/>
        <v>publishin</v>
      </c>
      <c r="R781" t="str">
        <f t="shared" si="76"/>
        <v>fiction</v>
      </c>
      <c r="S781" t="s">
        <v>8317</v>
      </c>
      <c r="T781" t="s">
        <v>8333</v>
      </c>
      <c r="U781" s="10">
        <f t="shared" si="77"/>
        <v>40436.68408564815</v>
      </c>
      <c r="V781" s="9">
        <f t="shared" si="73"/>
        <v>40465.791666666664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40</v>
      </c>
      <c r="P782">
        <f t="shared" si="74"/>
        <v>533.5</v>
      </c>
      <c r="Q782" t="str">
        <f t="shared" si="75"/>
        <v>music/</v>
      </c>
      <c r="R782" t="str">
        <f t="shared" si="76"/>
        <v>rock</v>
      </c>
      <c r="S782" t="s">
        <v>8318</v>
      </c>
      <c r="T782" t="s">
        <v>8334</v>
      </c>
      <c r="U782" s="10">
        <f t="shared" si="77"/>
        <v>40636.673900462964</v>
      </c>
      <c r="V782" s="9">
        <f t="shared" si="73"/>
        <v>40666.298900462964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265.23</v>
      </c>
      <c r="P783">
        <f t="shared" si="74"/>
        <v>545.11500000000001</v>
      </c>
      <c r="Q783" t="str">
        <f t="shared" si="75"/>
        <v>music/</v>
      </c>
      <c r="R783" t="str">
        <f t="shared" si="76"/>
        <v>rock</v>
      </c>
      <c r="S783" t="s">
        <v>8318</v>
      </c>
      <c r="T783" t="s">
        <v>8334</v>
      </c>
      <c r="U783" s="10">
        <f t="shared" si="77"/>
        <v>41403.000856481485</v>
      </c>
      <c r="V783" s="9">
        <f t="shared" si="73"/>
        <v>41432.625856481478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0</v>
      </c>
      <c r="P784">
        <f t="shared" si="74"/>
        <v>357</v>
      </c>
      <c r="Q784" t="str">
        <f t="shared" si="75"/>
        <v>music/</v>
      </c>
      <c r="R784" t="str">
        <f t="shared" si="76"/>
        <v>rock</v>
      </c>
      <c r="S784" t="s">
        <v>8318</v>
      </c>
      <c r="T784" t="s">
        <v>8334</v>
      </c>
      <c r="U784" s="10">
        <f t="shared" si="77"/>
        <v>41116.758125</v>
      </c>
      <c r="V784" s="9">
        <f t="shared" si="73"/>
        <v>41146.383125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722</v>
      </c>
      <c r="P785">
        <f t="shared" si="74"/>
        <v>1128.5</v>
      </c>
      <c r="Q785" t="str">
        <f t="shared" si="75"/>
        <v>music/</v>
      </c>
      <c r="R785" t="str">
        <f t="shared" si="76"/>
        <v>rock</v>
      </c>
      <c r="S785" t="s">
        <v>8318</v>
      </c>
      <c r="T785" t="s">
        <v>8334</v>
      </c>
      <c r="U785" s="10">
        <f t="shared" si="77"/>
        <v>40987.773715277777</v>
      </c>
      <c r="V785" s="9">
        <f t="shared" si="73"/>
        <v>41026.541666666664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25</v>
      </c>
      <c r="P786">
        <f t="shared" si="74"/>
        <v>517.5</v>
      </c>
      <c r="Q786" t="str">
        <f t="shared" si="75"/>
        <v>music/</v>
      </c>
      <c r="R786" t="str">
        <f t="shared" si="76"/>
        <v>rock</v>
      </c>
      <c r="S786" t="s">
        <v>8318</v>
      </c>
      <c r="T786" t="s">
        <v>8334</v>
      </c>
      <c r="U786" s="10">
        <f t="shared" si="77"/>
        <v>41675.149525462963</v>
      </c>
      <c r="V786" s="9">
        <f t="shared" si="73"/>
        <v>41714.732858796298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403.14</v>
      </c>
      <c r="P787">
        <f t="shared" si="74"/>
        <v>466.07</v>
      </c>
      <c r="Q787" t="str">
        <f t="shared" si="75"/>
        <v>music/</v>
      </c>
      <c r="R787" t="str">
        <f t="shared" si="76"/>
        <v>rock</v>
      </c>
      <c r="S787" t="s">
        <v>8318</v>
      </c>
      <c r="T787" t="s">
        <v>8334</v>
      </c>
      <c r="U787" s="10">
        <f t="shared" si="77"/>
        <v>41303.593923611108</v>
      </c>
      <c r="V787" s="9">
        <f t="shared" si="73"/>
        <v>41333.218923611115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2140</v>
      </c>
      <c r="P788">
        <f t="shared" si="74"/>
        <v>3592</v>
      </c>
      <c r="Q788" t="str">
        <f t="shared" si="75"/>
        <v>music/</v>
      </c>
      <c r="R788" t="str">
        <f t="shared" si="76"/>
        <v>rock</v>
      </c>
      <c r="S788" t="s">
        <v>8318</v>
      </c>
      <c r="T788" t="s">
        <v>8334</v>
      </c>
      <c r="U788" s="10">
        <f t="shared" si="77"/>
        <v>40983.055949074071</v>
      </c>
      <c r="V788" s="9">
        <f t="shared" si="73"/>
        <v>41040.282638888893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170</v>
      </c>
      <c r="P789">
        <f t="shared" si="74"/>
        <v>693.5</v>
      </c>
      <c r="Q789" t="str">
        <f t="shared" si="75"/>
        <v>music/</v>
      </c>
      <c r="R789" t="str">
        <f t="shared" si="76"/>
        <v>rock</v>
      </c>
      <c r="S789" t="s">
        <v>8318</v>
      </c>
      <c r="T789" t="s">
        <v>8334</v>
      </c>
      <c r="U789" s="10">
        <f t="shared" si="77"/>
        <v>41549.627615740741</v>
      </c>
      <c r="V789" s="9">
        <f t="shared" si="73"/>
        <v>41579.252615740741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1035.05</v>
      </c>
      <c r="P790">
        <f t="shared" si="74"/>
        <v>1034.5250000000001</v>
      </c>
      <c r="Q790" t="str">
        <f t="shared" si="75"/>
        <v>music/</v>
      </c>
      <c r="R790" t="str">
        <f t="shared" si="76"/>
        <v>rock</v>
      </c>
      <c r="S790" t="s">
        <v>8318</v>
      </c>
      <c r="T790" t="s">
        <v>8334</v>
      </c>
      <c r="U790" s="10">
        <f t="shared" si="77"/>
        <v>41059.006805555553</v>
      </c>
      <c r="V790" s="9">
        <f t="shared" si="73"/>
        <v>41096.790972222225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160</v>
      </c>
      <c r="P791">
        <f t="shared" si="74"/>
        <v>937</v>
      </c>
      <c r="Q791" t="str">
        <f t="shared" si="75"/>
        <v>music/</v>
      </c>
      <c r="R791" t="str">
        <f t="shared" si="76"/>
        <v>rock</v>
      </c>
      <c r="S791" t="s">
        <v>8318</v>
      </c>
      <c r="T791" t="s">
        <v>8334</v>
      </c>
      <c r="U791" s="10">
        <f t="shared" si="77"/>
        <v>41277.186111111114</v>
      </c>
      <c r="V791" s="9">
        <f t="shared" si="73"/>
        <v>41294.957638888889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4437.4599999999991</v>
      </c>
      <c r="P792">
        <f t="shared" si="74"/>
        <v>7296.73</v>
      </c>
      <c r="Q792" t="str">
        <f t="shared" si="75"/>
        <v>music/</v>
      </c>
      <c r="R792" t="str">
        <f t="shared" si="76"/>
        <v>rock</v>
      </c>
      <c r="S792" t="s">
        <v>8318</v>
      </c>
      <c r="T792" t="s">
        <v>8334</v>
      </c>
      <c r="U792" s="10">
        <f t="shared" si="77"/>
        <v>41276.047905092593</v>
      </c>
      <c r="V792" s="9">
        <f t="shared" si="73"/>
        <v>41305.672905092593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290</v>
      </c>
      <c r="P793">
        <f t="shared" si="74"/>
        <v>3959</v>
      </c>
      <c r="Q793" t="str">
        <f t="shared" si="75"/>
        <v>music/</v>
      </c>
      <c r="R793" t="str">
        <f t="shared" si="76"/>
        <v>rock</v>
      </c>
      <c r="S793" t="s">
        <v>8318</v>
      </c>
      <c r="T793" t="s">
        <v>8334</v>
      </c>
      <c r="U793" s="10">
        <f t="shared" si="77"/>
        <v>41557.780624999999</v>
      </c>
      <c r="V793" s="9">
        <f t="shared" si="73"/>
        <v>41590.874305555553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11.110000000000127</v>
      </c>
      <c r="P794">
        <f t="shared" si="74"/>
        <v>1285.5550000000001</v>
      </c>
      <c r="Q794" t="str">
        <f t="shared" si="75"/>
        <v>music/</v>
      </c>
      <c r="R794" t="str">
        <f t="shared" si="76"/>
        <v>rock</v>
      </c>
      <c r="S794" t="s">
        <v>8318</v>
      </c>
      <c r="T794" t="s">
        <v>8334</v>
      </c>
      <c r="U794" s="10">
        <f t="shared" si="77"/>
        <v>41555.873645833337</v>
      </c>
      <c r="V794" s="9">
        <f t="shared" si="73"/>
        <v>41585.540312500001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76.429999999999836</v>
      </c>
      <c r="P795">
        <f t="shared" si="74"/>
        <v>1429.2149999999999</v>
      </c>
      <c r="Q795" t="str">
        <f t="shared" si="75"/>
        <v>music/</v>
      </c>
      <c r="R795" t="str">
        <f t="shared" si="76"/>
        <v>rock</v>
      </c>
      <c r="S795" t="s">
        <v>8318</v>
      </c>
      <c r="T795" t="s">
        <v>8334</v>
      </c>
      <c r="U795" s="10">
        <f t="shared" si="77"/>
        <v>41442.741249999999</v>
      </c>
      <c r="V795" s="9">
        <f t="shared" si="73"/>
        <v>41457.832638888889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425</v>
      </c>
      <c r="P796">
        <f t="shared" si="74"/>
        <v>4239</v>
      </c>
      <c r="Q796" t="str">
        <f t="shared" si="75"/>
        <v>music/</v>
      </c>
      <c r="R796" t="str">
        <f t="shared" si="76"/>
        <v>rock</v>
      </c>
      <c r="S796" t="s">
        <v>8318</v>
      </c>
      <c r="T796" t="s">
        <v>8334</v>
      </c>
      <c r="U796" s="10">
        <f t="shared" si="77"/>
        <v>40736.115011574075</v>
      </c>
      <c r="V796" s="9">
        <f t="shared" si="73"/>
        <v>40791.337500000001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1650</v>
      </c>
      <c r="P797">
        <f t="shared" si="74"/>
        <v>7917</v>
      </c>
      <c r="Q797" t="str">
        <f t="shared" si="75"/>
        <v>music/</v>
      </c>
      <c r="R797" t="str">
        <f t="shared" si="76"/>
        <v>rock</v>
      </c>
      <c r="S797" t="s">
        <v>8318</v>
      </c>
      <c r="T797" t="s">
        <v>8334</v>
      </c>
      <c r="U797" s="10">
        <f t="shared" si="77"/>
        <v>40963.613032407404</v>
      </c>
      <c r="V797" s="9">
        <f t="shared" si="73"/>
        <v>41005.832638888889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135</v>
      </c>
      <c r="P798">
        <f t="shared" si="74"/>
        <v>5112.5</v>
      </c>
      <c r="Q798" t="str">
        <f t="shared" si="75"/>
        <v>music/</v>
      </c>
      <c r="R798" t="str">
        <f t="shared" si="76"/>
        <v>rock</v>
      </c>
      <c r="S798" t="s">
        <v>8318</v>
      </c>
      <c r="T798" t="s">
        <v>8334</v>
      </c>
      <c r="U798" s="10">
        <f t="shared" si="77"/>
        <v>41502.882928240739</v>
      </c>
      <c r="V798" s="9">
        <f t="shared" si="73"/>
        <v>41532.506944444445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226</v>
      </c>
      <c r="P799">
        <f t="shared" si="74"/>
        <v>1648.5</v>
      </c>
      <c r="Q799" t="str">
        <f t="shared" si="75"/>
        <v>music/</v>
      </c>
      <c r="R799" t="str">
        <f t="shared" si="76"/>
        <v>rock</v>
      </c>
      <c r="S799" t="s">
        <v>8318</v>
      </c>
      <c r="T799" t="s">
        <v>8334</v>
      </c>
      <c r="U799" s="10">
        <f t="shared" si="77"/>
        <v>40996.994074074071</v>
      </c>
      <c r="V799" s="9">
        <f t="shared" si="73"/>
        <v>41027.791666666664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521</v>
      </c>
      <c r="P800">
        <f t="shared" si="74"/>
        <v>2054</v>
      </c>
      <c r="Q800" t="str">
        <f t="shared" si="75"/>
        <v>music/</v>
      </c>
      <c r="R800" t="str">
        <f t="shared" si="76"/>
        <v>rock</v>
      </c>
      <c r="S800" t="s">
        <v>8318</v>
      </c>
      <c r="T800" t="s">
        <v>8334</v>
      </c>
      <c r="U800" s="10">
        <f t="shared" si="77"/>
        <v>41882.590127314819</v>
      </c>
      <c r="V800" s="9">
        <f t="shared" si="73"/>
        <v>41912.215127314819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</v>
      </c>
      <c r="P801">
        <f t="shared" si="74"/>
        <v>2514.5</v>
      </c>
      <c r="Q801" t="str">
        <f t="shared" si="75"/>
        <v>music/</v>
      </c>
      <c r="R801" t="str">
        <f t="shared" si="76"/>
        <v>rock</v>
      </c>
      <c r="S801" t="s">
        <v>8318</v>
      </c>
      <c r="T801" t="s">
        <v>8334</v>
      </c>
      <c r="U801" s="10">
        <f t="shared" si="77"/>
        <v>40996.667199074072</v>
      </c>
      <c r="V801" s="9">
        <f t="shared" si="73"/>
        <v>41026.292199074072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782</v>
      </c>
      <c r="P802">
        <f t="shared" si="74"/>
        <v>1169</v>
      </c>
      <c r="Q802" t="str">
        <f t="shared" si="75"/>
        <v>music/</v>
      </c>
      <c r="R802" t="str">
        <f t="shared" si="76"/>
        <v>rock</v>
      </c>
      <c r="S802" t="s">
        <v>8318</v>
      </c>
      <c r="T802" t="s">
        <v>8334</v>
      </c>
      <c r="U802" s="10">
        <f t="shared" si="77"/>
        <v>41863.433495370373</v>
      </c>
      <c r="V802" s="9">
        <f t="shared" si="73"/>
        <v>41893.058495370373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230.42999999999984</v>
      </c>
      <c r="P803">
        <f t="shared" si="74"/>
        <v>1140.7149999999999</v>
      </c>
      <c r="Q803" t="str">
        <f t="shared" si="75"/>
        <v>music/</v>
      </c>
      <c r="R803" t="str">
        <f t="shared" si="76"/>
        <v>rock</v>
      </c>
      <c r="S803" t="s">
        <v>8318</v>
      </c>
      <c r="T803" t="s">
        <v>8334</v>
      </c>
      <c r="U803" s="10">
        <f t="shared" si="77"/>
        <v>40695.795370370368</v>
      </c>
      <c r="V803" s="9">
        <f t="shared" si="73"/>
        <v>40725.420370370368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80</v>
      </c>
      <c r="P804">
        <f t="shared" si="74"/>
        <v>3077.5</v>
      </c>
      <c r="Q804" t="str">
        <f t="shared" si="75"/>
        <v>music/</v>
      </c>
      <c r="R804" t="str">
        <f t="shared" si="76"/>
        <v>rock</v>
      </c>
      <c r="S804" t="s">
        <v>8318</v>
      </c>
      <c r="T804" t="s">
        <v>8334</v>
      </c>
      <c r="U804" s="10">
        <f t="shared" si="77"/>
        <v>41123.022268518522</v>
      </c>
      <c r="V804" s="9">
        <f t="shared" si="73"/>
        <v>41168.795138888891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535</v>
      </c>
      <c r="P805">
        <f t="shared" si="74"/>
        <v>1436.5</v>
      </c>
      <c r="Q805" t="str">
        <f t="shared" si="75"/>
        <v>music/</v>
      </c>
      <c r="R805" t="str">
        <f t="shared" si="76"/>
        <v>rock</v>
      </c>
      <c r="S805" t="s">
        <v>8318</v>
      </c>
      <c r="T805" t="s">
        <v>8334</v>
      </c>
      <c r="U805" s="10">
        <f t="shared" si="77"/>
        <v>40665.949976851851</v>
      </c>
      <c r="V805" s="9">
        <f t="shared" si="73"/>
        <v>40691.666666666664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0</v>
      </c>
      <c r="P806">
        <f t="shared" si="74"/>
        <v>2759</v>
      </c>
      <c r="Q806" t="str">
        <f t="shared" si="75"/>
        <v>music/</v>
      </c>
      <c r="R806" t="str">
        <f t="shared" si="76"/>
        <v>rock</v>
      </c>
      <c r="S806" t="s">
        <v>8318</v>
      </c>
      <c r="T806" t="s">
        <v>8334</v>
      </c>
      <c r="U806" s="10">
        <f t="shared" si="77"/>
        <v>40730.105625000004</v>
      </c>
      <c r="V806" s="9">
        <f t="shared" si="73"/>
        <v>40746.790972222225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150</v>
      </c>
      <c r="P807">
        <f t="shared" si="74"/>
        <v>1602</v>
      </c>
      <c r="Q807" t="str">
        <f t="shared" si="75"/>
        <v>music/</v>
      </c>
      <c r="R807" t="str">
        <f t="shared" si="76"/>
        <v>rock</v>
      </c>
      <c r="S807" t="s">
        <v>8318</v>
      </c>
      <c r="T807" t="s">
        <v>8334</v>
      </c>
      <c r="U807" s="10">
        <f t="shared" si="77"/>
        <v>40690.823055555556</v>
      </c>
      <c r="V807" s="9">
        <f t="shared" si="73"/>
        <v>40740.583333333336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355</v>
      </c>
      <c r="P808">
        <f t="shared" si="74"/>
        <v>4213</v>
      </c>
      <c r="Q808" t="str">
        <f t="shared" si="75"/>
        <v>music/</v>
      </c>
      <c r="R808" t="str">
        <f t="shared" si="76"/>
        <v>rock</v>
      </c>
      <c r="S808" t="s">
        <v>8318</v>
      </c>
      <c r="T808" t="s">
        <v>8334</v>
      </c>
      <c r="U808" s="10">
        <f t="shared" si="77"/>
        <v>40763.691423611112</v>
      </c>
      <c r="V808" s="9">
        <f t="shared" si="73"/>
        <v>40793.316423611112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205</v>
      </c>
      <c r="P809">
        <f t="shared" si="74"/>
        <v>2131</v>
      </c>
      <c r="Q809" t="str">
        <f t="shared" si="75"/>
        <v>music/</v>
      </c>
      <c r="R809" t="str">
        <f t="shared" si="76"/>
        <v>rock</v>
      </c>
      <c r="S809" t="s">
        <v>8318</v>
      </c>
      <c r="T809" t="s">
        <v>8334</v>
      </c>
      <c r="U809" s="10">
        <f t="shared" si="77"/>
        <v>42759.628599537042</v>
      </c>
      <c r="V809" s="9">
        <f t="shared" si="73"/>
        <v>42794.708333333328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0</v>
      </c>
      <c r="P810">
        <f t="shared" si="74"/>
        <v>2271.5</v>
      </c>
      <c r="Q810" t="str">
        <f t="shared" si="75"/>
        <v>music/</v>
      </c>
      <c r="R810" t="str">
        <f t="shared" si="76"/>
        <v>rock</v>
      </c>
      <c r="S810" t="s">
        <v>8318</v>
      </c>
      <c r="T810" t="s">
        <v>8334</v>
      </c>
      <c r="U810" s="10">
        <f t="shared" si="77"/>
        <v>41962.100532407407</v>
      </c>
      <c r="V810" s="9">
        <f t="shared" si="73"/>
        <v>41994.832638888889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151</v>
      </c>
      <c r="P811">
        <f t="shared" si="74"/>
        <v>2101.5</v>
      </c>
      <c r="Q811" t="str">
        <f t="shared" si="75"/>
        <v>music/</v>
      </c>
      <c r="R811" t="str">
        <f t="shared" si="76"/>
        <v>rock</v>
      </c>
      <c r="S811" t="s">
        <v>8318</v>
      </c>
      <c r="T811" t="s">
        <v>8334</v>
      </c>
      <c r="U811" s="10">
        <f t="shared" si="77"/>
        <v>41628.833680555559</v>
      </c>
      <c r="V811" s="9">
        <f t="shared" si="73"/>
        <v>41658.458680555559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75</v>
      </c>
      <c r="P812">
        <f t="shared" si="74"/>
        <v>801</v>
      </c>
      <c r="Q812" t="str">
        <f t="shared" si="75"/>
        <v>music/</v>
      </c>
      <c r="R812" t="str">
        <f t="shared" si="76"/>
        <v>rock</v>
      </c>
      <c r="S812" t="s">
        <v>8318</v>
      </c>
      <c r="T812" t="s">
        <v>8334</v>
      </c>
      <c r="U812" s="10">
        <f t="shared" si="77"/>
        <v>41123.056273148148</v>
      </c>
      <c r="V812" s="9">
        <f t="shared" si="73"/>
        <v>41152.681273148148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40</v>
      </c>
      <c r="P813">
        <f t="shared" si="74"/>
        <v>526</v>
      </c>
      <c r="Q813" t="str">
        <f t="shared" si="75"/>
        <v>music/</v>
      </c>
      <c r="R813" t="str">
        <f t="shared" si="76"/>
        <v>rock</v>
      </c>
      <c r="S813" t="s">
        <v>8318</v>
      </c>
      <c r="T813" t="s">
        <v>8334</v>
      </c>
      <c r="U813" s="10">
        <f t="shared" si="77"/>
        <v>41443.643541666665</v>
      </c>
      <c r="V813" s="9">
        <f t="shared" si="73"/>
        <v>41465.327777777777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311</v>
      </c>
      <c r="P814">
        <f t="shared" si="74"/>
        <v>472</v>
      </c>
      <c r="Q814" t="str">
        <f t="shared" si="75"/>
        <v>music/</v>
      </c>
      <c r="R814" t="str">
        <f t="shared" si="76"/>
        <v>rock</v>
      </c>
      <c r="S814" t="s">
        <v>8318</v>
      </c>
      <c r="T814" t="s">
        <v>8334</v>
      </c>
      <c r="U814" s="10">
        <f t="shared" si="77"/>
        <v>41282.017962962964</v>
      </c>
      <c r="V814" s="9">
        <f t="shared" si="73"/>
        <v>41334.206944444442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899.94</v>
      </c>
      <c r="P815">
        <f t="shared" si="74"/>
        <v>1247.97</v>
      </c>
      <c r="Q815" t="str">
        <f t="shared" si="75"/>
        <v>music/</v>
      </c>
      <c r="R815" t="str">
        <f t="shared" si="76"/>
        <v>rock</v>
      </c>
      <c r="S815" t="s">
        <v>8318</v>
      </c>
      <c r="T815" t="s">
        <v>8334</v>
      </c>
      <c r="U815" s="10">
        <f t="shared" si="77"/>
        <v>41080.960243055553</v>
      </c>
      <c r="V815" s="9">
        <f t="shared" si="73"/>
        <v>41110.585243055553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273</v>
      </c>
      <c r="P816">
        <f t="shared" si="74"/>
        <v>650.5</v>
      </c>
      <c r="Q816" t="str">
        <f t="shared" si="75"/>
        <v>music/</v>
      </c>
      <c r="R816" t="str">
        <f t="shared" si="76"/>
        <v>rock</v>
      </c>
      <c r="S816" t="s">
        <v>8318</v>
      </c>
      <c r="T816" t="s">
        <v>8334</v>
      </c>
      <c r="U816" s="10">
        <f t="shared" si="77"/>
        <v>40679.743067129632</v>
      </c>
      <c r="V816" s="9">
        <f t="shared" si="73"/>
        <v>40694.37777777778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280</v>
      </c>
      <c r="P817">
        <f t="shared" si="74"/>
        <v>2161.5</v>
      </c>
      <c r="Q817" t="str">
        <f t="shared" si="75"/>
        <v>music/</v>
      </c>
      <c r="R817" t="str">
        <f t="shared" si="76"/>
        <v>rock</v>
      </c>
      <c r="S817" t="s">
        <v>8318</v>
      </c>
      <c r="T817" t="s">
        <v>8334</v>
      </c>
      <c r="U817" s="10">
        <f t="shared" si="77"/>
        <v>41914.917858796296</v>
      </c>
      <c r="V817" s="9">
        <f t="shared" si="73"/>
        <v>41944.542858796296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1058.5500000000002</v>
      </c>
      <c r="P818">
        <f t="shared" si="74"/>
        <v>4131.7749999999996</v>
      </c>
      <c r="Q818" t="str">
        <f t="shared" si="75"/>
        <v>music/</v>
      </c>
      <c r="R818" t="str">
        <f t="shared" si="76"/>
        <v>rock</v>
      </c>
      <c r="S818" t="s">
        <v>8318</v>
      </c>
      <c r="T818" t="s">
        <v>8334</v>
      </c>
      <c r="U818" s="10">
        <f t="shared" si="77"/>
        <v>41341.870868055557</v>
      </c>
      <c r="V818" s="9">
        <f t="shared" si="73"/>
        <v>41372.895833333336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556.65999999999985</v>
      </c>
      <c r="P819">
        <f t="shared" si="74"/>
        <v>1039.83</v>
      </c>
      <c r="Q819" t="str">
        <f t="shared" si="75"/>
        <v>music/</v>
      </c>
      <c r="R819" t="str">
        <f t="shared" si="76"/>
        <v>rock</v>
      </c>
      <c r="S819" t="s">
        <v>8318</v>
      </c>
      <c r="T819" t="s">
        <v>8334</v>
      </c>
      <c r="U819" s="10">
        <f t="shared" si="77"/>
        <v>40925.599664351852</v>
      </c>
      <c r="V819" s="9">
        <f t="shared" si="73"/>
        <v>40978.832638888889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195</v>
      </c>
      <c r="P820">
        <f t="shared" si="74"/>
        <v>282</v>
      </c>
      <c r="Q820" t="str">
        <f t="shared" si="75"/>
        <v>music/</v>
      </c>
      <c r="R820" t="str">
        <f t="shared" si="76"/>
        <v>rock</v>
      </c>
      <c r="S820" t="s">
        <v>8318</v>
      </c>
      <c r="T820" t="s">
        <v>8334</v>
      </c>
      <c r="U820" s="10">
        <f t="shared" si="77"/>
        <v>41120.882881944446</v>
      </c>
      <c r="V820" s="9">
        <f t="shared" si="73"/>
        <v>41128.334027777775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35</v>
      </c>
      <c r="P821">
        <f t="shared" si="74"/>
        <v>224.5</v>
      </c>
      <c r="Q821" t="str">
        <f t="shared" si="75"/>
        <v>music/</v>
      </c>
      <c r="R821" t="str">
        <f t="shared" si="76"/>
        <v>rock</v>
      </c>
      <c r="S821" t="s">
        <v>8318</v>
      </c>
      <c r="T821" t="s">
        <v>8334</v>
      </c>
      <c r="U821" s="10">
        <f t="shared" si="77"/>
        <v>41619.998310185183</v>
      </c>
      <c r="V821" s="9">
        <f t="shared" si="73"/>
        <v>41628.822222222225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681</v>
      </c>
      <c r="P822">
        <f t="shared" si="74"/>
        <v>1359.5</v>
      </c>
      <c r="Q822" t="str">
        <f t="shared" si="75"/>
        <v>music/</v>
      </c>
      <c r="R822" t="str">
        <f t="shared" si="76"/>
        <v>rock</v>
      </c>
      <c r="S822" t="s">
        <v>8318</v>
      </c>
      <c r="T822" t="s">
        <v>8334</v>
      </c>
      <c r="U822" s="10">
        <f t="shared" si="77"/>
        <v>41768.841921296298</v>
      </c>
      <c r="V822" s="9">
        <f t="shared" si="73"/>
        <v>41798.833333333336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0</v>
      </c>
      <c r="P823">
        <f t="shared" si="74"/>
        <v>8780</v>
      </c>
      <c r="Q823" t="str">
        <f t="shared" si="75"/>
        <v>music/</v>
      </c>
      <c r="R823" t="str">
        <f t="shared" si="76"/>
        <v>rock</v>
      </c>
      <c r="S823" t="s">
        <v>8318</v>
      </c>
      <c r="T823" t="s">
        <v>8334</v>
      </c>
      <c r="U823" s="10">
        <f t="shared" si="77"/>
        <v>42093.922048611115</v>
      </c>
      <c r="V823" s="9">
        <f t="shared" si="73"/>
        <v>42127.792361111111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575</v>
      </c>
      <c r="P824">
        <f t="shared" si="74"/>
        <v>1822</v>
      </c>
      <c r="Q824" t="str">
        <f t="shared" si="75"/>
        <v>music/</v>
      </c>
      <c r="R824" t="str">
        <f t="shared" si="76"/>
        <v>rock</v>
      </c>
      <c r="S824" t="s">
        <v>8318</v>
      </c>
      <c r="T824" t="s">
        <v>8334</v>
      </c>
      <c r="U824" s="10">
        <f t="shared" si="77"/>
        <v>41157.947337962964</v>
      </c>
      <c r="V824" s="9">
        <f t="shared" si="73"/>
        <v>41187.572337962964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636</v>
      </c>
      <c r="P825">
        <f t="shared" si="74"/>
        <v>734.5</v>
      </c>
      <c r="Q825" t="str">
        <f t="shared" si="75"/>
        <v>music/</v>
      </c>
      <c r="R825" t="str">
        <f t="shared" si="76"/>
        <v>rock</v>
      </c>
      <c r="S825" t="s">
        <v>8318</v>
      </c>
      <c r="T825" t="s">
        <v>8334</v>
      </c>
      <c r="U825" s="10">
        <f t="shared" si="77"/>
        <v>42055.972824074073</v>
      </c>
      <c r="V825" s="9">
        <f t="shared" si="73"/>
        <v>42085.556157407409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550.09999999999991</v>
      </c>
      <c r="P826">
        <f t="shared" si="74"/>
        <v>1102.05</v>
      </c>
      <c r="Q826" t="str">
        <f t="shared" si="75"/>
        <v>music/</v>
      </c>
      <c r="R826" t="str">
        <f t="shared" si="76"/>
        <v>rock</v>
      </c>
      <c r="S826" t="s">
        <v>8318</v>
      </c>
      <c r="T826" t="s">
        <v>8334</v>
      </c>
      <c r="U826" s="10">
        <f t="shared" si="77"/>
        <v>40250.242106481484</v>
      </c>
      <c r="V826" s="9">
        <f t="shared" si="73"/>
        <v>40285.915972222225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54</v>
      </c>
      <c r="P827">
        <f t="shared" si="74"/>
        <v>6326.5</v>
      </c>
      <c r="Q827" t="str">
        <f t="shared" si="75"/>
        <v>music/</v>
      </c>
      <c r="R827" t="str">
        <f t="shared" si="76"/>
        <v>rock</v>
      </c>
      <c r="S827" t="s">
        <v>8318</v>
      </c>
      <c r="T827" t="s">
        <v>8334</v>
      </c>
      <c r="U827" s="10">
        <f t="shared" si="77"/>
        <v>41186.306527777779</v>
      </c>
      <c r="V827" s="9">
        <f t="shared" si="73"/>
        <v>41210.931527777779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80</v>
      </c>
      <c r="P828">
        <f t="shared" si="74"/>
        <v>2814.5</v>
      </c>
      <c r="Q828" t="str">
        <f t="shared" si="75"/>
        <v>music/</v>
      </c>
      <c r="R828" t="str">
        <f t="shared" si="76"/>
        <v>rock</v>
      </c>
      <c r="S828" t="s">
        <v>8318</v>
      </c>
      <c r="T828" t="s">
        <v>8334</v>
      </c>
      <c r="U828" s="10">
        <f t="shared" si="77"/>
        <v>40973.038541666669</v>
      </c>
      <c r="V828" s="9">
        <f t="shared" si="73"/>
        <v>40993.621874999997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</v>
      </c>
      <c r="P829">
        <f t="shared" si="74"/>
        <v>160.5</v>
      </c>
      <c r="Q829" t="str">
        <f t="shared" si="75"/>
        <v>music/</v>
      </c>
      <c r="R829" t="str">
        <f t="shared" si="76"/>
        <v>rock</v>
      </c>
      <c r="S829" t="s">
        <v>8318</v>
      </c>
      <c r="T829" t="s">
        <v>8334</v>
      </c>
      <c r="U829" s="10">
        <f t="shared" si="77"/>
        <v>40927.473460648151</v>
      </c>
      <c r="V829" s="9">
        <f t="shared" si="73"/>
        <v>40953.450694444444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91</v>
      </c>
      <c r="P830">
        <f t="shared" si="74"/>
        <v>714.5</v>
      </c>
      <c r="Q830" t="str">
        <f t="shared" si="75"/>
        <v>music/</v>
      </c>
      <c r="R830" t="str">
        <f t="shared" si="76"/>
        <v>rock</v>
      </c>
      <c r="S830" t="s">
        <v>8318</v>
      </c>
      <c r="T830" t="s">
        <v>8334</v>
      </c>
      <c r="U830" s="10">
        <f t="shared" si="77"/>
        <v>41073.050717592596</v>
      </c>
      <c r="V830" s="9">
        <f t="shared" si="73"/>
        <v>41085.308333333334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20</v>
      </c>
      <c r="P831">
        <f t="shared" si="74"/>
        <v>268</v>
      </c>
      <c r="Q831" t="str">
        <f t="shared" si="75"/>
        <v>music/</v>
      </c>
      <c r="R831" t="str">
        <f t="shared" si="76"/>
        <v>rock</v>
      </c>
      <c r="S831" t="s">
        <v>8318</v>
      </c>
      <c r="T831" t="s">
        <v>8334</v>
      </c>
      <c r="U831" s="10">
        <f t="shared" si="77"/>
        <v>42504.801388888889</v>
      </c>
      <c r="V831" s="9">
        <f t="shared" si="73"/>
        <v>42564.426388888889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141</v>
      </c>
      <c r="P832">
        <f t="shared" si="74"/>
        <v>986.5</v>
      </c>
      <c r="Q832" t="str">
        <f t="shared" si="75"/>
        <v>music/</v>
      </c>
      <c r="R832" t="str">
        <f t="shared" si="76"/>
        <v>rock</v>
      </c>
      <c r="S832" t="s">
        <v>8318</v>
      </c>
      <c r="T832" t="s">
        <v>8334</v>
      </c>
      <c r="U832" s="10">
        <f t="shared" si="77"/>
        <v>41325.525752314818</v>
      </c>
      <c r="V832" s="9">
        <f t="shared" si="73"/>
        <v>41355.109085648146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2000</v>
      </c>
      <c r="P833">
        <f t="shared" si="74"/>
        <v>1760</v>
      </c>
      <c r="Q833" t="str">
        <f t="shared" si="75"/>
        <v>music/</v>
      </c>
      <c r="R833" t="str">
        <f t="shared" si="76"/>
        <v>rock</v>
      </c>
      <c r="S833" t="s">
        <v>8318</v>
      </c>
      <c r="T833" t="s">
        <v>8334</v>
      </c>
      <c r="U833" s="10">
        <f t="shared" si="77"/>
        <v>40996.646921296298</v>
      </c>
      <c r="V833" s="9">
        <f t="shared" si="73"/>
        <v>41026.271921296298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IF(E834&gt;=D834, E834-D834,0)</f>
        <v>91.059999999999491</v>
      </c>
      <c r="P834">
        <f t="shared" si="74"/>
        <v>7622.53</v>
      </c>
      <c r="Q834" t="str">
        <f t="shared" si="75"/>
        <v>music/</v>
      </c>
      <c r="R834" t="str">
        <f t="shared" si="76"/>
        <v>rock</v>
      </c>
      <c r="S834" t="s">
        <v>8318</v>
      </c>
      <c r="T834" t="s">
        <v>8334</v>
      </c>
      <c r="U834" s="10">
        <f t="shared" si="77"/>
        <v>40869.675173611111</v>
      </c>
      <c r="V834" s="9">
        <f t="shared" ref="V834:V897" si="79">(I834/86400)+25569+(-9/24)</f>
        <v>40928.967361111107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100</v>
      </c>
      <c r="P835">
        <f t="shared" ref="P835:P898" si="80">AVERAGE(E835,L835)</f>
        <v>3070.5</v>
      </c>
      <c r="Q835" t="str">
        <f t="shared" ref="Q835:Q898" si="81">LEFT(N835,LEN(N835)-FIND("/",N835)+2)</f>
        <v>music/</v>
      </c>
      <c r="R835" t="str">
        <f t="shared" ref="R835:R898" si="82">RIGHT(N835,LEN(N835)-FIND("/",N835))</f>
        <v>rock</v>
      </c>
      <c r="S835" t="s">
        <v>8318</v>
      </c>
      <c r="T835" t="s">
        <v>8334</v>
      </c>
      <c r="U835" s="10">
        <f t="shared" ref="U835:U898" si="83">(((J835/60)/60)/24)+DATE(1970,1,1)</f>
        <v>41718.878182870372</v>
      </c>
      <c r="V835" s="9">
        <f t="shared" si="79"/>
        <v>41748.503182870372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1706</v>
      </c>
      <c r="P836">
        <f t="shared" si="80"/>
        <v>3640.5</v>
      </c>
      <c r="Q836" t="str">
        <f t="shared" si="81"/>
        <v>music/</v>
      </c>
      <c r="R836" t="str">
        <f t="shared" si="82"/>
        <v>rock</v>
      </c>
      <c r="S836" t="s">
        <v>8318</v>
      </c>
      <c r="T836" t="s">
        <v>8334</v>
      </c>
      <c r="U836" s="10">
        <f t="shared" si="83"/>
        <v>41422.822824074072</v>
      </c>
      <c r="V836" s="9">
        <f t="shared" si="79"/>
        <v>41455.790972222225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345</v>
      </c>
      <c r="P837">
        <f t="shared" si="80"/>
        <v>1192.5</v>
      </c>
      <c r="Q837" t="str">
        <f t="shared" si="81"/>
        <v>music/</v>
      </c>
      <c r="R837" t="str">
        <f t="shared" si="82"/>
        <v>rock</v>
      </c>
      <c r="S837" t="s">
        <v>8318</v>
      </c>
      <c r="T837" t="s">
        <v>8334</v>
      </c>
      <c r="U837" s="10">
        <f t="shared" si="83"/>
        <v>41005.45784722222</v>
      </c>
      <c r="V837" s="9">
        <f t="shared" si="79"/>
        <v>41047.75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46.520000000000437</v>
      </c>
      <c r="P838">
        <f t="shared" si="80"/>
        <v>2546.2600000000002</v>
      </c>
      <c r="Q838" t="str">
        <f t="shared" si="81"/>
        <v>music/</v>
      </c>
      <c r="R838" t="str">
        <f t="shared" si="82"/>
        <v>rock</v>
      </c>
      <c r="S838" t="s">
        <v>8318</v>
      </c>
      <c r="T838" t="s">
        <v>8334</v>
      </c>
      <c r="U838" s="10">
        <f t="shared" si="83"/>
        <v>41524.056921296295</v>
      </c>
      <c r="V838" s="9">
        <f t="shared" si="79"/>
        <v>41553.681921296295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545</v>
      </c>
      <c r="P839">
        <f t="shared" si="80"/>
        <v>1553.5</v>
      </c>
      <c r="Q839" t="str">
        <f t="shared" si="81"/>
        <v>music/</v>
      </c>
      <c r="R839" t="str">
        <f t="shared" si="82"/>
        <v>rock</v>
      </c>
      <c r="S839" t="s">
        <v>8318</v>
      </c>
      <c r="T839" t="s">
        <v>8334</v>
      </c>
      <c r="U839" s="10">
        <f t="shared" si="83"/>
        <v>41730.998402777775</v>
      </c>
      <c r="V839" s="9">
        <f t="shared" si="79"/>
        <v>41760.623402777775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908</v>
      </c>
      <c r="P840">
        <f t="shared" si="80"/>
        <v>1484.5</v>
      </c>
      <c r="Q840" t="str">
        <f t="shared" si="81"/>
        <v>music/</v>
      </c>
      <c r="R840" t="str">
        <f t="shared" si="82"/>
        <v>rock</v>
      </c>
      <c r="S840" t="s">
        <v>8318</v>
      </c>
      <c r="T840" t="s">
        <v>8334</v>
      </c>
      <c r="U840" s="10">
        <f t="shared" si="83"/>
        <v>40895.897974537038</v>
      </c>
      <c r="V840" s="9">
        <f t="shared" si="79"/>
        <v>40925.522974537038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830.82999999999993</v>
      </c>
      <c r="P841">
        <f t="shared" si="80"/>
        <v>2963.415</v>
      </c>
      <c r="Q841" t="str">
        <f t="shared" si="81"/>
        <v>music/</v>
      </c>
      <c r="R841" t="str">
        <f t="shared" si="82"/>
        <v>rock</v>
      </c>
      <c r="S841" t="s">
        <v>8318</v>
      </c>
      <c r="T841" t="s">
        <v>8334</v>
      </c>
      <c r="U841" s="10">
        <f t="shared" si="83"/>
        <v>41144.763379629629</v>
      </c>
      <c r="V841" s="9">
        <f t="shared" si="79"/>
        <v>41174.388379629629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2041.6599999999999</v>
      </c>
      <c r="P842">
        <f t="shared" si="80"/>
        <v>6115.83</v>
      </c>
      <c r="Q842" t="str">
        <f t="shared" si="81"/>
        <v>music/m</v>
      </c>
      <c r="R842" t="str">
        <f t="shared" si="82"/>
        <v>metal</v>
      </c>
      <c r="S842" t="s">
        <v>8318</v>
      </c>
      <c r="T842" t="s">
        <v>8335</v>
      </c>
      <c r="U842" s="10">
        <f t="shared" si="83"/>
        <v>42607.226701388892</v>
      </c>
      <c r="V842" s="9">
        <f t="shared" si="79"/>
        <v>42636.851701388892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66</v>
      </c>
      <c r="P843">
        <f t="shared" si="80"/>
        <v>2580</v>
      </c>
      <c r="Q843" t="str">
        <f t="shared" si="81"/>
        <v>music/m</v>
      </c>
      <c r="R843" t="str">
        <f t="shared" si="82"/>
        <v>metal</v>
      </c>
      <c r="S843" t="s">
        <v>8318</v>
      </c>
      <c r="T843" t="s">
        <v>8335</v>
      </c>
      <c r="U843" s="10">
        <f t="shared" si="83"/>
        <v>41923.838692129626</v>
      </c>
      <c r="V843" s="9">
        <f t="shared" si="79"/>
        <v>41953.505358796298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108</v>
      </c>
      <c r="P844">
        <f t="shared" si="80"/>
        <v>1323.5</v>
      </c>
      <c r="Q844" t="str">
        <f t="shared" si="81"/>
        <v>music/m</v>
      </c>
      <c r="R844" t="str">
        <f t="shared" si="82"/>
        <v>metal</v>
      </c>
      <c r="S844" t="s">
        <v>8318</v>
      </c>
      <c r="T844" t="s">
        <v>8335</v>
      </c>
      <c r="U844" s="10">
        <f t="shared" si="83"/>
        <v>41526.592395833337</v>
      </c>
      <c r="V844" s="9">
        <f t="shared" si="79"/>
        <v>41560.790972222225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5014</v>
      </c>
      <c r="P845">
        <f t="shared" si="80"/>
        <v>4070.5</v>
      </c>
      <c r="Q845" t="str">
        <f t="shared" si="81"/>
        <v>music/m</v>
      </c>
      <c r="R845" t="str">
        <f t="shared" si="82"/>
        <v>metal</v>
      </c>
      <c r="S845" t="s">
        <v>8318</v>
      </c>
      <c r="T845" t="s">
        <v>8335</v>
      </c>
      <c r="U845" s="10">
        <f t="shared" si="83"/>
        <v>42695.257870370369</v>
      </c>
      <c r="V845" s="9">
        <f t="shared" si="79"/>
        <v>42711.958333333328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2824</v>
      </c>
      <c r="P846">
        <f t="shared" si="80"/>
        <v>2991.5</v>
      </c>
      <c r="Q846" t="str">
        <f t="shared" si="81"/>
        <v>music/m</v>
      </c>
      <c r="R846" t="str">
        <f t="shared" si="82"/>
        <v>metal</v>
      </c>
      <c r="S846" t="s">
        <v>8318</v>
      </c>
      <c r="T846" t="s">
        <v>8335</v>
      </c>
      <c r="U846" s="10">
        <f t="shared" si="83"/>
        <v>41905.684629629628</v>
      </c>
      <c r="V846" s="9">
        <f t="shared" si="79"/>
        <v>41943.832638888889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1019.0100000000002</v>
      </c>
      <c r="P847">
        <f t="shared" si="80"/>
        <v>3098.0050000000001</v>
      </c>
      <c r="Q847" t="str">
        <f t="shared" si="81"/>
        <v>music/m</v>
      </c>
      <c r="R847" t="str">
        <f t="shared" si="82"/>
        <v>metal</v>
      </c>
      <c r="S847" t="s">
        <v>8318</v>
      </c>
      <c r="T847" t="s">
        <v>8335</v>
      </c>
      <c r="U847" s="10">
        <f t="shared" si="83"/>
        <v>42578.205972222218</v>
      </c>
      <c r="V847" s="9">
        <f t="shared" si="79"/>
        <v>42617.790972222225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242.01</v>
      </c>
      <c r="P848">
        <f t="shared" si="80"/>
        <v>694.505</v>
      </c>
      <c r="Q848" t="str">
        <f t="shared" si="81"/>
        <v>music/m</v>
      </c>
      <c r="R848" t="str">
        <f t="shared" si="82"/>
        <v>metal</v>
      </c>
      <c r="S848" t="s">
        <v>8318</v>
      </c>
      <c r="T848" t="s">
        <v>8335</v>
      </c>
      <c r="U848" s="10">
        <f t="shared" si="83"/>
        <v>41694.391840277778</v>
      </c>
      <c r="V848" s="9">
        <f t="shared" si="79"/>
        <v>41708.208333333336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0</v>
      </c>
      <c r="P849">
        <f t="shared" si="80"/>
        <v>5.5</v>
      </c>
      <c r="Q849" t="str">
        <f t="shared" si="81"/>
        <v>music/m</v>
      </c>
      <c r="R849" t="str">
        <f t="shared" si="82"/>
        <v>metal</v>
      </c>
      <c r="S849" t="s">
        <v>8318</v>
      </c>
      <c r="T849" t="s">
        <v>8335</v>
      </c>
      <c r="U849" s="10">
        <f t="shared" si="83"/>
        <v>42165.79833333334</v>
      </c>
      <c r="V849" s="9">
        <f t="shared" si="79"/>
        <v>42195.423333333332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0</v>
      </c>
      <c r="P850">
        <f t="shared" si="80"/>
        <v>158</v>
      </c>
      <c r="Q850" t="str">
        <f t="shared" si="81"/>
        <v>music/m</v>
      </c>
      <c r="R850" t="str">
        <f t="shared" si="82"/>
        <v>metal</v>
      </c>
      <c r="S850" t="s">
        <v>8318</v>
      </c>
      <c r="T850" t="s">
        <v>8335</v>
      </c>
      <c r="U850" s="10">
        <f t="shared" si="83"/>
        <v>42078.792048611111</v>
      </c>
      <c r="V850" s="9">
        <f t="shared" si="79"/>
        <v>42108.417048611111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796</v>
      </c>
      <c r="P851">
        <f t="shared" si="80"/>
        <v>2455.5</v>
      </c>
      <c r="Q851" t="str">
        <f t="shared" si="81"/>
        <v>music/m</v>
      </c>
      <c r="R851" t="str">
        <f t="shared" si="82"/>
        <v>metal</v>
      </c>
      <c r="S851" t="s">
        <v>8318</v>
      </c>
      <c r="T851" t="s">
        <v>8335</v>
      </c>
      <c r="U851" s="10">
        <f t="shared" si="83"/>
        <v>42051.148888888885</v>
      </c>
      <c r="V851" s="9">
        <f t="shared" si="79"/>
        <v>42078.732222222221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2207</v>
      </c>
      <c r="P852">
        <f t="shared" si="80"/>
        <v>3170</v>
      </c>
      <c r="Q852" t="str">
        <f t="shared" si="81"/>
        <v>music/m</v>
      </c>
      <c r="R852" t="str">
        <f t="shared" si="82"/>
        <v>metal</v>
      </c>
      <c r="S852" t="s">
        <v>8318</v>
      </c>
      <c r="T852" t="s">
        <v>8335</v>
      </c>
      <c r="U852" s="10">
        <f t="shared" si="83"/>
        <v>42452.827743055561</v>
      </c>
      <c r="V852" s="9">
        <f t="shared" si="79"/>
        <v>42484.832638888889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609</v>
      </c>
      <c r="P853">
        <f t="shared" si="80"/>
        <v>1339.5</v>
      </c>
      <c r="Q853" t="str">
        <f t="shared" si="81"/>
        <v>music/m</v>
      </c>
      <c r="R853" t="str">
        <f t="shared" si="82"/>
        <v>metal</v>
      </c>
      <c r="S853" t="s">
        <v>8318</v>
      </c>
      <c r="T853" t="s">
        <v>8335</v>
      </c>
      <c r="U853" s="10">
        <f t="shared" si="83"/>
        <v>42522.880243055552</v>
      </c>
      <c r="V853" s="9">
        <f t="shared" si="79"/>
        <v>42582.447916666672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174</v>
      </c>
      <c r="P854">
        <f t="shared" si="80"/>
        <v>1868</v>
      </c>
      <c r="Q854" t="str">
        <f t="shared" si="81"/>
        <v>music/m</v>
      </c>
      <c r="R854" t="str">
        <f t="shared" si="82"/>
        <v>metal</v>
      </c>
      <c r="S854" t="s">
        <v>8318</v>
      </c>
      <c r="T854" t="s">
        <v>8335</v>
      </c>
      <c r="U854" s="10">
        <f t="shared" si="83"/>
        <v>42656.805497685185</v>
      </c>
      <c r="V854" s="9">
        <f t="shared" si="79"/>
        <v>42667.5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0</v>
      </c>
      <c r="P855">
        <f t="shared" si="80"/>
        <v>155</v>
      </c>
      <c r="Q855" t="str">
        <f t="shared" si="81"/>
        <v>music/m</v>
      </c>
      <c r="R855" t="str">
        <f t="shared" si="82"/>
        <v>metal</v>
      </c>
      <c r="S855" t="s">
        <v>8318</v>
      </c>
      <c r="T855" t="s">
        <v>8335</v>
      </c>
      <c r="U855" s="10">
        <f t="shared" si="83"/>
        <v>42021.832280092596</v>
      </c>
      <c r="V855" s="9">
        <f t="shared" si="79"/>
        <v>42051.457280092596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5065.3000000000029</v>
      </c>
      <c r="P856">
        <f t="shared" si="80"/>
        <v>16682.150000000001</v>
      </c>
      <c r="Q856" t="str">
        <f t="shared" si="81"/>
        <v>music/m</v>
      </c>
      <c r="R856" t="str">
        <f t="shared" si="82"/>
        <v>metal</v>
      </c>
      <c r="S856" t="s">
        <v>8318</v>
      </c>
      <c r="T856" t="s">
        <v>8335</v>
      </c>
      <c r="U856" s="10">
        <f t="shared" si="83"/>
        <v>42702.212337962963</v>
      </c>
      <c r="V856" s="9">
        <f t="shared" si="79"/>
        <v>42731.837337962963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50</v>
      </c>
      <c r="P857">
        <f t="shared" si="80"/>
        <v>773.5</v>
      </c>
      <c r="Q857" t="str">
        <f t="shared" si="81"/>
        <v>music/m</v>
      </c>
      <c r="R857" t="str">
        <f t="shared" si="82"/>
        <v>metal</v>
      </c>
      <c r="S857" t="s">
        <v>8318</v>
      </c>
      <c r="T857" t="s">
        <v>8335</v>
      </c>
      <c r="U857" s="10">
        <f t="shared" si="83"/>
        <v>42545.125196759262</v>
      </c>
      <c r="V857" s="9">
        <f t="shared" si="79"/>
        <v>42574.750196759254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295</v>
      </c>
      <c r="P858">
        <f t="shared" si="80"/>
        <v>286.5</v>
      </c>
      <c r="Q858" t="str">
        <f t="shared" si="81"/>
        <v>music/m</v>
      </c>
      <c r="R858" t="str">
        <f t="shared" si="82"/>
        <v>metal</v>
      </c>
      <c r="S858" t="s">
        <v>8318</v>
      </c>
      <c r="T858" t="s">
        <v>8335</v>
      </c>
      <c r="U858" s="10">
        <f t="shared" si="83"/>
        <v>42609.311990740738</v>
      </c>
      <c r="V858" s="9">
        <f t="shared" si="79"/>
        <v>42668.416666666672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0</v>
      </c>
      <c r="P859">
        <f t="shared" si="80"/>
        <v>612</v>
      </c>
      <c r="Q859" t="str">
        <f t="shared" si="81"/>
        <v>music/m</v>
      </c>
      <c r="R859" t="str">
        <f t="shared" si="82"/>
        <v>metal</v>
      </c>
      <c r="S859" t="s">
        <v>8318</v>
      </c>
      <c r="T859" t="s">
        <v>8335</v>
      </c>
      <c r="U859" s="10">
        <f t="shared" si="83"/>
        <v>42291.581377314811</v>
      </c>
      <c r="V859" s="9">
        <f t="shared" si="79"/>
        <v>42333.248043981483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528.06999999999994</v>
      </c>
      <c r="P860">
        <f t="shared" si="80"/>
        <v>902.03499999999997</v>
      </c>
      <c r="Q860" t="str">
        <f t="shared" si="81"/>
        <v>music/m</v>
      </c>
      <c r="R860" t="str">
        <f t="shared" si="82"/>
        <v>metal</v>
      </c>
      <c r="S860" t="s">
        <v>8318</v>
      </c>
      <c r="T860" t="s">
        <v>8335</v>
      </c>
      <c r="U860" s="10">
        <f t="shared" si="83"/>
        <v>42079.745578703703</v>
      </c>
      <c r="V860" s="9">
        <f t="shared" si="79"/>
        <v>42109.582638888889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187</v>
      </c>
      <c r="P861">
        <f t="shared" si="80"/>
        <v>2142.5</v>
      </c>
      <c r="Q861" t="str">
        <f t="shared" si="81"/>
        <v>music/m</v>
      </c>
      <c r="R861" t="str">
        <f t="shared" si="82"/>
        <v>metal</v>
      </c>
      <c r="S861" t="s">
        <v>8318</v>
      </c>
      <c r="T861" t="s">
        <v>8335</v>
      </c>
      <c r="U861" s="10">
        <f t="shared" si="83"/>
        <v>42128.820231481484</v>
      </c>
      <c r="V861" s="9">
        <f t="shared" si="79"/>
        <v>42158.625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0</v>
      </c>
      <c r="P862">
        <f t="shared" si="80"/>
        <v>1294</v>
      </c>
      <c r="Q862" t="str">
        <f t="shared" si="81"/>
        <v>music/</v>
      </c>
      <c r="R862" t="str">
        <f t="shared" si="82"/>
        <v>jazz</v>
      </c>
      <c r="S862" t="s">
        <v>8318</v>
      </c>
      <c r="T862" t="s">
        <v>8336</v>
      </c>
      <c r="U862" s="10">
        <f t="shared" si="83"/>
        <v>41570.482789351852</v>
      </c>
      <c r="V862" s="9">
        <f t="shared" si="79"/>
        <v>41600.149456018517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0</v>
      </c>
      <c r="P863">
        <f t="shared" si="80"/>
        <v>51.5</v>
      </c>
      <c r="Q863" t="str">
        <f t="shared" si="81"/>
        <v>music/</v>
      </c>
      <c r="R863" t="str">
        <f t="shared" si="82"/>
        <v>jazz</v>
      </c>
      <c r="S863" t="s">
        <v>8318</v>
      </c>
      <c r="T863" t="s">
        <v>8336</v>
      </c>
      <c r="U863" s="10">
        <f t="shared" si="83"/>
        <v>42599.965324074074</v>
      </c>
      <c r="V863" s="9">
        <f t="shared" si="79"/>
        <v>42629.590324074074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80"/>
        <v>87</v>
      </c>
      <c r="Q864" t="str">
        <f t="shared" si="81"/>
        <v>music/</v>
      </c>
      <c r="R864" t="str">
        <f t="shared" si="82"/>
        <v>jazz</v>
      </c>
      <c r="S864" t="s">
        <v>8318</v>
      </c>
      <c r="T864" t="s">
        <v>8336</v>
      </c>
      <c r="U864" s="10">
        <f t="shared" si="83"/>
        <v>41559.5549537037</v>
      </c>
      <c r="V864" s="9">
        <f t="shared" si="79"/>
        <v>41589.221620370372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0</v>
      </c>
      <c r="P865">
        <f t="shared" si="80"/>
        <v>47.5</v>
      </c>
      <c r="Q865" t="str">
        <f t="shared" si="81"/>
        <v>music/</v>
      </c>
      <c r="R865" t="str">
        <f t="shared" si="82"/>
        <v>jazz</v>
      </c>
      <c r="S865" t="s">
        <v>8318</v>
      </c>
      <c r="T865" t="s">
        <v>8336</v>
      </c>
      <c r="U865" s="10">
        <f t="shared" si="83"/>
        <v>40921.117662037039</v>
      </c>
      <c r="V865" s="9">
        <f t="shared" si="79"/>
        <v>40950.742662037039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0</v>
      </c>
      <c r="P866">
        <f t="shared" si="80"/>
        <v>1389.5</v>
      </c>
      <c r="Q866" t="str">
        <f t="shared" si="81"/>
        <v>music/</v>
      </c>
      <c r="R866" t="str">
        <f t="shared" si="82"/>
        <v>jazz</v>
      </c>
      <c r="S866" t="s">
        <v>8318</v>
      </c>
      <c r="T866" t="s">
        <v>8336</v>
      </c>
      <c r="U866" s="10">
        <f t="shared" si="83"/>
        <v>41541.106921296298</v>
      </c>
      <c r="V866" s="9">
        <f t="shared" si="79"/>
        <v>41563.040972222225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0</v>
      </c>
      <c r="P867">
        <f t="shared" si="80"/>
        <v>23.5</v>
      </c>
      <c r="Q867" t="str">
        <f t="shared" si="81"/>
        <v>music/</v>
      </c>
      <c r="R867" t="str">
        <f t="shared" si="82"/>
        <v>jazz</v>
      </c>
      <c r="S867" t="s">
        <v>8318</v>
      </c>
      <c r="T867" t="s">
        <v>8336</v>
      </c>
      <c r="U867" s="10">
        <f t="shared" si="83"/>
        <v>41230.77311342593</v>
      </c>
      <c r="V867" s="9">
        <f t="shared" si="79"/>
        <v>41290.398113425923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0</v>
      </c>
      <c r="P868">
        <f t="shared" si="80"/>
        <v>325.5</v>
      </c>
      <c r="Q868" t="str">
        <f t="shared" si="81"/>
        <v>music/</v>
      </c>
      <c r="R868" t="str">
        <f t="shared" si="82"/>
        <v>jazz</v>
      </c>
      <c r="S868" t="s">
        <v>8318</v>
      </c>
      <c r="T868" t="s">
        <v>8336</v>
      </c>
      <c r="U868" s="10">
        <f t="shared" si="83"/>
        <v>42025.637939814813</v>
      </c>
      <c r="V868" s="9">
        <f t="shared" si="79"/>
        <v>42063.256944444445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0</v>
      </c>
      <c r="P869">
        <f t="shared" si="80"/>
        <v>606</v>
      </c>
      <c r="Q869" t="str">
        <f t="shared" si="81"/>
        <v>music/</v>
      </c>
      <c r="R869" t="str">
        <f t="shared" si="82"/>
        <v>jazz</v>
      </c>
      <c r="S869" t="s">
        <v>8318</v>
      </c>
      <c r="T869" t="s">
        <v>8336</v>
      </c>
      <c r="U869" s="10">
        <f t="shared" si="83"/>
        <v>40088.105393518519</v>
      </c>
      <c r="V869" s="9">
        <f t="shared" si="79"/>
        <v>40147.832638888889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80"/>
        <v>25.5</v>
      </c>
      <c r="Q870" t="str">
        <f t="shared" si="81"/>
        <v>music/</v>
      </c>
      <c r="R870" t="str">
        <f t="shared" si="82"/>
        <v>jazz</v>
      </c>
      <c r="S870" t="s">
        <v>8318</v>
      </c>
      <c r="T870" t="s">
        <v>8336</v>
      </c>
      <c r="U870" s="10">
        <f t="shared" si="83"/>
        <v>41616.027754629627</v>
      </c>
      <c r="V870" s="9">
        <f t="shared" si="79"/>
        <v>41645.652754629627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0</v>
      </c>
      <c r="P871">
        <f t="shared" si="80"/>
        <v>521.5</v>
      </c>
      <c r="Q871" t="str">
        <f t="shared" si="81"/>
        <v>music/</v>
      </c>
      <c r="R871" t="str">
        <f t="shared" si="82"/>
        <v>jazz</v>
      </c>
      <c r="S871" t="s">
        <v>8318</v>
      </c>
      <c r="T871" t="s">
        <v>8336</v>
      </c>
      <c r="U871" s="10">
        <f t="shared" si="83"/>
        <v>41342.845567129632</v>
      </c>
      <c r="V871" s="9">
        <f t="shared" si="79"/>
        <v>41372.428900462961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80"/>
        <v>33.5</v>
      </c>
      <c r="Q872" t="str">
        <f t="shared" si="81"/>
        <v>music/</v>
      </c>
      <c r="R872" t="str">
        <f t="shared" si="82"/>
        <v>jazz</v>
      </c>
      <c r="S872" t="s">
        <v>8318</v>
      </c>
      <c r="T872" t="s">
        <v>8336</v>
      </c>
      <c r="U872" s="10">
        <f t="shared" si="83"/>
        <v>41488.022256944445</v>
      </c>
      <c r="V872" s="9">
        <f t="shared" si="79"/>
        <v>41517.647256944445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0</v>
      </c>
      <c r="P873">
        <f t="shared" si="80"/>
        <v>168.5</v>
      </c>
      <c r="Q873" t="str">
        <f t="shared" si="81"/>
        <v>music/</v>
      </c>
      <c r="R873" t="str">
        <f t="shared" si="82"/>
        <v>jazz</v>
      </c>
      <c r="S873" t="s">
        <v>8318</v>
      </c>
      <c r="T873" t="s">
        <v>8336</v>
      </c>
      <c r="U873" s="10">
        <f t="shared" si="83"/>
        <v>41577.561284722222</v>
      </c>
      <c r="V873" s="9">
        <f t="shared" si="79"/>
        <v>41607.227951388893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</v>
      </c>
      <c r="P874">
        <f t="shared" si="80"/>
        <v>33.5</v>
      </c>
      <c r="Q874" t="str">
        <f t="shared" si="81"/>
        <v>music/</v>
      </c>
      <c r="R874" t="str">
        <f t="shared" si="82"/>
        <v>jazz</v>
      </c>
      <c r="S874" t="s">
        <v>8318</v>
      </c>
      <c r="T874" t="s">
        <v>8336</v>
      </c>
      <c r="U874" s="10">
        <f t="shared" si="83"/>
        <v>40567.825543981482</v>
      </c>
      <c r="V874" s="9">
        <f t="shared" si="79"/>
        <v>40612.450543981482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0</v>
      </c>
      <c r="P875">
        <f t="shared" si="80"/>
        <v>25</v>
      </c>
      <c r="Q875" t="str">
        <f t="shared" si="81"/>
        <v>music/</v>
      </c>
      <c r="R875" t="str">
        <f t="shared" si="82"/>
        <v>jazz</v>
      </c>
      <c r="S875" t="s">
        <v>8318</v>
      </c>
      <c r="T875" t="s">
        <v>8336</v>
      </c>
      <c r="U875" s="10">
        <f t="shared" si="83"/>
        <v>41184.167129629634</v>
      </c>
      <c r="V875" s="9">
        <f t="shared" si="79"/>
        <v>41223.833796296298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0</v>
      </c>
      <c r="P876">
        <f t="shared" si="80"/>
        <v>375.5</v>
      </c>
      <c r="Q876" t="str">
        <f t="shared" si="81"/>
        <v>music/</v>
      </c>
      <c r="R876" t="str">
        <f t="shared" si="82"/>
        <v>jazz</v>
      </c>
      <c r="S876" t="s">
        <v>8318</v>
      </c>
      <c r="T876" t="s">
        <v>8336</v>
      </c>
      <c r="U876" s="10">
        <f t="shared" si="83"/>
        <v>41368.583726851852</v>
      </c>
      <c r="V876" s="9">
        <f t="shared" si="79"/>
        <v>41398.208726851852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80"/>
        <v>0</v>
      </c>
      <c r="Q877" t="str">
        <f t="shared" si="81"/>
        <v>music/</v>
      </c>
      <c r="R877" t="str">
        <f t="shared" si="82"/>
        <v>jazz</v>
      </c>
      <c r="S877" t="s">
        <v>8318</v>
      </c>
      <c r="T877" t="s">
        <v>8336</v>
      </c>
      <c r="U877" s="10">
        <f t="shared" si="83"/>
        <v>42248.723738425921</v>
      </c>
      <c r="V877" s="9">
        <f t="shared" si="79"/>
        <v>42268.348738425921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0</v>
      </c>
      <c r="P878">
        <f t="shared" si="80"/>
        <v>665.5</v>
      </c>
      <c r="Q878" t="str">
        <f t="shared" si="81"/>
        <v>music/</v>
      </c>
      <c r="R878" t="str">
        <f t="shared" si="82"/>
        <v>jazz</v>
      </c>
      <c r="S878" t="s">
        <v>8318</v>
      </c>
      <c r="T878" t="s">
        <v>8336</v>
      </c>
      <c r="U878" s="10">
        <f t="shared" si="83"/>
        <v>41276.496840277774</v>
      </c>
      <c r="V878" s="9">
        <f t="shared" si="79"/>
        <v>41309.121840277774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0</v>
      </c>
      <c r="P879">
        <f t="shared" si="80"/>
        <v>690</v>
      </c>
      <c r="Q879" t="str">
        <f t="shared" si="81"/>
        <v>music/</v>
      </c>
      <c r="R879" t="str">
        <f t="shared" si="82"/>
        <v>jazz</v>
      </c>
      <c r="S879" t="s">
        <v>8318</v>
      </c>
      <c r="T879" t="s">
        <v>8336</v>
      </c>
      <c r="U879" s="10">
        <f t="shared" si="83"/>
        <v>41597.788888888892</v>
      </c>
      <c r="V879" s="9">
        <f t="shared" si="79"/>
        <v>41627.413888888885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0</v>
      </c>
      <c r="P880">
        <f t="shared" si="80"/>
        <v>33.5</v>
      </c>
      <c r="Q880" t="str">
        <f t="shared" si="81"/>
        <v>music/</v>
      </c>
      <c r="R880" t="str">
        <f t="shared" si="82"/>
        <v>jazz</v>
      </c>
      <c r="S880" t="s">
        <v>8318</v>
      </c>
      <c r="T880" t="s">
        <v>8336</v>
      </c>
      <c r="U880" s="10">
        <f t="shared" si="83"/>
        <v>40505.232916666668</v>
      </c>
      <c r="V880" s="9">
        <f t="shared" si="79"/>
        <v>40534.857916666668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0</v>
      </c>
      <c r="P881">
        <f t="shared" si="80"/>
        <v>337</v>
      </c>
      <c r="Q881" t="str">
        <f t="shared" si="81"/>
        <v>music/</v>
      </c>
      <c r="R881" t="str">
        <f t="shared" si="82"/>
        <v>jazz</v>
      </c>
      <c r="S881" t="s">
        <v>8318</v>
      </c>
      <c r="T881" t="s">
        <v>8336</v>
      </c>
      <c r="U881" s="10">
        <f t="shared" si="83"/>
        <v>41037.829918981479</v>
      </c>
      <c r="V881" s="9">
        <f t="shared" si="79"/>
        <v>41058.454918981479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0</v>
      </c>
      <c r="P882">
        <f t="shared" si="80"/>
        <v>60.5</v>
      </c>
      <c r="Q882" t="str">
        <f t="shared" si="81"/>
        <v xml:space="preserve">music/indie </v>
      </c>
      <c r="R882" t="str">
        <f t="shared" si="82"/>
        <v>indie rock</v>
      </c>
      <c r="S882" t="s">
        <v>8318</v>
      </c>
      <c r="T882" t="s">
        <v>8337</v>
      </c>
      <c r="U882" s="10">
        <f t="shared" si="83"/>
        <v>41179.32104166667</v>
      </c>
      <c r="V882" s="9">
        <f t="shared" si="79"/>
        <v>41211.94604166667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</v>
      </c>
      <c r="P883">
        <f t="shared" si="80"/>
        <v>15.5</v>
      </c>
      <c r="Q883" t="str">
        <f t="shared" si="81"/>
        <v xml:space="preserve">music/indie </v>
      </c>
      <c r="R883" t="str">
        <f t="shared" si="82"/>
        <v>indie rock</v>
      </c>
      <c r="S883" t="s">
        <v>8318</v>
      </c>
      <c r="T883" t="s">
        <v>8337</v>
      </c>
      <c r="U883" s="10">
        <f t="shared" si="83"/>
        <v>40877.25099537037</v>
      </c>
      <c r="V883" s="9">
        <f t="shared" si="79"/>
        <v>40921.87599537037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0</v>
      </c>
      <c r="P884">
        <f t="shared" si="80"/>
        <v>158</v>
      </c>
      <c r="Q884" t="str">
        <f t="shared" si="81"/>
        <v xml:space="preserve">music/indie </v>
      </c>
      <c r="R884" t="str">
        <f t="shared" si="82"/>
        <v>indie rock</v>
      </c>
      <c r="S884" t="s">
        <v>8318</v>
      </c>
      <c r="T884" t="s">
        <v>8337</v>
      </c>
      <c r="U884" s="10">
        <f t="shared" si="83"/>
        <v>40759.860532407409</v>
      </c>
      <c r="V884" s="9">
        <f t="shared" si="79"/>
        <v>40792.485532407409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0</v>
      </c>
      <c r="P885">
        <f t="shared" si="80"/>
        <v>1012.5</v>
      </c>
      <c r="Q885" t="str">
        <f t="shared" si="81"/>
        <v xml:space="preserve">music/indie </v>
      </c>
      <c r="R885" t="str">
        <f t="shared" si="82"/>
        <v>indie rock</v>
      </c>
      <c r="S885" t="s">
        <v>8318</v>
      </c>
      <c r="T885" t="s">
        <v>8337</v>
      </c>
      <c r="U885" s="10">
        <f t="shared" si="83"/>
        <v>42371.935590277775</v>
      </c>
      <c r="V885" s="9">
        <f t="shared" si="79"/>
        <v>42431.560590277775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0</v>
      </c>
      <c r="P886">
        <f t="shared" si="80"/>
        <v>11</v>
      </c>
      <c r="Q886" t="str">
        <f t="shared" si="81"/>
        <v xml:space="preserve">music/indie </v>
      </c>
      <c r="R886" t="str">
        <f t="shared" si="82"/>
        <v>indie rock</v>
      </c>
      <c r="S886" t="s">
        <v>8318</v>
      </c>
      <c r="T886" t="s">
        <v>8337</v>
      </c>
      <c r="U886" s="10">
        <f t="shared" si="83"/>
        <v>40981.802615740737</v>
      </c>
      <c r="V886" s="9">
        <f t="shared" si="79"/>
        <v>41040.729861111111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0</v>
      </c>
      <c r="P887">
        <f t="shared" si="80"/>
        <v>385.5</v>
      </c>
      <c r="Q887" t="str">
        <f t="shared" si="81"/>
        <v xml:space="preserve">music/indie </v>
      </c>
      <c r="R887" t="str">
        <f t="shared" si="82"/>
        <v>indie rock</v>
      </c>
      <c r="S887" t="s">
        <v>8318</v>
      </c>
      <c r="T887" t="s">
        <v>8337</v>
      </c>
      <c r="U887" s="10">
        <f t="shared" si="83"/>
        <v>42713.941099537042</v>
      </c>
      <c r="V887" s="9">
        <f t="shared" si="79"/>
        <v>42734.566099537042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0</v>
      </c>
      <c r="P888">
        <f t="shared" si="80"/>
        <v>106</v>
      </c>
      <c r="Q888" t="str">
        <f t="shared" si="81"/>
        <v xml:space="preserve">music/indie </v>
      </c>
      <c r="R888" t="str">
        <f t="shared" si="82"/>
        <v>indie rock</v>
      </c>
      <c r="S888" t="s">
        <v>8318</v>
      </c>
      <c r="T888" t="s">
        <v>8337</v>
      </c>
      <c r="U888" s="10">
        <f t="shared" si="83"/>
        <v>42603.870520833334</v>
      </c>
      <c r="V888" s="9">
        <f t="shared" si="79"/>
        <v>42628.495520833334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80"/>
        <v>0</v>
      </c>
      <c r="Q889" t="str">
        <f t="shared" si="81"/>
        <v xml:space="preserve">music/indie </v>
      </c>
      <c r="R889" t="str">
        <f t="shared" si="82"/>
        <v>indie rock</v>
      </c>
      <c r="S889" t="s">
        <v>8318</v>
      </c>
      <c r="T889" t="s">
        <v>8337</v>
      </c>
      <c r="U889" s="10">
        <f t="shared" si="83"/>
        <v>41026.958969907406</v>
      </c>
      <c r="V889" s="9">
        <f t="shared" si="79"/>
        <v>41056.583969907406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0</v>
      </c>
      <c r="P890">
        <f t="shared" si="80"/>
        <v>38</v>
      </c>
      <c r="Q890" t="str">
        <f t="shared" si="81"/>
        <v xml:space="preserve">music/indie </v>
      </c>
      <c r="R890" t="str">
        <f t="shared" si="82"/>
        <v>indie rock</v>
      </c>
      <c r="S890" t="s">
        <v>8318</v>
      </c>
      <c r="T890" t="s">
        <v>8337</v>
      </c>
      <c r="U890" s="10">
        <f t="shared" si="83"/>
        <v>40751.753298611111</v>
      </c>
      <c r="V890" s="9">
        <f t="shared" si="79"/>
        <v>40786.875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0</v>
      </c>
      <c r="P891">
        <f t="shared" si="80"/>
        <v>1196.1600000000001</v>
      </c>
      <c r="Q891" t="str">
        <f t="shared" si="81"/>
        <v xml:space="preserve">music/indie </v>
      </c>
      <c r="R891" t="str">
        <f t="shared" si="82"/>
        <v>indie rock</v>
      </c>
      <c r="S891" t="s">
        <v>8318</v>
      </c>
      <c r="T891" t="s">
        <v>8337</v>
      </c>
      <c r="U891" s="10">
        <f t="shared" si="83"/>
        <v>41887.784062500003</v>
      </c>
      <c r="V891" s="9">
        <f t="shared" si="79"/>
        <v>41917.409062500003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0</v>
      </c>
      <c r="P892">
        <f t="shared" si="80"/>
        <v>64.5</v>
      </c>
      <c r="Q892" t="str">
        <f t="shared" si="81"/>
        <v xml:space="preserve">music/indie </v>
      </c>
      <c r="R892" t="str">
        <f t="shared" si="82"/>
        <v>indie rock</v>
      </c>
      <c r="S892" t="s">
        <v>8318</v>
      </c>
      <c r="T892" t="s">
        <v>8337</v>
      </c>
      <c r="U892" s="10">
        <f t="shared" si="83"/>
        <v>41569.698831018519</v>
      </c>
      <c r="V892" s="9">
        <f t="shared" si="79"/>
        <v>41599.365497685183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0</v>
      </c>
      <c r="P893">
        <f t="shared" si="80"/>
        <v>134.5</v>
      </c>
      <c r="Q893" t="str">
        <f t="shared" si="81"/>
        <v xml:space="preserve">music/indie </v>
      </c>
      <c r="R893" t="str">
        <f t="shared" si="82"/>
        <v>indie rock</v>
      </c>
      <c r="S893" t="s">
        <v>8318</v>
      </c>
      <c r="T893" t="s">
        <v>8337</v>
      </c>
      <c r="U893" s="10">
        <f t="shared" si="83"/>
        <v>41842.031597222223</v>
      </c>
      <c r="V893" s="9">
        <f t="shared" si="79"/>
        <v>41871.656597222223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0</v>
      </c>
      <c r="P894">
        <f t="shared" si="80"/>
        <v>1231</v>
      </c>
      <c r="Q894" t="str">
        <f t="shared" si="81"/>
        <v xml:space="preserve">music/indie </v>
      </c>
      <c r="R894" t="str">
        <f t="shared" si="82"/>
        <v>indie rock</v>
      </c>
      <c r="S894" t="s">
        <v>8318</v>
      </c>
      <c r="T894" t="s">
        <v>8337</v>
      </c>
      <c r="U894" s="10">
        <f t="shared" si="83"/>
        <v>40304.20003472222</v>
      </c>
      <c r="V894" s="9">
        <f t="shared" si="79"/>
        <v>40390.791666666664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0</v>
      </c>
      <c r="P895">
        <f t="shared" si="80"/>
        <v>102.5</v>
      </c>
      <c r="Q895" t="str">
        <f t="shared" si="81"/>
        <v xml:space="preserve">music/indie </v>
      </c>
      <c r="R895" t="str">
        <f t="shared" si="82"/>
        <v>indie rock</v>
      </c>
      <c r="S895" t="s">
        <v>8318</v>
      </c>
      <c r="T895" t="s">
        <v>8337</v>
      </c>
      <c r="U895" s="10">
        <f t="shared" si="83"/>
        <v>42065.897719907407</v>
      </c>
      <c r="V895" s="9">
        <f t="shared" si="79"/>
        <v>42095.481053240743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0</v>
      </c>
      <c r="P896">
        <f t="shared" si="80"/>
        <v>3943.5</v>
      </c>
      <c r="Q896" t="str">
        <f t="shared" si="81"/>
        <v xml:space="preserve">music/indie </v>
      </c>
      <c r="R896" t="str">
        <f t="shared" si="82"/>
        <v>indie rock</v>
      </c>
      <c r="S896" t="s">
        <v>8318</v>
      </c>
      <c r="T896" t="s">
        <v>8337</v>
      </c>
      <c r="U896" s="10">
        <f t="shared" si="83"/>
        <v>42496.981597222228</v>
      </c>
      <c r="V896" s="9">
        <f t="shared" si="79"/>
        <v>42526.60659722222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0</v>
      </c>
      <c r="P897">
        <f t="shared" si="80"/>
        <v>101</v>
      </c>
      <c r="Q897" t="str">
        <f t="shared" si="81"/>
        <v xml:space="preserve">music/indie </v>
      </c>
      <c r="R897" t="str">
        <f t="shared" si="82"/>
        <v>indie rock</v>
      </c>
      <c r="S897" t="s">
        <v>8318</v>
      </c>
      <c r="T897" t="s">
        <v>8337</v>
      </c>
      <c r="U897" s="10">
        <f t="shared" si="83"/>
        <v>40431.127650462964</v>
      </c>
      <c r="V897" s="9">
        <f t="shared" si="79"/>
        <v>40475.752650462964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IF(E898&gt;=D898, E898-D898,0)</f>
        <v>0</v>
      </c>
      <c r="P898">
        <f t="shared" si="80"/>
        <v>1636</v>
      </c>
      <c r="Q898" t="str">
        <f t="shared" si="81"/>
        <v xml:space="preserve">music/indie </v>
      </c>
      <c r="R898" t="str">
        <f t="shared" si="82"/>
        <v>indie rock</v>
      </c>
      <c r="S898" t="s">
        <v>8318</v>
      </c>
      <c r="T898" t="s">
        <v>8337</v>
      </c>
      <c r="U898" s="10">
        <f t="shared" si="83"/>
        <v>42218.872986111113</v>
      </c>
      <c r="V898" s="9">
        <f t="shared" ref="V898:V961" si="85">(I898/86400)+25569+(-9/24)</f>
        <v>42243.791666666672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>
        <f t="shared" ref="P899:P962" si="86">AVERAGE(E899,L899)</f>
        <v>0</v>
      </c>
      <c r="Q899" t="str">
        <f t="shared" ref="Q899:Q962" si="87">LEFT(N899,LEN(N899)-FIND("/",N899)+2)</f>
        <v xml:space="preserve">music/indie </v>
      </c>
      <c r="R899" t="str">
        <f t="shared" ref="R899:R962" si="88">RIGHT(N899,LEN(N899)-FIND("/",N899))</f>
        <v>indie rock</v>
      </c>
      <c r="S899" t="s">
        <v>8318</v>
      </c>
      <c r="T899" t="s">
        <v>8337</v>
      </c>
      <c r="U899" s="10">
        <f t="shared" ref="U899:U962" si="89">(((J899/60)/60)/24)+DATE(1970,1,1)</f>
        <v>41211.688750000001</v>
      </c>
      <c r="V899" s="9">
        <f t="shared" si="85"/>
        <v>41241.355416666665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0</v>
      </c>
      <c r="P900">
        <f t="shared" si="86"/>
        <v>36</v>
      </c>
      <c r="Q900" t="str">
        <f t="shared" si="87"/>
        <v xml:space="preserve">music/indie </v>
      </c>
      <c r="R900" t="str">
        <f t="shared" si="88"/>
        <v>indie rock</v>
      </c>
      <c r="S900" t="s">
        <v>8318</v>
      </c>
      <c r="T900" t="s">
        <v>8337</v>
      </c>
      <c r="U900" s="10">
        <f t="shared" si="89"/>
        <v>40878.758217592593</v>
      </c>
      <c r="V900" s="9">
        <f t="shared" si="85"/>
        <v>40923.383217592593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0</v>
      </c>
      <c r="P901">
        <f t="shared" si="86"/>
        <v>144</v>
      </c>
      <c r="Q901" t="str">
        <f t="shared" si="87"/>
        <v xml:space="preserve">music/indie </v>
      </c>
      <c r="R901" t="str">
        <f t="shared" si="88"/>
        <v>indie rock</v>
      </c>
      <c r="S901" t="s">
        <v>8318</v>
      </c>
      <c r="T901" t="s">
        <v>8337</v>
      </c>
      <c r="U901" s="10">
        <f t="shared" si="89"/>
        <v>40646.099097222221</v>
      </c>
      <c r="V901" s="9">
        <f t="shared" si="85"/>
        <v>40690.724097222221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6"/>
        <v>11.5</v>
      </c>
      <c r="Q902" t="str">
        <f t="shared" si="87"/>
        <v>music/</v>
      </c>
      <c r="R902" t="str">
        <f t="shared" si="88"/>
        <v>jazz</v>
      </c>
      <c r="S902" t="s">
        <v>8318</v>
      </c>
      <c r="T902" t="s">
        <v>8336</v>
      </c>
      <c r="U902" s="10">
        <f t="shared" si="89"/>
        <v>42429.84956018519</v>
      </c>
      <c r="V902" s="9">
        <f t="shared" si="85"/>
        <v>42459.432893518519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6"/>
        <v>0</v>
      </c>
      <c r="Q903" t="str">
        <f t="shared" si="87"/>
        <v>music/</v>
      </c>
      <c r="R903" t="str">
        <f t="shared" si="88"/>
        <v>jazz</v>
      </c>
      <c r="S903" t="s">
        <v>8318</v>
      </c>
      <c r="T903" t="s">
        <v>8336</v>
      </c>
      <c r="U903" s="10">
        <f t="shared" si="89"/>
        <v>40291.81150462963</v>
      </c>
      <c r="V903" s="9">
        <f t="shared" si="85"/>
        <v>40337.424305555556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6"/>
        <v>46.5</v>
      </c>
      <c r="Q904" t="str">
        <f t="shared" si="87"/>
        <v>music/</v>
      </c>
      <c r="R904" t="str">
        <f t="shared" si="88"/>
        <v>jazz</v>
      </c>
      <c r="S904" t="s">
        <v>8318</v>
      </c>
      <c r="T904" t="s">
        <v>8336</v>
      </c>
      <c r="U904" s="10">
        <f t="shared" si="89"/>
        <v>41829.965532407405</v>
      </c>
      <c r="V904" s="9">
        <f t="shared" si="85"/>
        <v>41881.270833333336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0</v>
      </c>
      <c r="P905">
        <f t="shared" si="86"/>
        <v>82</v>
      </c>
      <c r="Q905" t="str">
        <f t="shared" si="87"/>
        <v>music/</v>
      </c>
      <c r="R905" t="str">
        <f t="shared" si="88"/>
        <v>jazz</v>
      </c>
      <c r="S905" t="s">
        <v>8318</v>
      </c>
      <c r="T905" t="s">
        <v>8336</v>
      </c>
      <c r="U905" s="10">
        <f t="shared" si="89"/>
        <v>41149.796064814815</v>
      </c>
      <c r="V905" s="9">
        <f t="shared" si="85"/>
        <v>41174.725694444445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6"/>
        <v>77</v>
      </c>
      <c r="Q906" t="str">
        <f t="shared" si="87"/>
        <v>music/</v>
      </c>
      <c r="R906" t="str">
        <f t="shared" si="88"/>
        <v>jazz</v>
      </c>
      <c r="S906" t="s">
        <v>8318</v>
      </c>
      <c r="T906" t="s">
        <v>8336</v>
      </c>
      <c r="U906" s="10">
        <f t="shared" si="89"/>
        <v>42342.080289351856</v>
      </c>
      <c r="V906" s="9">
        <f t="shared" si="85"/>
        <v>42371.705289351856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0</v>
      </c>
      <c r="P907">
        <f t="shared" si="86"/>
        <v>101</v>
      </c>
      <c r="Q907" t="str">
        <f t="shared" si="87"/>
        <v>music/</v>
      </c>
      <c r="R907" t="str">
        <f t="shared" si="88"/>
        <v>jazz</v>
      </c>
      <c r="S907" t="s">
        <v>8318</v>
      </c>
      <c r="T907" t="s">
        <v>8336</v>
      </c>
      <c r="U907" s="10">
        <f t="shared" si="89"/>
        <v>40507.239884259259</v>
      </c>
      <c r="V907" s="9">
        <f t="shared" si="85"/>
        <v>40566.864884259259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6"/>
        <v>0</v>
      </c>
      <c r="Q908" t="str">
        <f t="shared" si="87"/>
        <v>music/</v>
      </c>
      <c r="R908" t="str">
        <f t="shared" si="88"/>
        <v>jazz</v>
      </c>
      <c r="S908" t="s">
        <v>8318</v>
      </c>
      <c r="T908" t="s">
        <v>8336</v>
      </c>
      <c r="U908" s="10">
        <f t="shared" si="89"/>
        <v>41681.189699074072</v>
      </c>
      <c r="V908" s="9">
        <f t="shared" si="85"/>
        <v>41710.773032407407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6"/>
        <v>0</v>
      </c>
      <c r="Q909" t="str">
        <f t="shared" si="87"/>
        <v>music/</v>
      </c>
      <c r="R909" t="str">
        <f t="shared" si="88"/>
        <v>jazz</v>
      </c>
      <c r="S909" t="s">
        <v>8318</v>
      </c>
      <c r="T909" t="s">
        <v>8336</v>
      </c>
      <c r="U909" s="10">
        <f t="shared" si="89"/>
        <v>40767.192395833335</v>
      </c>
      <c r="V909" s="9">
        <f t="shared" si="85"/>
        <v>40796.817395833335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6"/>
        <v>0</v>
      </c>
      <c r="Q910" t="str">
        <f t="shared" si="87"/>
        <v>music/</v>
      </c>
      <c r="R910" t="str">
        <f t="shared" si="88"/>
        <v>jazz</v>
      </c>
      <c r="S910" t="s">
        <v>8318</v>
      </c>
      <c r="T910" t="s">
        <v>8336</v>
      </c>
      <c r="U910" s="10">
        <f t="shared" si="89"/>
        <v>40340.801562499997</v>
      </c>
      <c r="V910" s="9">
        <f t="shared" si="85"/>
        <v>40385.832638888889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0</v>
      </c>
      <c r="P911">
        <f t="shared" si="86"/>
        <v>264</v>
      </c>
      <c r="Q911" t="str">
        <f t="shared" si="87"/>
        <v>music/</v>
      </c>
      <c r="R911" t="str">
        <f t="shared" si="88"/>
        <v>jazz</v>
      </c>
      <c r="S911" t="s">
        <v>8318</v>
      </c>
      <c r="T911" t="s">
        <v>8336</v>
      </c>
      <c r="U911" s="10">
        <f t="shared" si="89"/>
        <v>41081.69027777778</v>
      </c>
      <c r="V911" s="9">
        <f t="shared" si="85"/>
        <v>41112.791666666664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0</v>
      </c>
      <c r="P912">
        <f t="shared" si="86"/>
        <v>64</v>
      </c>
      <c r="Q912" t="str">
        <f t="shared" si="87"/>
        <v>music/</v>
      </c>
      <c r="R912" t="str">
        <f t="shared" si="88"/>
        <v>jazz</v>
      </c>
      <c r="S912" t="s">
        <v>8318</v>
      </c>
      <c r="T912" t="s">
        <v>8336</v>
      </c>
      <c r="U912" s="10">
        <f t="shared" si="89"/>
        <v>42737.545358796298</v>
      </c>
      <c r="V912" s="9">
        <f t="shared" si="85"/>
        <v>42797.170358796298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6"/>
        <v>0</v>
      </c>
      <c r="Q913" t="str">
        <f t="shared" si="87"/>
        <v>music/</v>
      </c>
      <c r="R913" t="str">
        <f t="shared" si="88"/>
        <v>jazz</v>
      </c>
      <c r="S913" t="s">
        <v>8318</v>
      </c>
      <c r="T913" t="s">
        <v>8336</v>
      </c>
      <c r="U913" s="10">
        <f t="shared" si="89"/>
        <v>41642.005150462966</v>
      </c>
      <c r="V913" s="9">
        <f t="shared" si="85"/>
        <v>41662.630150462966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</v>
      </c>
      <c r="P914">
        <f t="shared" si="86"/>
        <v>16</v>
      </c>
      <c r="Q914" t="str">
        <f t="shared" si="87"/>
        <v>music/</v>
      </c>
      <c r="R914" t="str">
        <f t="shared" si="88"/>
        <v>jazz</v>
      </c>
      <c r="S914" t="s">
        <v>8318</v>
      </c>
      <c r="T914" t="s">
        <v>8336</v>
      </c>
      <c r="U914" s="10">
        <f t="shared" si="89"/>
        <v>41194.109340277777</v>
      </c>
      <c r="V914" s="9">
        <f t="shared" si="85"/>
        <v>41253.776006944448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0</v>
      </c>
      <c r="P915">
        <f t="shared" si="86"/>
        <v>1003</v>
      </c>
      <c r="Q915" t="str">
        <f t="shared" si="87"/>
        <v>music/</v>
      </c>
      <c r="R915" t="str">
        <f t="shared" si="88"/>
        <v>jazz</v>
      </c>
      <c r="S915" t="s">
        <v>8318</v>
      </c>
      <c r="T915" t="s">
        <v>8336</v>
      </c>
      <c r="U915" s="10">
        <f t="shared" si="89"/>
        <v>41004.139108796298</v>
      </c>
      <c r="V915" s="9">
        <f t="shared" si="85"/>
        <v>41033.764108796298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6"/>
        <v>0</v>
      </c>
      <c r="Q916" t="str">
        <f t="shared" si="87"/>
        <v>music/</v>
      </c>
      <c r="R916" t="str">
        <f t="shared" si="88"/>
        <v>jazz</v>
      </c>
      <c r="S916" t="s">
        <v>8318</v>
      </c>
      <c r="T916" t="s">
        <v>8336</v>
      </c>
      <c r="U916" s="10">
        <f t="shared" si="89"/>
        <v>41116.763275462967</v>
      </c>
      <c r="V916" s="9">
        <f t="shared" si="85"/>
        <v>41146.388275462959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0</v>
      </c>
      <c r="P917">
        <f t="shared" si="86"/>
        <v>192</v>
      </c>
      <c r="Q917" t="str">
        <f t="shared" si="87"/>
        <v>music/</v>
      </c>
      <c r="R917" t="str">
        <f t="shared" si="88"/>
        <v>jazz</v>
      </c>
      <c r="S917" t="s">
        <v>8318</v>
      </c>
      <c r="T917" t="s">
        <v>8336</v>
      </c>
      <c r="U917" s="10">
        <f t="shared" si="89"/>
        <v>40937.679560185185</v>
      </c>
      <c r="V917" s="9">
        <f t="shared" si="85"/>
        <v>40968.832638888889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6"/>
        <v>0</v>
      </c>
      <c r="Q918" t="str">
        <f t="shared" si="87"/>
        <v>music/</v>
      </c>
      <c r="R918" t="str">
        <f t="shared" si="88"/>
        <v>jazz</v>
      </c>
      <c r="S918" t="s">
        <v>8318</v>
      </c>
      <c r="T918" t="s">
        <v>8336</v>
      </c>
      <c r="U918" s="10">
        <f t="shared" si="89"/>
        <v>40434.853402777779</v>
      </c>
      <c r="V918" s="9">
        <f t="shared" si="85"/>
        <v>40472.833333333336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</v>
      </c>
      <c r="P919">
        <f t="shared" si="86"/>
        <v>15.5</v>
      </c>
      <c r="Q919" t="str">
        <f t="shared" si="87"/>
        <v>music/</v>
      </c>
      <c r="R919" t="str">
        <f t="shared" si="88"/>
        <v>jazz</v>
      </c>
      <c r="S919" t="s">
        <v>8318</v>
      </c>
      <c r="T919" t="s">
        <v>8336</v>
      </c>
      <c r="U919" s="10">
        <f t="shared" si="89"/>
        <v>41802.94363425926</v>
      </c>
      <c r="V919" s="9">
        <f t="shared" si="85"/>
        <v>41833.729166666664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0</v>
      </c>
      <c r="P920">
        <f t="shared" si="86"/>
        <v>103</v>
      </c>
      <c r="Q920" t="str">
        <f t="shared" si="87"/>
        <v>music/</v>
      </c>
      <c r="R920" t="str">
        <f t="shared" si="88"/>
        <v>jazz</v>
      </c>
      <c r="S920" t="s">
        <v>8318</v>
      </c>
      <c r="T920" t="s">
        <v>8336</v>
      </c>
      <c r="U920" s="10">
        <f t="shared" si="89"/>
        <v>41944.916215277779</v>
      </c>
      <c r="V920" s="9">
        <f t="shared" si="85"/>
        <v>41974.582881944443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</v>
      </c>
      <c r="P921">
        <f t="shared" si="86"/>
        <v>50.5</v>
      </c>
      <c r="Q921" t="str">
        <f t="shared" si="87"/>
        <v>music/</v>
      </c>
      <c r="R921" t="str">
        <f t="shared" si="88"/>
        <v>jazz</v>
      </c>
      <c r="S921" t="s">
        <v>8318</v>
      </c>
      <c r="T921" t="s">
        <v>8336</v>
      </c>
      <c r="U921" s="10">
        <f t="shared" si="89"/>
        <v>41227.641724537039</v>
      </c>
      <c r="V921" s="9">
        <f t="shared" si="85"/>
        <v>41262.266724537039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6"/>
        <v>0</v>
      </c>
      <c r="Q922" t="str">
        <f t="shared" si="87"/>
        <v>music/</v>
      </c>
      <c r="R922" t="str">
        <f t="shared" si="88"/>
        <v>jazz</v>
      </c>
      <c r="S922" t="s">
        <v>8318</v>
      </c>
      <c r="T922" t="s">
        <v>8336</v>
      </c>
      <c r="U922" s="10">
        <f t="shared" si="89"/>
        <v>41562.67155092593</v>
      </c>
      <c r="V922" s="9">
        <f t="shared" si="85"/>
        <v>41592.338217592594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0</v>
      </c>
      <c r="P923">
        <f t="shared" si="86"/>
        <v>2327.5</v>
      </c>
      <c r="Q923" t="str">
        <f t="shared" si="87"/>
        <v>music/</v>
      </c>
      <c r="R923" t="str">
        <f t="shared" si="88"/>
        <v>jazz</v>
      </c>
      <c r="S923" t="s">
        <v>8318</v>
      </c>
      <c r="T923" t="s">
        <v>8336</v>
      </c>
      <c r="U923" s="10">
        <f t="shared" si="89"/>
        <v>40847.171018518515</v>
      </c>
      <c r="V923" s="9">
        <f t="shared" si="85"/>
        <v>40888.837685185186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0</v>
      </c>
      <c r="P924">
        <f t="shared" si="86"/>
        <v>2855</v>
      </c>
      <c r="Q924" t="str">
        <f t="shared" si="87"/>
        <v>music/</v>
      </c>
      <c r="R924" t="str">
        <f t="shared" si="88"/>
        <v>jazz</v>
      </c>
      <c r="S924" t="s">
        <v>8318</v>
      </c>
      <c r="T924" t="s">
        <v>8336</v>
      </c>
      <c r="U924" s="10">
        <f t="shared" si="89"/>
        <v>41878.530011574076</v>
      </c>
      <c r="V924" s="9">
        <f t="shared" si="85"/>
        <v>41913.155011574076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0</v>
      </c>
      <c r="P925">
        <f t="shared" si="86"/>
        <v>168</v>
      </c>
      <c r="Q925" t="str">
        <f t="shared" si="87"/>
        <v>music/</v>
      </c>
      <c r="R925" t="str">
        <f t="shared" si="88"/>
        <v>jazz</v>
      </c>
      <c r="S925" t="s">
        <v>8318</v>
      </c>
      <c r="T925" t="s">
        <v>8336</v>
      </c>
      <c r="U925" s="10">
        <f t="shared" si="89"/>
        <v>41934.959756944445</v>
      </c>
      <c r="V925" s="9">
        <f t="shared" si="85"/>
        <v>41964.626423611116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0</v>
      </c>
      <c r="P926">
        <f t="shared" si="86"/>
        <v>171</v>
      </c>
      <c r="Q926" t="str">
        <f t="shared" si="87"/>
        <v>music/</v>
      </c>
      <c r="R926" t="str">
        <f t="shared" si="88"/>
        <v>jazz</v>
      </c>
      <c r="S926" t="s">
        <v>8318</v>
      </c>
      <c r="T926" t="s">
        <v>8336</v>
      </c>
      <c r="U926" s="10">
        <f t="shared" si="89"/>
        <v>41288.942928240744</v>
      </c>
      <c r="V926" s="9">
        <f t="shared" si="85"/>
        <v>41318.567928240736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0</v>
      </c>
      <c r="P927">
        <f t="shared" si="86"/>
        <v>82.5</v>
      </c>
      <c r="Q927" t="str">
        <f t="shared" si="87"/>
        <v>music/</v>
      </c>
      <c r="R927" t="str">
        <f t="shared" si="88"/>
        <v>jazz</v>
      </c>
      <c r="S927" t="s">
        <v>8318</v>
      </c>
      <c r="T927" t="s">
        <v>8336</v>
      </c>
      <c r="U927" s="10">
        <f t="shared" si="89"/>
        <v>41575.880914351852</v>
      </c>
      <c r="V927" s="9">
        <f t="shared" si="85"/>
        <v>41605.547581018516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6"/>
        <v>0</v>
      </c>
      <c r="Q928" t="str">
        <f t="shared" si="87"/>
        <v>music/</v>
      </c>
      <c r="R928" t="str">
        <f t="shared" si="88"/>
        <v>jazz</v>
      </c>
      <c r="S928" t="s">
        <v>8318</v>
      </c>
      <c r="T928" t="s">
        <v>8336</v>
      </c>
      <c r="U928" s="10">
        <f t="shared" si="89"/>
        <v>40338.02002314815</v>
      </c>
      <c r="V928" s="9">
        <f t="shared" si="85"/>
        <v>40367.569444444445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6"/>
        <v>0</v>
      </c>
      <c r="Q929" t="str">
        <f t="shared" si="87"/>
        <v>music/</v>
      </c>
      <c r="R929" t="str">
        <f t="shared" si="88"/>
        <v>jazz</v>
      </c>
      <c r="S929" t="s">
        <v>8318</v>
      </c>
      <c r="T929" t="s">
        <v>8336</v>
      </c>
      <c r="U929" s="10">
        <f t="shared" si="89"/>
        <v>41013.822858796295</v>
      </c>
      <c r="V929" s="9">
        <f t="shared" si="85"/>
        <v>41043.447858796295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0</v>
      </c>
      <c r="P930">
        <f t="shared" si="86"/>
        <v>801.5</v>
      </c>
      <c r="Q930" t="str">
        <f t="shared" si="87"/>
        <v>music/</v>
      </c>
      <c r="R930" t="str">
        <f t="shared" si="88"/>
        <v>jazz</v>
      </c>
      <c r="S930" t="s">
        <v>8318</v>
      </c>
      <c r="T930" t="s">
        <v>8336</v>
      </c>
      <c r="U930" s="10">
        <f t="shared" si="89"/>
        <v>41180.86241898148</v>
      </c>
      <c r="V930" s="9">
        <f t="shared" si="85"/>
        <v>41230.625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6"/>
        <v>0</v>
      </c>
      <c r="Q931" t="str">
        <f t="shared" si="87"/>
        <v>music/</v>
      </c>
      <c r="R931" t="str">
        <f t="shared" si="88"/>
        <v>jazz</v>
      </c>
      <c r="S931" t="s">
        <v>8318</v>
      </c>
      <c r="T931" t="s">
        <v>8336</v>
      </c>
      <c r="U931" s="10">
        <f t="shared" si="89"/>
        <v>40978.238067129627</v>
      </c>
      <c r="V931" s="9">
        <f t="shared" si="85"/>
        <v>41007.821400462963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0</v>
      </c>
      <c r="P932">
        <f t="shared" si="86"/>
        <v>175</v>
      </c>
      <c r="Q932" t="str">
        <f t="shared" si="87"/>
        <v>music/</v>
      </c>
      <c r="R932" t="str">
        <f t="shared" si="88"/>
        <v>jazz</v>
      </c>
      <c r="S932" t="s">
        <v>8318</v>
      </c>
      <c r="T932" t="s">
        <v>8336</v>
      </c>
      <c r="U932" s="10">
        <f t="shared" si="89"/>
        <v>40312.915578703702</v>
      </c>
      <c r="V932" s="9">
        <f t="shared" si="85"/>
        <v>40354.522222222222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0</v>
      </c>
      <c r="P933">
        <f t="shared" si="86"/>
        <v>69</v>
      </c>
      <c r="Q933" t="str">
        <f t="shared" si="87"/>
        <v>music/</v>
      </c>
      <c r="R933" t="str">
        <f t="shared" si="88"/>
        <v>jazz</v>
      </c>
      <c r="S933" t="s">
        <v>8318</v>
      </c>
      <c r="T933" t="s">
        <v>8336</v>
      </c>
      <c r="U933" s="10">
        <f t="shared" si="89"/>
        <v>41680.359976851854</v>
      </c>
      <c r="V933" s="9">
        <f t="shared" si="85"/>
        <v>41714.541666666664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0</v>
      </c>
      <c r="P934">
        <f t="shared" si="86"/>
        <v>705.5</v>
      </c>
      <c r="Q934" t="str">
        <f t="shared" si="87"/>
        <v>music/</v>
      </c>
      <c r="R934" t="str">
        <f t="shared" si="88"/>
        <v>jazz</v>
      </c>
      <c r="S934" t="s">
        <v>8318</v>
      </c>
      <c r="T934" t="s">
        <v>8336</v>
      </c>
      <c r="U934" s="10">
        <f t="shared" si="89"/>
        <v>41310.969270833331</v>
      </c>
      <c r="V934" s="9">
        <f t="shared" si="85"/>
        <v>41355.552604166667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0</v>
      </c>
      <c r="P935">
        <f t="shared" si="86"/>
        <v>61</v>
      </c>
      <c r="Q935" t="str">
        <f t="shared" si="87"/>
        <v>music/</v>
      </c>
      <c r="R935" t="str">
        <f t="shared" si="88"/>
        <v>jazz</v>
      </c>
      <c r="S935" t="s">
        <v>8318</v>
      </c>
      <c r="T935" t="s">
        <v>8336</v>
      </c>
      <c r="U935" s="10">
        <f t="shared" si="89"/>
        <v>41711.169085648151</v>
      </c>
      <c r="V935" s="9">
        <f t="shared" si="85"/>
        <v>41770.794085648144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0</v>
      </c>
      <c r="P936">
        <f t="shared" si="86"/>
        <v>775</v>
      </c>
      <c r="Q936" t="str">
        <f t="shared" si="87"/>
        <v>music/</v>
      </c>
      <c r="R936" t="str">
        <f t="shared" si="88"/>
        <v>jazz</v>
      </c>
      <c r="S936" t="s">
        <v>8318</v>
      </c>
      <c r="T936" t="s">
        <v>8336</v>
      </c>
      <c r="U936" s="10">
        <f t="shared" si="89"/>
        <v>41733.737083333333</v>
      </c>
      <c r="V936" s="9">
        <f t="shared" si="85"/>
        <v>41762.875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0</v>
      </c>
      <c r="P937">
        <f t="shared" si="86"/>
        <v>26</v>
      </c>
      <c r="Q937" t="str">
        <f t="shared" si="87"/>
        <v>music/</v>
      </c>
      <c r="R937" t="str">
        <f t="shared" si="88"/>
        <v>jazz</v>
      </c>
      <c r="S937" t="s">
        <v>8318</v>
      </c>
      <c r="T937" t="s">
        <v>8336</v>
      </c>
      <c r="U937" s="10">
        <f t="shared" si="89"/>
        <v>42368.333668981482</v>
      </c>
      <c r="V937" s="9">
        <f t="shared" si="85"/>
        <v>42397.958668981482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6"/>
        <v>0</v>
      </c>
      <c r="Q938" t="str">
        <f t="shared" si="87"/>
        <v>music/</v>
      </c>
      <c r="R938" t="str">
        <f t="shared" si="88"/>
        <v>jazz</v>
      </c>
      <c r="S938" t="s">
        <v>8318</v>
      </c>
      <c r="T938" t="s">
        <v>8336</v>
      </c>
      <c r="U938" s="10">
        <f t="shared" si="89"/>
        <v>40883.024178240739</v>
      </c>
      <c r="V938" s="9">
        <f t="shared" si="85"/>
        <v>40926.458333333336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0</v>
      </c>
      <c r="P939">
        <f t="shared" si="86"/>
        <v>21</v>
      </c>
      <c r="Q939" t="str">
        <f t="shared" si="87"/>
        <v>music/</v>
      </c>
      <c r="R939" t="str">
        <f t="shared" si="88"/>
        <v>jazz</v>
      </c>
      <c r="S939" t="s">
        <v>8318</v>
      </c>
      <c r="T939" t="s">
        <v>8336</v>
      </c>
      <c r="U939" s="10">
        <f t="shared" si="89"/>
        <v>41551.798113425924</v>
      </c>
      <c r="V939" s="9">
        <f t="shared" si="85"/>
        <v>41581.464780092589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6"/>
        <v>13</v>
      </c>
      <c r="Q940" t="str">
        <f t="shared" si="87"/>
        <v>music/</v>
      </c>
      <c r="R940" t="str">
        <f t="shared" si="88"/>
        <v>jazz</v>
      </c>
      <c r="S940" t="s">
        <v>8318</v>
      </c>
      <c r="T940" t="s">
        <v>8336</v>
      </c>
      <c r="U940" s="10">
        <f t="shared" si="89"/>
        <v>41124.479722222226</v>
      </c>
      <c r="V940" s="9">
        <f t="shared" si="85"/>
        <v>41154.104722222226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0</v>
      </c>
      <c r="P941">
        <f t="shared" si="86"/>
        <v>21</v>
      </c>
      <c r="Q941" t="str">
        <f t="shared" si="87"/>
        <v>music/</v>
      </c>
      <c r="R941" t="str">
        <f t="shared" si="88"/>
        <v>jazz</v>
      </c>
      <c r="S941" t="s">
        <v>8318</v>
      </c>
      <c r="T941" t="s">
        <v>8336</v>
      </c>
      <c r="U941" s="10">
        <f t="shared" si="89"/>
        <v>41416.763171296298</v>
      </c>
      <c r="V941" s="9">
        <f t="shared" si="85"/>
        <v>41455.456944444442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0</v>
      </c>
      <c r="P942">
        <f t="shared" si="86"/>
        <v>779</v>
      </c>
      <c r="Q942" t="str">
        <f t="shared" si="87"/>
        <v>technology/</v>
      </c>
      <c r="R942" t="str">
        <f t="shared" si="88"/>
        <v>wearables</v>
      </c>
      <c r="S942" t="s">
        <v>8316</v>
      </c>
      <c r="T942" t="s">
        <v>8331</v>
      </c>
      <c r="U942" s="10">
        <f t="shared" si="89"/>
        <v>42182.008402777778</v>
      </c>
      <c r="V942" s="9">
        <f t="shared" si="85"/>
        <v>42226.633402777778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0</v>
      </c>
      <c r="P943">
        <f t="shared" si="86"/>
        <v>596</v>
      </c>
      <c r="Q943" t="str">
        <f t="shared" si="87"/>
        <v>technology/</v>
      </c>
      <c r="R943" t="str">
        <f t="shared" si="88"/>
        <v>wearables</v>
      </c>
      <c r="S943" t="s">
        <v>8316</v>
      </c>
      <c r="T943" t="s">
        <v>8331</v>
      </c>
      <c r="U943" s="10">
        <f t="shared" si="89"/>
        <v>42746.096585648149</v>
      </c>
      <c r="V943" s="9">
        <f t="shared" si="85"/>
        <v>42775.721585648149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0</v>
      </c>
      <c r="P944">
        <f t="shared" si="86"/>
        <v>342</v>
      </c>
      <c r="Q944" t="str">
        <f t="shared" si="87"/>
        <v>technology/</v>
      </c>
      <c r="R944" t="str">
        <f t="shared" si="88"/>
        <v>wearables</v>
      </c>
      <c r="S944" t="s">
        <v>8316</v>
      </c>
      <c r="T944" t="s">
        <v>8331</v>
      </c>
      <c r="U944" s="10">
        <f t="shared" si="89"/>
        <v>42382.843287037031</v>
      </c>
      <c r="V944" s="9">
        <f t="shared" si="85"/>
        <v>42418.468287037038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0</v>
      </c>
      <c r="P945">
        <f t="shared" si="86"/>
        <v>150.5</v>
      </c>
      <c r="Q945" t="str">
        <f t="shared" si="87"/>
        <v>technology/</v>
      </c>
      <c r="R945" t="str">
        <f t="shared" si="88"/>
        <v>wearables</v>
      </c>
      <c r="S945" t="s">
        <v>8316</v>
      </c>
      <c r="T945" t="s">
        <v>8331</v>
      </c>
      <c r="U945" s="10">
        <f t="shared" si="89"/>
        <v>42673.66788194445</v>
      </c>
      <c r="V945" s="9">
        <f t="shared" si="85"/>
        <v>42703.334548611107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0</v>
      </c>
      <c r="P946">
        <f t="shared" si="86"/>
        <v>3379.5</v>
      </c>
      <c r="Q946" t="str">
        <f t="shared" si="87"/>
        <v>technology/</v>
      </c>
      <c r="R946" t="str">
        <f t="shared" si="88"/>
        <v>wearables</v>
      </c>
      <c r="S946" t="s">
        <v>8316</v>
      </c>
      <c r="T946" t="s">
        <v>8331</v>
      </c>
      <c r="U946" s="10">
        <f t="shared" si="89"/>
        <v>42444.583912037036</v>
      </c>
      <c r="V946" s="9">
        <f t="shared" si="85"/>
        <v>42478.208333333328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0</v>
      </c>
      <c r="P947">
        <f t="shared" si="86"/>
        <v>1250</v>
      </c>
      <c r="Q947" t="str">
        <f t="shared" si="87"/>
        <v>technology/</v>
      </c>
      <c r="R947" t="str">
        <f t="shared" si="88"/>
        <v>wearables</v>
      </c>
      <c r="S947" t="s">
        <v>8316</v>
      </c>
      <c r="T947" t="s">
        <v>8331</v>
      </c>
      <c r="U947" s="10">
        <f t="shared" si="89"/>
        <v>42732.872986111113</v>
      </c>
      <c r="V947" s="9">
        <f t="shared" si="85"/>
        <v>42784.624305555553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0</v>
      </c>
      <c r="P948">
        <f t="shared" si="86"/>
        <v>145.5</v>
      </c>
      <c r="Q948" t="str">
        <f t="shared" si="87"/>
        <v>technology/</v>
      </c>
      <c r="R948" t="str">
        <f t="shared" si="88"/>
        <v>wearables</v>
      </c>
      <c r="S948" t="s">
        <v>8316</v>
      </c>
      <c r="T948" t="s">
        <v>8331</v>
      </c>
      <c r="U948" s="10">
        <f t="shared" si="89"/>
        <v>42592.750555555554</v>
      </c>
      <c r="V948" s="9">
        <f t="shared" si="85"/>
        <v>42622.375555555554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6"/>
        <v>0</v>
      </c>
      <c r="Q949" t="str">
        <f t="shared" si="87"/>
        <v>technology/</v>
      </c>
      <c r="R949" t="str">
        <f t="shared" si="88"/>
        <v>wearables</v>
      </c>
      <c r="S949" t="s">
        <v>8316</v>
      </c>
      <c r="T949" t="s">
        <v>8331</v>
      </c>
      <c r="U949" s="10">
        <f t="shared" si="89"/>
        <v>42491.781319444446</v>
      </c>
      <c r="V949" s="9">
        <f t="shared" si="85"/>
        <v>42551.406319444446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0</v>
      </c>
      <c r="P950">
        <f t="shared" si="86"/>
        <v>244</v>
      </c>
      <c r="Q950" t="str">
        <f t="shared" si="87"/>
        <v>technology/</v>
      </c>
      <c r="R950" t="str">
        <f t="shared" si="88"/>
        <v>wearables</v>
      </c>
      <c r="S950" t="s">
        <v>8316</v>
      </c>
      <c r="T950" t="s">
        <v>8331</v>
      </c>
      <c r="U950" s="10">
        <f t="shared" si="89"/>
        <v>42411.828287037039</v>
      </c>
      <c r="V950" s="9">
        <f t="shared" si="85"/>
        <v>42441.453287037039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0</v>
      </c>
      <c r="P951">
        <f t="shared" si="86"/>
        <v>140</v>
      </c>
      <c r="Q951" t="str">
        <f t="shared" si="87"/>
        <v>technology/</v>
      </c>
      <c r="R951" t="str">
        <f t="shared" si="88"/>
        <v>wearables</v>
      </c>
      <c r="S951" t="s">
        <v>8316</v>
      </c>
      <c r="T951" t="s">
        <v>8331</v>
      </c>
      <c r="U951" s="10">
        <f t="shared" si="89"/>
        <v>42361.043703703705</v>
      </c>
      <c r="V951" s="9">
        <f t="shared" si="85"/>
        <v>42420.668703703705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0</v>
      </c>
      <c r="P952">
        <f t="shared" si="86"/>
        <v>713</v>
      </c>
      <c r="Q952" t="str">
        <f t="shared" si="87"/>
        <v>technology/</v>
      </c>
      <c r="R952" t="str">
        <f t="shared" si="88"/>
        <v>wearables</v>
      </c>
      <c r="S952" t="s">
        <v>8316</v>
      </c>
      <c r="T952" t="s">
        <v>8331</v>
      </c>
      <c r="U952" s="10">
        <f t="shared" si="89"/>
        <v>42356.750706018516</v>
      </c>
      <c r="V952" s="9">
        <f t="shared" si="85"/>
        <v>42386.375706018516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0</v>
      </c>
      <c r="P953">
        <f t="shared" si="86"/>
        <v>9658</v>
      </c>
      <c r="Q953" t="str">
        <f t="shared" si="87"/>
        <v>technology/</v>
      </c>
      <c r="R953" t="str">
        <f t="shared" si="88"/>
        <v>wearables</v>
      </c>
      <c r="S953" t="s">
        <v>8316</v>
      </c>
      <c r="T953" t="s">
        <v>8331</v>
      </c>
      <c r="U953" s="10">
        <f t="shared" si="89"/>
        <v>42480.653611111105</v>
      </c>
      <c r="V953" s="9">
        <f t="shared" si="85"/>
        <v>42525.278611111113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0</v>
      </c>
      <c r="P954">
        <f t="shared" si="86"/>
        <v>9884</v>
      </c>
      <c r="Q954" t="str">
        <f t="shared" si="87"/>
        <v>technology/</v>
      </c>
      <c r="R954" t="str">
        <f t="shared" si="88"/>
        <v>wearables</v>
      </c>
      <c r="S954" t="s">
        <v>8316</v>
      </c>
      <c r="T954" t="s">
        <v>8331</v>
      </c>
      <c r="U954" s="10">
        <f t="shared" si="89"/>
        <v>42662.613564814819</v>
      </c>
      <c r="V954" s="9">
        <f t="shared" si="85"/>
        <v>42692.280231481476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</v>
      </c>
      <c r="P955">
        <f t="shared" si="86"/>
        <v>65.5</v>
      </c>
      <c r="Q955" t="str">
        <f t="shared" si="87"/>
        <v>technology/</v>
      </c>
      <c r="R955" t="str">
        <f t="shared" si="88"/>
        <v>wearables</v>
      </c>
      <c r="S955" t="s">
        <v>8316</v>
      </c>
      <c r="T955" t="s">
        <v>8331</v>
      </c>
      <c r="U955" s="10">
        <f t="shared" si="89"/>
        <v>41999.164340277777</v>
      </c>
      <c r="V955" s="9">
        <f t="shared" si="85"/>
        <v>42028.789340277777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0</v>
      </c>
      <c r="P956">
        <f t="shared" si="86"/>
        <v>3292</v>
      </c>
      <c r="Q956" t="str">
        <f t="shared" si="87"/>
        <v>technology/</v>
      </c>
      <c r="R956" t="str">
        <f t="shared" si="88"/>
        <v>wearables</v>
      </c>
      <c r="S956" t="s">
        <v>8316</v>
      </c>
      <c r="T956" t="s">
        <v>8331</v>
      </c>
      <c r="U956" s="10">
        <f t="shared" si="89"/>
        <v>42194.833784722221</v>
      </c>
      <c r="V956" s="9">
        <f t="shared" si="85"/>
        <v>42236.458784722221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0</v>
      </c>
      <c r="P957">
        <f t="shared" si="86"/>
        <v>8538.5</v>
      </c>
      <c r="Q957" t="str">
        <f t="shared" si="87"/>
        <v>technology/</v>
      </c>
      <c r="R957" t="str">
        <f t="shared" si="88"/>
        <v>wearables</v>
      </c>
      <c r="S957" t="s">
        <v>8316</v>
      </c>
      <c r="T957" t="s">
        <v>8331</v>
      </c>
      <c r="U957" s="10">
        <f t="shared" si="89"/>
        <v>42586.295138888891</v>
      </c>
      <c r="V957" s="9">
        <f t="shared" si="85"/>
        <v>42625.920138888891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0</v>
      </c>
      <c r="P958">
        <f t="shared" si="86"/>
        <v>439</v>
      </c>
      <c r="Q958" t="str">
        <f t="shared" si="87"/>
        <v>technology/</v>
      </c>
      <c r="R958" t="str">
        <f t="shared" si="88"/>
        <v>wearables</v>
      </c>
      <c r="S958" t="s">
        <v>8316</v>
      </c>
      <c r="T958" t="s">
        <v>8331</v>
      </c>
      <c r="U958" s="10">
        <f t="shared" si="89"/>
        <v>42060.913877314815</v>
      </c>
      <c r="V958" s="9">
        <f t="shared" si="85"/>
        <v>42120.497210648144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0</v>
      </c>
      <c r="P959">
        <f t="shared" si="86"/>
        <v>120</v>
      </c>
      <c r="Q959" t="str">
        <f t="shared" si="87"/>
        <v>technology/</v>
      </c>
      <c r="R959" t="str">
        <f t="shared" si="88"/>
        <v>wearables</v>
      </c>
      <c r="S959" t="s">
        <v>8316</v>
      </c>
      <c r="T959" t="s">
        <v>8331</v>
      </c>
      <c r="U959" s="10">
        <f t="shared" si="89"/>
        <v>42660.552465277782</v>
      </c>
      <c r="V959" s="9">
        <f t="shared" si="85"/>
        <v>42691.219131944439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0</v>
      </c>
      <c r="P960">
        <f t="shared" si="86"/>
        <v>449</v>
      </c>
      <c r="Q960" t="str">
        <f t="shared" si="87"/>
        <v>technology/</v>
      </c>
      <c r="R960" t="str">
        <f t="shared" si="88"/>
        <v>wearables</v>
      </c>
      <c r="S960" t="s">
        <v>8316</v>
      </c>
      <c r="T960" t="s">
        <v>8331</v>
      </c>
      <c r="U960" s="10">
        <f t="shared" si="89"/>
        <v>42082.802812499998</v>
      </c>
      <c r="V960" s="9">
        <f t="shared" si="85"/>
        <v>42103.832638888889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0</v>
      </c>
      <c r="P961">
        <f t="shared" si="86"/>
        <v>9800.5</v>
      </c>
      <c r="Q961" t="str">
        <f t="shared" si="87"/>
        <v>technology/</v>
      </c>
      <c r="R961" t="str">
        <f t="shared" si="88"/>
        <v>wearables</v>
      </c>
      <c r="S961" t="s">
        <v>8316</v>
      </c>
      <c r="T961" t="s">
        <v>8331</v>
      </c>
      <c r="U961" s="10">
        <f t="shared" si="89"/>
        <v>41993.174363425926</v>
      </c>
      <c r="V961" s="9">
        <f t="shared" si="85"/>
        <v>42022.799363425926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IF(E962&gt;=D962, E962-D962,0)</f>
        <v>0</v>
      </c>
      <c r="P962">
        <f t="shared" si="86"/>
        <v>12921.5</v>
      </c>
      <c r="Q962" t="str">
        <f t="shared" si="87"/>
        <v>technology/</v>
      </c>
      <c r="R962" t="str">
        <f t="shared" si="88"/>
        <v>wearables</v>
      </c>
      <c r="S962" t="s">
        <v>8316</v>
      </c>
      <c r="T962" t="s">
        <v>8331</v>
      </c>
      <c r="U962" s="10">
        <f t="shared" si="89"/>
        <v>42766.626793981486</v>
      </c>
      <c r="V962" s="9">
        <f t="shared" ref="V962:V1025" si="91">(I962/86400)+25569+(-9/24)</f>
        <v>42808.210127314815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0</v>
      </c>
      <c r="P963">
        <f t="shared" ref="P963:P1026" si="92">AVERAGE(E963,L963)</f>
        <v>20094.5</v>
      </c>
      <c r="Q963" t="str">
        <f t="shared" ref="Q963:Q1026" si="93">LEFT(N963,LEN(N963)-FIND("/",N963)+2)</f>
        <v>technology/</v>
      </c>
      <c r="R963" t="str">
        <f t="shared" ref="R963:R1026" si="94">RIGHT(N963,LEN(N963)-FIND("/",N963))</f>
        <v>wearables</v>
      </c>
      <c r="S963" t="s">
        <v>8316</v>
      </c>
      <c r="T963" t="s">
        <v>8331</v>
      </c>
      <c r="U963" s="10">
        <f t="shared" ref="U963:U1026" si="95">(((J963/60)/60)/24)+DATE(1970,1,1)</f>
        <v>42740.693692129629</v>
      </c>
      <c r="V963" s="9">
        <f t="shared" si="91"/>
        <v>42786.416666666672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0</v>
      </c>
      <c r="P964">
        <f t="shared" si="92"/>
        <v>374.5</v>
      </c>
      <c r="Q964" t="str">
        <f t="shared" si="93"/>
        <v>technology/</v>
      </c>
      <c r="R964" t="str">
        <f t="shared" si="94"/>
        <v>wearables</v>
      </c>
      <c r="S964" t="s">
        <v>8316</v>
      </c>
      <c r="T964" t="s">
        <v>8331</v>
      </c>
      <c r="U964" s="10">
        <f t="shared" si="95"/>
        <v>42373.712418981479</v>
      </c>
      <c r="V964" s="9">
        <f t="shared" si="91"/>
        <v>42411.337418981479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0</v>
      </c>
      <c r="P965">
        <f t="shared" si="92"/>
        <v>193</v>
      </c>
      <c r="Q965" t="str">
        <f t="shared" si="93"/>
        <v>technology/</v>
      </c>
      <c r="R965" t="str">
        <f t="shared" si="94"/>
        <v>wearables</v>
      </c>
      <c r="S965" t="s">
        <v>8316</v>
      </c>
      <c r="T965" t="s">
        <v>8331</v>
      </c>
      <c r="U965" s="10">
        <f t="shared" si="95"/>
        <v>42625.635636574079</v>
      </c>
      <c r="V965" s="9">
        <f t="shared" si="91"/>
        <v>42660.260636574079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</v>
      </c>
      <c r="P966">
        <f t="shared" si="92"/>
        <v>454</v>
      </c>
      <c r="Q966" t="str">
        <f t="shared" si="93"/>
        <v>technology/</v>
      </c>
      <c r="R966" t="str">
        <f t="shared" si="94"/>
        <v>wearables</v>
      </c>
      <c r="S966" t="s">
        <v>8316</v>
      </c>
      <c r="T966" t="s">
        <v>8331</v>
      </c>
      <c r="U966" s="10">
        <f t="shared" si="95"/>
        <v>42208.628692129627</v>
      </c>
      <c r="V966" s="9">
        <f t="shared" si="91"/>
        <v>42248.253692129627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0</v>
      </c>
      <c r="P967">
        <f t="shared" si="92"/>
        <v>152</v>
      </c>
      <c r="Q967" t="str">
        <f t="shared" si="93"/>
        <v>technology/</v>
      </c>
      <c r="R967" t="str">
        <f t="shared" si="94"/>
        <v>wearables</v>
      </c>
      <c r="S967" t="s">
        <v>8316</v>
      </c>
      <c r="T967" t="s">
        <v>8331</v>
      </c>
      <c r="U967" s="10">
        <f t="shared" si="95"/>
        <v>42637.016736111109</v>
      </c>
      <c r="V967" s="9">
        <f t="shared" si="91"/>
        <v>42668.790972222225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0</v>
      </c>
      <c r="P968">
        <f t="shared" si="92"/>
        <v>903</v>
      </c>
      <c r="Q968" t="str">
        <f t="shared" si="93"/>
        <v>technology/</v>
      </c>
      <c r="R968" t="str">
        <f t="shared" si="94"/>
        <v>wearables</v>
      </c>
      <c r="S968" t="s">
        <v>8316</v>
      </c>
      <c r="T968" t="s">
        <v>8331</v>
      </c>
      <c r="U968" s="10">
        <f t="shared" si="95"/>
        <v>42619.635787037041</v>
      </c>
      <c r="V968" s="9">
        <f t="shared" si="91"/>
        <v>42649.260787037041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0</v>
      </c>
      <c r="P969">
        <f t="shared" si="92"/>
        <v>1821.5</v>
      </c>
      <c r="Q969" t="str">
        <f t="shared" si="93"/>
        <v>technology/</v>
      </c>
      <c r="R969" t="str">
        <f t="shared" si="94"/>
        <v>wearables</v>
      </c>
      <c r="S969" t="s">
        <v>8316</v>
      </c>
      <c r="T969" t="s">
        <v>8331</v>
      </c>
      <c r="U969" s="10">
        <f t="shared" si="95"/>
        <v>42422.254328703704</v>
      </c>
      <c r="V969" s="9">
        <f t="shared" si="91"/>
        <v>42481.83766203704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0</v>
      </c>
      <c r="P970">
        <f t="shared" si="92"/>
        <v>55</v>
      </c>
      <c r="Q970" t="str">
        <f t="shared" si="93"/>
        <v>technology/</v>
      </c>
      <c r="R970" t="str">
        <f t="shared" si="94"/>
        <v>wearables</v>
      </c>
      <c r="S970" t="s">
        <v>8316</v>
      </c>
      <c r="T970" t="s">
        <v>8331</v>
      </c>
      <c r="U970" s="10">
        <f t="shared" si="95"/>
        <v>41836.847615740742</v>
      </c>
      <c r="V970" s="9">
        <f t="shared" si="91"/>
        <v>41866.472615740742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0</v>
      </c>
      <c r="P971">
        <f t="shared" si="92"/>
        <v>7005.5</v>
      </c>
      <c r="Q971" t="str">
        <f t="shared" si="93"/>
        <v>technology/</v>
      </c>
      <c r="R971" t="str">
        <f t="shared" si="94"/>
        <v>wearables</v>
      </c>
      <c r="S971" t="s">
        <v>8316</v>
      </c>
      <c r="T971" t="s">
        <v>8331</v>
      </c>
      <c r="U971" s="10">
        <f t="shared" si="95"/>
        <v>42742.30332175926</v>
      </c>
      <c r="V971" s="9">
        <f t="shared" si="91"/>
        <v>42774.92832175926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0</v>
      </c>
      <c r="P972">
        <f t="shared" si="92"/>
        <v>1155</v>
      </c>
      <c r="Q972" t="str">
        <f t="shared" si="93"/>
        <v>technology/</v>
      </c>
      <c r="R972" t="str">
        <f t="shared" si="94"/>
        <v>wearables</v>
      </c>
      <c r="S972" t="s">
        <v>8316</v>
      </c>
      <c r="T972" t="s">
        <v>8331</v>
      </c>
      <c r="U972" s="10">
        <f t="shared" si="95"/>
        <v>42721.220520833333</v>
      </c>
      <c r="V972" s="9">
        <f t="shared" si="91"/>
        <v>42757.832638888889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2"/>
        <v>115.5</v>
      </c>
      <c r="Q973" t="str">
        <f t="shared" si="93"/>
        <v>technology/</v>
      </c>
      <c r="R973" t="str">
        <f t="shared" si="94"/>
        <v>wearables</v>
      </c>
      <c r="S973" t="s">
        <v>8316</v>
      </c>
      <c r="T973" t="s">
        <v>8331</v>
      </c>
      <c r="U973" s="10">
        <f t="shared" si="95"/>
        <v>42111.709027777775</v>
      </c>
      <c r="V973" s="9">
        <f t="shared" si="91"/>
        <v>42156.334027777775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0</v>
      </c>
      <c r="P974">
        <f t="shared" si="92"/>
        <v>3485</v>
      </c>
      <c r="Q974" t="str">
        <f t="shared" si="93"/>
        <v>technology/</v>
      </c>
      <c r="R974" t="str">
        <f t="shared" si="94"/>
        <v>wearables</v>
      </c>
      <c r="S974" t="s">
        <v>8316</v>
      </c>
      <c r="T974" t="s">
        <v>8331</v>
      </c>
      <c r="U974" s="10">
        <f t="shared" si="95"/>
        <v>41856.865717592591</v>
      </c>
      <c r="V974" s="9">
        <f t="shared" si="91"/>
        <v>41885.915972222225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0</v>
      </c>
      <c r="P975">
        <f t="shared" si="92"/>
        <v>209.5</v>
      </c>
      <c r="Q975" t="str">
        <f t="shared" si="93"/>
        <v>technology/</v>
      </c>
      <c r="R975" t="str">
        <f t="shared" si="94"/>
        <v>wearables</v>
      </c>
      <c r="S975" t="s">
        <v>8316</v>
      </c>
      <c r="T975" t="s">
        <v>8331</v>
      </c>
      <c r="U975" s="10">
        <f t="shared" si="95"/>
        <v>42257.014965277776</v>
      </c>
      <c r="V975" s="9">
        <f t="shared" si="91"/>
        <v>42316.681631944448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</v>
      </c>
      <c r="P976">
        <f t="shared" si="92"/>
        <v>141.5</v>
      </c>
      <c r="Q976" t="str">
        <f t="shared" si="93"/>
        <v>technology/</v>
      </c>
      <c r="R976" t="str">
        <f t="shared" si="94"/>
        <v>wearables</v>
      </c>
      <c r="S976" t="s">
        <v>8316</v>
      </c>
      <c r="T976" t="s">
        <v>8331</v>
      </c>
      <c r="U976" s="10">
        <f t="shared" si="95"/>
        <v>42424.749490740738</v>
      </c>
      <c r="V976" s="9">
        <f t="shared" si="91"/>
        <v>42454.332824074074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0</v>
      </c>
      <c r="P977">
        <f t="shared" si="92"/>
        <v>1315.5</v>
      </c>
      <c r="Q977" t="str">
        <f t="shared" si="93"/>
        <v>technology/</v>
      </c>
      <c r="R977" t="str">
        <f t="shared" si="94"/>
        <v>wearables</v>
      </c>
      <c r="S977" t="s">
        <v>8316</v>
      </c>
      <c r="T977" t="s">
        <v>8331</v>
      </c>
      <c r="U977" s="10">
        <f t="shared" si="95"/>
        <v>42489.696585648147</v>
      </c>
      <c r="V977" s="9">
        <f t="shared" si="91"/>
        <v>42549.321585648147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0</v>
      </c>
      <c r="P978">
        <f t="shared" si="92"/>
        <v>1453.5</v>
      </c>
      <c r="Q978" t="str">
        <f t="shared" si="93"/>
        <v>technology/</v>
      </c>
      <c r="R978" t="str">
        <f t="shared" si="94"/>
        <v>wearables</v>
      </c>
      <c r="S978" t="s">
        <v>8316</v>
      </c>
      <c r="T978" t="s">
        <v>8331</v>
      </c>
      <c r="U978" s="10">
        <f t="shared" si="95"/>
        <v>42185.058993055558</v>
      </c>
      <c r="V978" s="9">
        <f t="shared" si="91"/>
        <v>42229.683993055558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0</v>
      </c>
      <c r="P979">
        <f t="shared" si="92"/>
        <v>460.5</v>
      </c>
      <c r="Q979" t="str">
        <f t="shared" si="93"/>
        <v>technology/</v>
      </c>
      <c r="R979" t="str">
        <f t="shared" si="94"/>
        <v>wearables</v>
      </c>
      <c r="S979" t="s">
        <v>8316</v>
      </c>
      <c r="T979" t="s">
        <v>8331</v>
      </c>
      <c r="U979" s="10">
        <f t="shared" si="95"/>
        <v>42391.942094907412</v>
      </c>
      <c r="V979" s="9">
        <f t="shared" si="91"/>
        <v>42421.567094907412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0</v>
      </c>
      <c r="P980">
        <f t="shared" si="92"/>
        <v>48698</v>
      </c>
      <c r="Q980" t="str">
        <f t="shared" si="93"/>
        <v>technology/</v>
      </c>
      <c r="R980" t="str">
        <f t="shared" si="94"/>
        <v>wearables</v>
      </c>
      <c r="S980" t="s">
        <v>8316</v>
      </c>
      <c r="T980" t="s">
        <v>8331</v>
      </c>
      <c r="U980" s="10">
        <f t="shared" si="95"/>
        <v>42395.309039351851</v>
      </c>
      <c r="V980" s="9">
        <f t="shared" si="91"/>
        <v>42424.934039351851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0</v>
      </c>
      <c r="P981">
        <f t="shared" si="92"/>
        <v>14541.08</v>
      </c>
      <c r="Q981" t="str">
        <f t="shared" si="93"/>
        <v>technology/</v>
      </c>
      <c r="R981" t="str">
        <f t="shared" si="94"/>
        <v>wearables</v>
      </c>
      <c r="S981" t="s">
        <v>8316</v>
      </c>
      <c r="T981" t="s">
        <v>8331</v>
      </c>
      <c r="U981" s="10">
        <f t="shared" si="95"/>
        <v>42506.416990740734</v>
      </c>
      <c r="V981" s="9">
        <f t="shared" si="91"/>
        <v>42541.415972222225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0</v>
      </c>
      <c r="P982">
        <f t="shared" si="92"/>
        <v>758.5</v>
      </c>
      <c r="Q982" t="str">
        <f t="shared" si="93"/>
        <v>technology/</v>
      </c>
      <c r="R982" t="str">
        <f t="shared" si="94"/>
        <v>wearables</v>
      </c>
      <c r="S982" t="s">
        <v>8316</v>
      </c>
      <c r="T982" t="s">
        <v>8331</v>
      </c>
      <c r="U982" s="10">
        <f t="shared" si="95"/>
        <v>41928.904189814813</v>
      </c>
      <c r="V982" s="9">
        <f t="shared" si="91"/>
        <v>41973.570856481485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2"/>
        <v>7.5</v>
      </c>
      <c r="Q983" t="str">
        <f t="shared" si="93"/>
        <v>technology/</v>
      </c>
      <c r="R983" t="str">
        <f t="shared" si="94"/>
        <v>wearables</v>
      </c>
      <c r="S983" t="s">
        <v>8316</v>
      </c>
      <c r="T983" t="s">
        <v>8331</v>
      </c>
      <c r="U983" s="10">
        <f t="shared" si="95"/>
        <v>41830.947013888886</v>
      </c>
      <c r="V983" s="9">
        <f t="shared" si="91"/>
        <v>41860.572013888886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2"/>
        <v>3</v>
      </c>
      <c r="Q984" t="str">
        <f t="shared" si="93"/>
        <v>technology/</v>
      </c>
      <c r="R984" t="str">
        <f t="shared" si="94"/>
        <v>wearables</v>
      </c>
      <c r="S984" t="s">
        <v>8316</v>
      </c>
      <c r="T984" t="s">
        <v>8331</v>
      </c>
      <c r="U984" s="10">
        <f t="shared" si="95"/>
        <v>42615.753310185188</v>
      </c>
      <c r="V984" s="9">
        <f t="shared" si="91"/>
        <v>42645.378310185188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0</v>
      </c>
      <c r="P985">
        <f t="shared" si="92"/>
        <v>15465</v>
      </c>
      <c r="Q985" t="str">
        <f t="shared" si="93"/>
        <v>technology/</v>
      </c>
      <c r="R985" t="str">
        <f t="shared" si="94"/>
        <v>wearables</v>
      </c>
      <c r="S985" t="s">
        <v>8316</v>
      </c>
      <c r="T985" t="s">
        <v>8331</v>
      </c>
      <c r="U985" s="10">
        <f t="shared" si="95"/>
        <v>42574.667650462965</v>
      </c>
      <c r="V985" s="9">
        <f t="shared" si="91"/>
        <v>42605.495833333334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0</v>
      </c>
      <c r="P986">
        <f t="shared" si="92"/>
        <v>54.5</v>
      </c>
      <c r="Q986" t="str">
        <f t="shared" si="93"/>
        <v>technology/</v>
      </c>
      <c r="R986" t="str">
        <f t="shared" si="94"/>
        <v>wearables</v>
      </c>
      <c r="S986" t="s">
        <v>8316</v>
      </c>
      <c r="T986" t="s">
        <v>8331</v>
      </c>
      <c r="U986" s="10">
        <f t="shared" si="95"/>
        <v>42061.11583333333</v>
      </c>
      <c r="V986" s="9">
        <f t="shared" si="91"/>
        <v>42090.699166666665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0</v>
      </c>
      <c r="P987">
        <f t="shared" si="92"/>
        <v>955.5</v>
      </c>
      <c r="Q987" t="str">
        <f t="shared" si="93"/>
        <v>technology/</v>
      </c>
      <c r="R987" t="str">
        <f t="shared" si="94"/>
        <v>wearables</v>
      </c>
      <c r="S987" t="s">
        <v>8316</v>
      </c>
      <c r="T987" t="s">
        <v>8331</v>
      </c>
      <c r="U987" s="10">
        <f t="shared" si="95"/>
        <v>42339.967708333337</v>
      </c>
      <c r="V987" s="9">
        <f t="shared" si="91"/>
        <v>42369.583333333328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0</v>
      </c>
      <c r="P988">
        <f t="shared" si="92"/>
        <v>1286.5</v>
      </c>
      <c r="Q988" t="str">
        <f t="shared" si="93"/>
        <v>technology/</v>
      </c>
      <c r="R988" t="str">
        <f t="shared" si="94"/>
        <v>wearables</v>
      </c>
      <c r="S988" t="s">
        <v>8316</v>
      </c>
      <c r="T988" t="s">
        <v>8331</v>
      </c>
      <c r="U988" s="10">
        <f t="shared" si="95"/>
        <v>42324.767361111109</v>
      </c>
      <c r="V988" s="9">
        <f t="shared" si="91"/>
        <v>42378.625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0</v>
      </c>
      <c r="P989">
        <f t="shared" si="92"/>
        <v>3325.5</v>
      </c>
      <c r="Q989" t="str">
        <f t="shared" si="93"/>
        <v>technology/</v>
      </c>
      <c r="R989" t="str">
        <f t="shared" si="94"/>
        <v>wearables</v>
      </c>
      <c r="S989" t="s">
        <v>8316</v>
      </c>
      <c r="T989" t="s">
        <v>8331</v>
      </c>
      <c r="U989" s="10">
        <f t="shared" si="95"/>
        <v>41773.294560185182</v>
      </c>
      <c r="V989" s="9">
        <f t="shared" si="91"/>
        <v>41812.919560185182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2"/>
        <v>0</v>
      </c>
      <c r="Q990" t="str">
        <f t="shared" si="93"/>
        <v>technology/</v>
      </c>
      <c r="R990" t="str">
        <f t="shared" si="94"/>
        <v>wearables</v>
      </c>
      <c r="S990" t="s">
        <v>8316</v>
      </c>
      <c r="T990" t="s">
        <v>8331</v>
      </c>
      <c r="U990" s="10">
        <f t="shared" si="95"/>
        <v>42614.356770833328</v>
      </c>
      <c r="V990" s="9">
        <f t="shared" si="91"/>
        <v>42643.981770833328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0</v>
      </c>
      <c r="P991">
        <f t="shared" si="92"/>
        <v>854.5</v>
      </c>
      <c r="Q991" t="str">
        <f t="shared" si="93"/>
        <v>technology/</v>
      </c>
      <c r="R991" t="str">
        <f t="shared" si="94"/>
        <v>wearables</v>
      </c>
      <c r="S991" t="s">
        <v>8316</v>
      </c>
      <c r="T991" t="s">
        <v>8331</v>
      </c>
      <c r="U991" s="10">
        <f t="shared" si="95"/>
        <v>42611.933969907404</v>
      </c>
      <c r="V991" s="9">
        <f t="shared" si="91"/>
        <v>42641.558969907404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2"/>
        <v>14</v>
      </c>
      <c r="Q992" t="str">
        <f t="shared" si="93"/>
        <v>technology/</v>
      </c>
      <c r="R992" t="str">
        <f t="shared" si="94"/>
        <v>wearables</v>
      </c>
      <c r="S992" t="s">
        <v>8316</v>
      </c>
      <c r="T992" t="s">
        <v>8331</v>
      </c>
      <c r="U992" s="10">
        <f t="shared" si="95"/>
        <v>41855.784305555557</v>
      </c>
      <c r="V992" s="9">
        <f t="shared" si="91"/>
        <v>41885.409305555557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0</v>
      </c>
      <c r="P993">
        <f t="shared" si="92"/>
        <v>109.5</v>
      </c>
      <c r="Q993" t="str">
        <f t="shared" si="93"/>
        <v>technology/</v>
      </c>
      <c r="R993" t="str">
        <f t="shared" si="94"/>
        <v>wearables</v>
      </c>
      <c r="S993" t="s">
        <v>8316</v>
      </c>
      <c r="T993" t="s">
        <v>8331</v>
      </c>
      <c r="U993" s="10">
        <f t="shared" si="95"/>
        <v>42538.75680555556</v>
      </c>
      <c r="V993" s="9">
        <f t="shared" si="91"/>
        <v>42563.410416666666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2"/>
        <v>235.5</v>
      </c>
      <c r="Q994" t="str">
        <f t="shared" si="93"/>
        <v>technology/</v>
      </c>
      <c r="R994" t="str">
        <f t="shared" si="94"/>
        <v>wearables</v>
      </c>
      <c r="S994" t="s">
        <v>8316</v>
      </c>
      <c r="T994" t="s">
        <v>8331</v>
      </c>
      <c r="U994" s="10">
        <f t="shared" si="95"/>
        <v>42437.924988425926</v>
      </c>
      <c r="V994" s="9">
        <f t="shared" si="91"/>
        <v>42497.508321759262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0</v>
      </c>
      <c r="P995">
        <f t="shared" si="92"/>
        <v>8878.5</v>
      </c>
      <c r="Q995" t="str">
        <f t="shared" si="93"/>
        <v>technology/</v>
      </c>
      <c r="R995" t="str">
        <f t="shared" si="94"/>
        <v>wearables</v>
      </c>
      <c r="S995" t="s">
        <v>8316</v>
      </c>
      <c r="T995" t="s">
        <v>8331</v>
      </c>
      <c r="U995" s="10">
        <f t="shared" si="95"/>
        <v>42652.964907407411</v>
      </c>
      <c r="V995" s="9">
        <f t="shared" si="91"/>
        <v>42685.833333333328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0</v>
      </c>
      <c r="P996">
        <f t="shared" si="92"/>
        <v>2340</v>
      </c>
      <c r="Q996" t="str">
        <f t="shared" si="93"/>
        <v>technology/</v>
      </c>
      <c r="R996" t="str">
        <f t="shared" si="94"/>
        <v>wearables</v>
      </c>
      <c r="S996" t="s">
        <v>8316</v>
      </c>
      <c r="T996" t="s">
        <v>8331</v>
      </c>
      <c r="U996" s="10">
        <f t="shared" si="95"/>
        <v>41921.263078703705</v>
      </c>
      <c r="V996" s="9">
        <f t="shared" si="91"/>
        <v>41973.582638888889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0</v>
      </c>
      <c r="P997">
        <f t="shared" si="92"/>
        <v>367.5</v>
      </c>
      <c r="Q997" t="str">
        <f t="shared" si="93"/>
        <v>technology/</v>
      </c>
      <c r="R997" t="str">
        <f t="shared" si="94"/>
        <v>wearables</v>
      </c>
      <c r="S997" t="s">
        <v>8316</v>
      </c>
      <c r="T997" t="s">
        <v>8331</v>
      </c>
      <c r="U997" s="10">
        <f t="shared" si="95"/>
        <v>41947.940740740742</v>
      </c>
      <c r="V997" s="9">
        <f t="shared" si="91"/>
        <v>41972.291666666672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0</v>
      </c>
      <c r="P998">
        <f t="shared" si="92"/>
        <v>35</v>
      </c>
      <c r="Q998" t="str">
        <f t="shared" si="93"/>
        <v>technology/</v>
      </c>
      <c r="R998" t="str">
        <f t="shared" si="94"/>
        <v>wearables</v>
      </c>
      <c r="S998" t="s">
        <v>8316</v>
      </c>
      <c r="T998" t="s">
        <v>8331</v>
      </c>
      <c r="U998" s="10">
        <f t="shared" si="95"/>
        <v>41817.866435185184</v>
      </c>
      <c r="V998" s="9">
        <f t="shared" si="91"/>
        <v>41847.268750000003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0</v>
      </c>
      <c r="P999">
        <f t="shared" si="92"/>
        <v>36.5</v>
      </c>
      <c r="Q999" t="str">
        <f t="shared" si="93"/>
        <v>technology/</v>
      </c>
      <c r="R999" t="str">
        <f t="shared" si="94"/>
        <v>wearables</v>
      </c>
      <c r="S999" t="s">
        <v>8316</v>
      </c>
      <c r="T999" t="s">
        <v>8331</v>
      </c>
      <c r="U999" s="10">
        <f t="shared" si="95"/>
        <v>41941.10297453704</v>
      </c>
      <c r="V999" s="9">
        <f t="shared" si="91"/>
        <v>41970.769641203704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0</v>
      </c>
      <c r="P1000">
        <f t="shared" si="92"/>
        <v>17682</v>
      </c>
      <c r="Q1000" t="str">
        <f t="shared" si="93"/>
        <v>technology/</v>
      </c>
      <c r="R1000" t="str">
        <f t="shared" si="94"/>
        <v>wearables</v>
      </c>
      <c r="S1000" t="s">
        <v>8316</v>
      </c>
      <c r="T1000" t="s">
        <v>8331</v>
      </c>
      <c r="U1000" s="10">
        <f t="shared" si="95"/>
        <v>42282.168993055559</v>
      </c>
      <c r="V1000" s="9">
        <f t="shared" si="91"/>
        <v>42326.835659722223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0</v>
      </c>
      <c r="P1001">
        <f t="shared" si="92"/>
        <v>5861.5</v>
      </c>
      <c r="Q1001" t="str">
        <f t="shared" si="93"/>
        <v>technology/</v>
      </c>
      <c r="R1001" t="str">
        <f t="shared" si="94"/>
        <v>wearables</v>
      </c>
      <c r="S1001" t="s">
        <v>8316</v>
      </c>
      <c r="T1001" t="s">
        <v>8331</v>
      </c>
      <c r="U1001" s="10">
        <f t="shared" si="95"/>
        <v>41926.29965277778</v>
      </c>
      <c r="V1001" s="9">
        <f t="shared" si="91"/>
        <v>41955.959722222222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0</v>
      </c>
      <c r="P1002">
        <f t="shared" si="92"/>
        <v>9915</v>
      </c>
      <c r="Q1002" t="str">
        <f t="shared" si="93"/>
        <v>technology/</v>
      </c>
      <c r="R1002" t="str">
        <f t="shared" si="94"/>
        <v>wearables</v>
      </c>
      <c r="S1002" t="s">
        <v>8316</v>
      </c>
      <c r="T1002" t="s">
        <v>8331</v>
      </c>
      <c r="U1002" s="10">
        <f t="shared" si="95"/>
        <v>42749.059722222228</v>
      </c>
      <c r="V1002" s="9">
        <f t="shared" si="91"/>
        <v>42808.643055555556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200</v>
      </c>
      <c r="P1003">
        <f t="shared" si="92"/>
        <v>2602</v>
      </c>
      <c r="Q1003" t="str">
        <f t="shared" si="93"/>
        <v>technology/</v>
      </c>
      <c r="R1003" t="str">
        <f t="shared" si="94"/>
        <v>wearables</v>
      </c>
      <c r="S1003" t="s">
        <v>8316</v>
      </c>
      <c r="T1003" t="s">
        <v>8331</v>
      </c>
      <c r="U1003" s="10">
        <f t="shared" si="95"/>
        <v>42720.720057870371</v>
      </c>
      <c r="V1003" s="9">
        <f t="shared" si="91"/>
        <v>42765.345057870371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0</v>
      </c>
      <c r="P1004">
        <f t="shared" si="92"/>
        <v>1491</v>
      </c>
      <c r="Q1004" t="str">
        <f t="shared" si="93"/>
        <v>technology/</v>
      </c>
      <c r="R1004" t="str">
        <f t="shared" si="94"/>
        <v>wearables</v>
      </c>
      <c r="S1004" t="s">
        <v>8316</v>
      </c>
      <c r="T1004" t="s">
        <v>8331</v>
      </c>
      <c r="U1004" s="10">
        <f t="shared" si="95"/>
        <v>42325.684189814812</v>
      </c>
      <c r="V1004" s="9">
        <f t="shared" si="91"/>
        <v>42354.874305555553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0</v>
      </c>
      <c r="P1005">
        <f t="shared" si="92"/>
        <v>1613</v>
      </c>
      <c r="Q1005" t="str">
        <f t="shared" si="93"/>
        <v>technology/</v>
      </c>
      <c r="R1005" t="str">
        <f t="shared" si="94"/>
        <v>wearables</v>
      </c>
      <c r="S1005" t="s">
        <v>8316</v>
      </c>
      <c r="T1005" t="s">
        <v>8331</v>
      </c>
      <c r="U1005" s="10">
        <f t="shared" si="95"/>
        <v>42780.709039351852</v>
      </c>
      <c r="V1005" s="9">
        <f t="shared" si="91"/>
        <v>42810.292372685188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0</v>
      </c>
      <c r="P1006">
        <f t="shared" si="92"/>
        <v>10323.5</v>
      </c>
      <c r="Q1006" t="str">
        <f t="shared" si="93"/>
        <v>technology/</v>
      </c>
      <c r="R1006" t="str">
        <f t="shared" si="94"/>
        <v>wearables</v>
      </c>
      <c r="S1006" t="s">
        <v>8316</v>
      </c>
      <c r="T1006" t="s">
        <v>8331</v>
      </c>
      <c r="U1006" s="10">
        <f t="shared" si="95"/>
        <v>42388.708645833336</v>
      </c>
      <c r="V1006" s="9">
        <f t="shared" si="91"/>
        <v>42418.333645833336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0</v>
      </c>
      <c r="P1007">
        <f t="shared" si="92"/>
        <v>75131.5</v>
      </c>
      <c r="Q1007" t="str">
        <f t="shared" si="93"/>
        <v>technology/</v>
      </c>
      <c r="R1007" t="str">
        <f t="shared" si="94"/>
        <v>wearables</v>
      </c>
      <c r="S1007" t="s">
        <v>8316</v>
      </c>
      <c r="T1007" t="s">
        <v>8331</v>
      </c>
      <c r="U1007" s="10">
        <f t="shared" si="95"/>
        <v>42276.624803240738</v>
      </c>
      <c r="V1007" s="9">
        <f t="shared" si="91"/>
        <v>42307.249803240746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0</v>
      </c>
      <c r="P1008">
        <f t="shared" si="92"/>
        <v>121</v>
      </c>
      <c r="Q1008" t="str">
        <f t="shared" si="93"/>
        <v>technology/</v>
      </c>
      <c r="R1008" t="str">
        <f t="shared" si="94"/>
        <v>wearables</v>
      </c>
      <c r="S1008" t="s">
        <v>8316</v>
      </c>
      <c r="T1008" t="s">
        <v>8331</v>
      </c>
      <c r="U1008" s="10">
        <f t="shared" si="95"/>
        <v>41977.040185185186</v>
      </c>
      <c r="V1008" s="9">
        <f t="shared" si="91"/>
        <v>41984.924305555556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0</v>
      </c>
      <c r="P1009">
        <f t="shared" si="92"/>
        <v>6686</v>
      </c>
      <c r="Q1009" t="str">
        <f t="shared" si="93"/>
        <v>technology/</v>
      </c>
      <c r="R1009" t="str">
        <f t="shared" si="94"/>
        <v>wearables</v>
      </c>
      <c r="S1009" t="s">
        <v>8316</v>
      </c>
      <c r="T1009" t="s">
        <v>8331</v>
      </c>
      <c r="U1009" s="10">
        <f t="shared" si="95"/>
        <v>42676.583599537036</v>
      </c>
      <c r="V1009" s="9">
        <f t="shared" si="91"/>
        <v>42718.2502662037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2"/>
        <v>125.5</v>
      </c>
      <c r="Q1010" t="str">
        <f t="shared" si="93"/>
        <v>technology/</v>
      </c>
      <c r="R1010" t="str">
        <f t="shared" si="94"/>
        <v>wearables</v>
      </c>
      <c r="S1010" t="s">
        <v>8316</v>
      </c>
      <c r="T1010" t="s">
        <v>8331</v>
      </c>
      <c r="U1010" s="10">
        <f t="shared" si="95"/>
        <v>42702.809201388889</v>
      </c>
      <c r="V1010" s="9">
        <f t="shared" si="91"/>
        <v>42732.434201388889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0</v>
      </c>
      <c r="P1011">
        <f t="shared" si="92"/>
        <v>3333</v>
      </c>
      <c r="Q1011" t="str">
        <f t="shared" si="93"/>
        <v>technology/</v>
      </c>
      <c r="R1011" t="str">
        <f t="shared" si="94"/>
        <v>wearables</v>
      </c>
      <c r="S1011" t="s">
        <v>8316</v>
      </c>
      <c r="T1011" t="s">
        <v>8331</v>
      </c>
      <c r="U1011" s="10">
        <f t="shared" si="95"/>
        <v>42510.604699074072</v>
      </c>
      <c r="V1011" s="9">
        <f t="shared" si="91"/>
        <v>42540.229699074072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2"/>
        <v>112</v>
      </c>
      <c r="Q1012" t="str">
        <f t="shared" si="93"/>
        <v>technology/</v>
      </c>
      <c r="R1012" t="str">
        <f t="shared" si="94"/>
        <v>wearables</v>
      </c>
      <c r="S1012" t="s">
        <v>8316</v>
      </c>
      <c r="T1012" t="s">
        <v>8331</v>
      </c>
      <c r="U1012" s="10">
        <f t="shared" si="95"/>
        <v>42561.829421296294</v>
      </c>
      <c r="V1012" s="9">
        <f t="shared" si="91"/>
        <v>42617.749305555553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2"/>
        <v>38</v>
      </c>
      <c r="Q1013" t="str">
        <f t="shared" si="93"/>
        <v>technology/</v>
      </c>
      <c r="R1013" t="str">
        <f t="shared" si="94"/>
        <v>wearables</v>
      </c>
      <c r="S1013" t="s">
        <v>8316</v>
      </c>
      <c r="T1013" t="s">
        <v>8331</v>
      </c>
      <c r="U1013" s="10">
        <f t="shared" si="95"/>
        <v>41946.898090277777</v>
      </c>
      <c r="V1013" s="9">
        <f t="shared" si="91"/>
        <v>41991.523090277777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1071751.05</v>
      </c>
      <c r="P1014">
        <f t="shared" si="92"/>
        <v>538763.02500000002</v>
      </c>
      <c r="Q1014" t="str">
        <f t="shared" si="93"/>
        <v>technology/</v>
      </c>
      <c r="R1014" t="str">
        <f t="shared" si="94"/>
        <v>wearables</v>
      </c>
      <c r="S1014" t="s">
        <v>8316</v>
      </c>
      <c r="T1014" t="s">
        <v>8331</v>
      </c>
      <c r="U1014" s="10">
        <f t="shared" si="95"/>
        <v>42714.440416666665</v>
      </c>
      <c r="V1014" s="9">
        <f t="shared" si="91"/>
        <v>42759.065416666665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0</v>
      </c>
      <c r="P1015">
        <f t="shared" si="92"/>
        <v>4361</v>
      </c>
      <c r="Q1015" t="str">
        <f t="shared" si="93"/>
        <v>technology/</v>
      </c>
      <c r="R1015" t="str">
        <f t="shared" si="94"/>
        <v>wearables</v>
      </c>
      <c r="S1015" t="s">
        <v>8316</v>
      </c>
      <c r="T1015" t="s">
        <v>8331</v>
      </c>
      <c r="U1015" s="10">
        <f t="shared" si="95"/>
        <v>42339.833981481483</v>
      </c>
      <c r="V1015" s="9">
        <f t="shared" si="91"/>
        <v>42367.458333333328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0</v>
      </c>
      <c r="P1016">
        <f t="shared" si="92"/>
        <v>1538</v>
      </c>
      <c r="Q1016" t="str">
        <f t="shared" si="93"/>
        <v>technology/</v>
      </c>
      <c r="R1016" t="str">
        <f t="shared" si="94"/>
        <v>wearables</v>
      </c>
      <c r="S1016" t="s">
        <v>8316</v>
      </c>
      <c r="T1016" t="s">
        <v>8331</v>
      </c>
      <c r="U1016" s="10">
        <f t="shared" si="95"/>
        <v>41955.002488425926</v>
      </c>
      <c r="V1016" s="9">
        <f t="shared" si="91"/>
        <v>42004.627488425926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0</v>
      </c>
      <c r="P1017">
        <f t="shared" si="92"/>
        <v>123</v>
      </c>
      <c r="Q1017" t="str">
        <f t="shared" si="93"/>
        <v>technology/</v>
      </c>
      <c r="R1017" t="str">
        <f t="shared" si="94"/>
        <v>wearables</v>
      </c>
      <c r="S1017" t="s">
        <v>8316</v>
      </c>
      <c r="T1017" t="s">
        <v>8331</v>
      </c>
      <c r="U1017" s="10">
        <f t="shared" si="95"/>
        <v>42303.878414351857</v>
      </c>
      <c r="V1017" s="9">
        <f t="shared" si="91"/>
        <v>42333.545081018514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0</v>
      </c>
      <c r="P1018">
        <f t="shared" si="92"/>
        <v>1440</v>
      </c>
      <c r="Q1018" t="str">
        <f t="shared" si="93"/>
        <v>technology/</v>
      </c>
      <c r="R1018" t="str">
        <f t="shared" si="94"/>
        <v>wearables</v>
      </c>
      <c r="S1018" t="s">
        <v>8316</v>
      </c>
      <c r="T1018" t="s">
        <v>8331</v>
      </c>
      <c r="U1018" s="10">
        <f t="shared" si="95"/>
        <v>42422.107129629629</v>
      </c>
      <c r="V1018" s="9">
        <f t="shared" si="91"/>
        <v>42466.690462962964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0</v>
      </c>
      <c r="P1019">
        <f t="shared" si="92"/>
        <v>28776</v>
      </c>
      <c r="Q1019" t="str">
        <f t="shared" si="93"/>
        <v>technology/</v>
      </c>
      <c r="R1019" t="str">
        <f t="shared" si="94"/>
        <v>wearables</v>
      </c>
      <c r="S1019" t="s">
        <v>8316</v>
      </c>
      <c r="T1019" t="s">
        <v>8331</v>
      </c>
      <c r="U1019" s="10">
        <f t="shared" si="95"/>
        <v>42289.675173611111</v>
      </c>
      <c r="V1019" s="9">
        <f t="shared" si="91"/>
        <v>42329.341840277775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0</v>
      </c>
      <c r="P1020">
        <f t="shared" si="92"/>
        <v>314</v>
      </c>
      <c r="Q1020" t="str">
        <f t="shared" si="93"/>
        <v>technology/</v>
      </c>
      <c r="R1020" t="str">
        <f t="shared" si="94"/>
        <v>wearables</v>
      </c>
      <c r="S1020" t="s">
        <v>8316</v>
      </c>
      <c r="T1020" t="s">
        <v>8331</v>
      </c>
      <c r="U1020" s="10">
        <f t="shared" si="95"/>
        <v>42535.492280092592</v>
      </c>
      <c r="V1020" s="9">
        <f t="shared" si="91"/>
        <v>42565.117280092592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0</v>
      </c>
      <c r="P1021">
        <f t="shared" si="92"/>
        <v>10850</v>
      </c>
      <c r="Q1021" t="str">
        <f t="shared" si="93"/>
        <v>technology/</v>
      </c>
      <c r="R1021" t="str">
        <f t="shared" si="94"/>
        <v>wearables</v>
      </c>
      <c r="S1021" t="s">
        <v>8316</v>
      </c>
      <c r="T1021" t="s">
        <v>8331</v>
      </c>
      <c r="U1021" s="10">
        <f t="shared" si="95"/>
        <v>42009.973946759259</v>
      </c>
      <c r="V1021" s="9">
        <f t="shared" si="91"/>
        <v>42039.598946759259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1636</v>
      </c>
      <c r="P1022">
        <f t="shared" si="92"/>
        <v>1608</v>
      </c>
      <c r="Q1022" t="str">
        <f t="shared" si="93"/>
        <v>music/electronic m</v>
      </c>
      <c r="R1022" t="str">
        <f t="shared" si="94"/>
        <v>electronic music</v>
      </c>
      <c r="S1022" t="s">
        <v>8318</v>
      </c>
      <c r="T1022" t="s">
        <v>8338</v>
      </c>
      <c r="U1022" s="10">
        <f t="shared" si="95"/>
        <v>42127.069548611107</v>
      </c>
      <c r="V1022" s="9">
        <f t="shared" si="91"/>
        <v>42156.657638888893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7554.1100000000006</v>
      </c>
      <c r="P1023">
        <f t="shared" si="92"/>
        <v>5516.0550000000003</v>
      </c>
      <c r="Q1023" t="str">
        <f t="shared" si="93"/>
        <v>music/electronic m</v>
      </c>
      <c r="R1023" t="str">
        <f t="shared" si="94"/>
        <v>electronic music</v>
      </c>
      <c r="S1023" t="s">
        <v>8318</v>
      </c>
      <c r="T1023" t="s">
        <v>8338</v>
      </c>
      <c r="U1023" s="10">
        <f t="shared" si="95"/>
        <v>42271.251979166671</v>
      </c>
      <c r="V1023" s="9">
        <f t="shared" si="91"/>
        <v>42293.791666666672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298</v>
      </c>
      <c r="P1024">
        <f t="shared" si="92"/>
        <v>1186</v>
      </c>
      <c r="Q1024" t="str">
        <f t="shared" si="93"/>
        <v>music/electronic m</v>
      </c>
      <c r="R1024" t="str">
        <f t="shared" si="94"/>
        <v>electronic music</v>
      </c>
      <c r="S1024" t="s">
        <v>8318</v>
      </c>
      <c r="T1024" t="s">
        <v>8338</v>
      </c>
      <c r="U1024" s="10">
        <f t="shared" si="95"/>
        <v>42111.646724537044</v>
      </c>
      <c r="V1024" s="9">
        <f t="shared" si="91"/>
        <v>42141.271724537037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2743</v>
      </c>
      <c r="P1025">
        <f t="shared" si="92"/>
        <v>2437</v>
      </c>
      <c r="Q1025" t="str">
        <f t="shared" si="93"/>
        <v>music/electronic m</v>
      </c>
      <c r="R1025" t="str">
        <f t="shared" si="94"/>
        <v>electronic music</v>
      </c>
      <c r="S1025" t="s">
        <v>8318</v>
      </c>
      <c r="T1025" t="s">
        <v>8338</v>
      </c>
      <c r="U1025" s="10">
        <f t="shared" si="95"/>
        <v>42145.919687500005</v>
      </c>
      <c r="V1025" s="9">
        <f t="shared" si="91"/>
        <v>42175.544687500005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IF(E1026&gt;=D1026, E1026-D1026,0)</f>
        <v>3727.5499999999993</v>
      </c>
      <c r="P1026">
        <f t="shared" si="92"/>
        <v>11894.275</v>
      </c>
      <c r="Q1026" t="str">
        <f t="shared" si="93"/>
        <v>music/electronic m</v>
      </c>
      <c r="R1026" t="str">
        <f t="shared" si="94"/>
        <v>electronic music</v>
      </c>
      <c r="S1026" t="s">
        <v>8318</v>
      </c>
      <c r="T1026" t="s">
        <v>8338</v>
      </c>
      <c r="U1026" s="10">
        <f t="shared" si="95"/>
        <v>42370.580590277779</v>
      </c>
      <c r="V1026" s="9">
        <f t="shared" ref="V1026:V1089" si="97">(I1026/86400)+25569+(-9/24)</f>
        <v>42400.205590277779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6949.820000000007</v>
      </c>
      <c r="P1027">
        <f t="shared" ref="P1027:P1090" si="98">AVERAGE(E1027,L1027)</f>
        <v>39010.410000000003</v>
      </c>
      <c r="Q1027" t="str">
        <f t="shared" ref="Q1027:Q1090" si="99">LEFT(N1027,LEN(N1027)-FIND("/",N1027)+2)</f>
        <v>music/electronic m</v>
      </c>
      <c r="R1027" t="str">
        <f t="shared" ref="R1027:R1090" si="100">RIGHT(N1027,LEN(N1027)-FIND("/",N1027))</f>
        <v>electronic music</v>
      </c>
      <c r="S1027" t="s">
        <v>8318</v>
      </c>
      <c r="T1027" t="s">
        <v>8338</v>
      </c>
      <c r="U1027" s="10">
        <f t="shared" ref="U1027:U1090" si="101">(((J1027/60)/60)/24)+DATE(1970,1,1)</f>
        <v>42049.833761574075</v>
      </c>
      <c r="V1027" s="9">
        <f t="shared" si="97"/>
        <v>42079.417094907403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0.57999999999992724</v>
      </c>
      <c r="P1028">
        <f t="shared" si="98"/>
        <v>3561.29</v>
      </c>
      <c r="Q1028" t="str">
        <f t="shared" si="99"/>
        <v>music/electronic m</v>
      </c>
      <c r="R1028" t="str">
        <f t="shared" si="100"/>
        <v>electronic music</v>
      </c>
      <c r="S1028" t="s">
        <v>8318</v>
      </c>
      <c r="T1028" t="s">
        <v>8338</v>
      </c>
      <c r="U1028" s="10">
        <f t="shared" si="101"/>
        <v>42426.407592592594</v>
      </c>
      <c r="V1028" s="9">
        <f t="shared" si="97"/>
        <v>42459.990925925929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232</v>
      </c>
      <c r="P1029">
        <f t="shared" si="98"/>
        <v>3922</v>
      </c>
      <c r="Q1029" t="str">
        <f t="shared" si="99"/>
        <v>music/electronic m</v>
      </c>
      <c r="R1029" t="str">
        <f t="shared" si="100"/>
        <v>electronic music</v>
      </c>
      <c r="S1029" t="s">
        <v>8318</v>
      </c>
      <c r="T1029" t="s">
        <v>8338</v>
      </c>
      <c r="U1029" s="10">
        <f t="shared" si="101"/>
        <v>41905.034108796295</v>
      </c>
      <c r="V1029" s="9">
        <f t="shared" si="97"/>
        <v>41934.659108796295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1727</v>
      </c>
      <c r="P1030">
        <f t="shared" si="98"/>
        <v>5991</v>
      </c>
      <c r="Q1030" t="str">
        <f t="shared" si="99"/>
        <v>music/electronic m</v>
      </c>
      <c r="R1030" t="str">
        <f t="shared" si="100"/>
        <v>electronic music</v>
      </c>
      <c r="S1030" t="s">
        <v>8318</v>
      </c>
      <c r="T1030" t="s">
        <v>8338</v>
      </c>
      <c r="U1030" s="10">
        <f t="shared" si="101"/>
        <v>42755.627372685187</v>
      </c>
      <c r="V1030" s="9">
        <f t="shared" si="97"/>
        <v>42800.458333333328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1176</v>
      </c>
      <c r="P1031">
        <f t="shared" si="98"/>
        <v>5658.5</v>
      </c>
      <c r="Q1031" t="str">
        <f t="shared" si="99"/>
        <v>music/electronic m</v>
      </c>
      <c r="R1031" t="str">
        <f t="shared" si="100"/>
        <v>electronic music</v>
      </c>
      <c r="S1031" t="s">
        <v>8318</v>
      </c>
      <c r="T1031" t="s">
        <v>8338</v>
      </c>
      <c r="U1031" s="10">
        <f t="shared" si="101"/>
        <v>42044.711886574078</v>
      </c>
      <c r="V1031" s="9">
        <f t="shared" si="97"/>
        <v>42098.540972222225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4842</v>
      </c>
      <c r="P1032">
        <f t="shared" si="98"/>
        <v>3500.5</v>
      </c>
      <c r="Q1032" t="str">
        <f t="shared" si="99"/>
        <v>music/electronic m</v>
      </c>
      <c r="R1032" t="str">
        <f t="shared" si="100"/>
        <v>electronic music</v>
      </c>
      <c r="S1032" t="s">
        <v>8318</v>
      </c>
      <c r="T1032" t="s">
        <v>8338</v>
      </c>
      <c r="U1032" s="10">
        <f t="shared" si="101"/>
        <v>42611.483206018514</v>
      </c>
      <c r="V1032" s="9">
        <f t="shared" si="97"/>
        <v>42625.108206018514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740</v>
      </c>
      <c r="P1033">
        <f t="shared" si="98"/>
        <v>5419.5</v>
      </c>
      <c r="Q1033" t="str">
        <f t="shared" si="99"/>
        <v>music/electronic m</v>
      </c>
      <c r="R1033" t="str">
        <f t="shared" si="100"/>
        <v>electronic music</v>
      </c>
      <c r="S1033" t="s">
        <v>8318</v>
      </c>
      <c r="T1033" t="s">
        <v>8338</v>
      </c>
      <c r="U1033" s="10">
        <f t="shared" si="101"/>
        <v>42324.764004629629</v>
      </c>
      <c r="V1033" s="9">
        <f t="shared" si="97"/>
        <v>42354.389004629629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458.84000000000015</v>
      </c>
      <c r="P1034">
        <f t="shared" si="98"/>
        <v>2977.42</v>
      </c>
      <c r="Q1034" t="str">
        <f t="shared" si="99"/>
        <v>music/electronic m</v>
      </c>
      <c r="R1034" t="str">
        <f t="shared" si="100"/>
        <v>electronic music</v>
      </c>
      <c r="S1034" t="s">
        <v>8318</v>
      </c>
      <c r="T1034" t="s">
        <v>8338</v>
      </c>
      <c r="U1034" s="10">
        <f t="shared" si="101"/>
        <v>42514.666956018518</v>
      </c>
      <c r="V1034" s="9">
        <f t="shared" si="97"/>
        <v>42544.291956018518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38</v>
      </c>
      <c r="P1035">
        <f t="shared" si="98"/>
        <v>696.5</v>
      </c>
      <c r="Q1035" t="str">
        <f t="shared" si="99"/>
        <v>music/electronic m</v>
      </c>
      <c r="R1035" t="str">
        <f t="shared" si="100"/>
        <v>electronic music</v>
      </c>
      <c r="S1035" t="s">
        <v>8318</v>
      </c>
      <c r="T1035" t="s">
        <v>8338</v>
      </c>
      <c r="U1035" s="10">
        <f t="shared" si="101"/>
        <v>42688.732407407413</v>
      </c>
      <c r="V1035" s="9">
        <f t="shared" si="97"/>
        <v>42716.357407407406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1500.0900000000001</v>
      </c>
      <c r="P1036">
        <f t="shared" si="98"/>
        <v>3333.0450000000001</v>
      </c>
      <c r="Q1036" t="str">
        <f t="shared" si="99"/>
        <v>music/electronic m</v>
      </c>
      <c r="R1036" t="str">
        <f t="shared" si="100"/>
        <v>electronic music</v>
      </c>
      <c r="S1036" t="s">
        <v>8318</v>
      </c>
      <c r="T1036" t="s">
        <v>8338</v>
      </c>
      <c r="U1036" s="10">
        <f t="shared" si="101"/>
        <v>42555.166712962964</v>
      </c>
      <c r="V1036" s="9">
        <f t="shared" si="97"/>
        <v>42586.790972222225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352</v>
      </c>
      <c r="P1037">
        <f t="shared" si="98"/>
        <v>2514</v>
      </c>
      <c r="Q1037" t="str">
        <f t="shared" si="99"/>
        <v>music/electronic m</v>
      </c>
      <c r="R1037" t="str">
        <f t="shared" si="100"/>
        <v>electronic music</v>
      </c>
      <c r="S1037" t="s">
        <v>8318</v>
      </c>
      <c r="T1037" t="s">
        <v>8338</v>
      </c>
      <c r="U1037" s="10">
        <f t="shared" si="101"/>
        <v>42016.641435185185</v>
      </c>
      <c r="V1037" s="9">
        <f t="shared" si="97"/>
        <v>42046.266435185185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556.22000000000025</v>
      </c>
      <c r="P1038">
        <f t="shared" si="98"/>
        <v>2633.61</v>
      </c>
      <c r="Q1038" t="str">
        <f t="shared" si="99"/>
        <v>music/electronic m</v>
      </c>
      <c r="R1038" t="str">
        <f t="shared" si="100"/>
        <v>electronic music</v>
      </c>
      <c r="S1038" t="s">
        <v>8318</v>
      </c>
      <c r="T1038" t="s">
        <v>8338</v>
      </c>
      <c r="U1038" s="10">
        <f t="shared" si="101"/>
        <v>41249.448958333334</v>
      </c>
      <c r="V1038" s="9">
        <f t="shared" si="97"/>
        <v>41280.958333333336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21</v>
      </c>
      <c r="P1039">
        <f t="shared" si="98"/>
        <v>521</v>
      </c>
      <c r="Q1039" t="str">
        <f t="shared" si="99"/>
        <v>music/electronic m</v>
      </c>
      <c r="R1039" t="str">
        <f t="shared" si="100"/>
        <v>electronic music</v>
      </c>
      <c r="S1039" t="s">
        <v>8318</v>
      </c>
      <c r="T1039" t="s">
        <v>8338</v>
      </c>
      <c r="U1039" s="10">
        <f t="shared" si="101"/>
        <v>42119.822476851856</v>
      </c>
      <c r="V1039" s="9">
        <f t="shared" si="97"/>
        <v>42141.833333333328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680</v>
      </c>
      <c r="P1040">
        <f t="shared" si="98"/>
        <v>1120.5</v>
      </c>
      <c r="Q1040" t="str">
        <f t="shared" si="99"/>
        <v>music/electronic m</v>
      </c>
      <c r="R1040" t="str">
        <f t="shared" si="100"/>
        <v>electronic music</v>
      </c>
      <c r="S1040" t="s">
        <v>8318</v>
      </c>
      <c r="T1040" t="s">
        <v>8338</v>
      </c>
      <c r="U1040" s="10">
        <f t="shared" si="101"/>
        <v>42418.231747685189</v>
      </c>
      <c r="V1040" s="9">
        <f t="shared" si="97"/>
        <v>42447.815081018518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141</v>
      </c>
      <c r="P1041">
        <f t="shared" si="98"/>
        <v>335.5</v>
      </c>
      <c r="Q1041" t="str">
        <f t="shared" si="99"/>
        <v>music/electronic m</v>
      </c>
      <c r="R1041" t="str">
        <f t="shared" si="100"/>
        <v>electronic music</v>
      </c>
      <c r="S1041" t="s">
        <v>8318</v>
      </c>
      <c r="T1041" t="s">
        <v>8338</v>
      </c>
      <c r="U1041" s="10">
        <f t="shared" si="101"/>
        <v>42692.109328703707</v>
      </c>
      <c r="V1041" s="9">
        <f t="shared" si="97"/>
        <v>42716.957638888889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8"/>
        <v>125.5</v>
      </c>
      <c r="Q1042" t="str">
        <f t="shared" si="99"/>
        <v>journal</v>
      </c>
      <c r="R1042" t="str">
        <f t="shared" si="100"/>
        <v>audio</v>
      </c>
      <c r="S1042" t="s">
        <v>8319</v>
      </c>
      <c r="T1042" t="s">
        <v>8339</v>
      </c>
      <c r="U1042" s="10">
        <f t="shared" si="101"/>
        <v>42579.708437499998</v>
      </c>
      <c r="V1042" s="9">
        <f t="shared" si="97"/>
        <v>42609.333437499998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8"/>
        <v>0</v>
      </c>
      <c r="Q1043" t="str">
        <f t="shared" si="99"/>
        <v>journal</v>
      </c>
      <c r="R1043" t="str">
        <f t="shared" si="100"/>
        <v>audio</v>
      </c>
      <c r="S1043" t="s">
        <v>8319</v>
      </c>
      <c r="T1043" t="s">
        <v>8339</v>
      </c>
      <c r="U1043" s="10">
        <f t="shared" si="101"/>
        <v>41831.060092592597</v>
      </c>
      <c r="V1043" s="9">
        <f t="shared" si="97"/>
        <v>41850.68509259259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0</v>
      </c>
      <c r="P1044">
        <f t="shared" si="98"/>
        <v>5.5</v>
      </c>
      <c r="Q1044" t="str">
        <f t="shared" si="99"/>
        <v>journal</v>
      </c>
      <c r="R1044" t="str">
        <f t="shared" si="100"/>
        <v>audio</v>
      </c>
      <c r="S1044" t="s">
        <v>8319</v>
      </c>
      <c r="T1044" t="s">
        <v>8339</v>
      </c>
      <c r="U1044" s="10">
        <f t="shared" si="101"/>
        <v>41851.696157407408</v>
      </c>
      <c r="V1044" s="9">
        <f t="shared" si="97"/>
        <v>41894.041666666664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0</v>
      </c>
      <c r="P1045">
        <f t="shared" si="98"/>
        <v>4414.5</v>
      </c>
      <c r="Q1045" t="str">
        <f t="shared" si="99"/>
        <v>journal</v>
      </c>
      <c r="R1045" t="str">
        <f t="shared" si="100"/>
        <v>audio</v>
      </c>
      <c r="S1045" t="s">
        <v>8319</v>
      </c>
      <c r="T1045" t="s">
        <v>8339</v>
      </c>
      <c r="U1045" s="10">
        <f t="shared" si="101"/>
        <v>42114.252951388888</v>
      </c>
      <c r="V1045" s="9">
        <f t="shared" si="97"/>
        <v>42143.877951388888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8"/>
        <v>4</v>
      </c>
      <c r="Q1046" t="str">
        <f t="shared" si="99"/>
        <v>journal</v>
      </c>
      <c r="R1046" t="str">
        <f t="shared" si="100"/>
        <v>audio</v>
      </c>
      <c r="S1046" t="s">
        <v>8319</v>
      </c>
      <c r="T1046" t="s">
        <v>8339</v>
      </c>
      <c r="U1046" s="10">
        <f t="shared" si="101"/>
        <v>42011.925937499997</v>
      </c>
      <c r="V1046" s="9">
        <f t="shared" si="97"/>
        <v>42068.477083333331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0</v>
      </c>
      <c r="P1047">
        <f t="shared" si="98"/>
        <v>137</v>
      </c>
      <c r="Q1047" t="str">
        <f t="shared" si="99"/>
        <v>journal</v>
      </c>
      <c r="R1047" t="str">
        <f t="shared" si="100"/>
        <v>audio</v>
      </c>
      <c r="S1047" t="s">
        <v>8319</v>
      </c>
      <c r="T1047" t="s">
        <v>8339</v>
      </c>
      <c r="U1047" s="10">
        <f t="shared" si="101"/>
        <v>41844.874421296299</v>
      </c>
      <c r="V1047" s="9">
        <f t="shared" si="97"/>
        <v>41874.499421296292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8"/>
        <v>0</v>
      </c>
      <c r="Q1048" t="str">
        <f t="shared" si="99"/>
        <v>journal</v>
      </c>
      <c r="R1048" t="str">
        <f t="shared" si="100"/>
        <v>audio</v>
      </c>
      <c r="S1048" t="s">
        <v>8319</v>
      </c>
      <c r="T1048" t="s">
        <v>8339</v>
      </c>
      <c r="U1048" s="10">
        <f t="shared" si="101"/>
        <v>42319.851388888885</v>
      </c>
      <c r="V1048" s="9">
        <f t="shared" si="97"/>
        <v>42364.476388888885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8"/>
        <v>1</v>
      </c>
      <c r="Q1049" t="str">
        <f t="shared" si="99"/>
        <v>journal</v>
      </c>
      <c r="R1049" t="str">
        <f t="shared" si="100"/>
        <v>audio</v>
      </c>
      <c r="S1049" t="s">
        <v>8319</v>
      </c>
      <c r="T1049" t="s">
        <v>8339</v>
      </c>
      <c r="U1049" s="10">
        <f t="shared" si="101"/>
        <v>41918.818460648145</v>
      </c>
      <c r="V1049" s="9">
        <f t="shared" si="97"/>
        <v>41948.485127314816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0</v>
      </c>
      <c r="P1050">
        <f t="shared" si="98"/>
        <v>108</v>
      </c>
      <c r="Q1050" t="str">
        <f t="shared" si="99"/>
        <v>journal</v>
      </c>
      <c r="R1050" t="str">
        <f t="shared" si="100"/>
        <v>audio</v>
      </c>
      <c r="S1050" t="s">
        <v>8319</v>
      </c>
      <c r="T1050" t="s">
        <v>8339</v>
      </c>
      <c r="U1050" s="10">
        <f t="shared" si="101"/>
        <v>42598.053113425922</v>
      </c>
      <c r="V1050" s="9">
        <f t="shared" si="97"/>
        <v>42637.678113425922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8"/>
        <v>0</v>
      </c>
      <c r="Q1051" t="str">
        <f t="shared" si="99"/>
        <v>journal</v>
      </c>
      <c r="R1051" t="str">
        <f t="shared" si="100"/>
        <v>audio</v>
      </c>
      <c r="S1051" t="s">
        <v>8319</v>
      </c>
      <c r="T1051" t="s">
        <v>8339</v>
      </c>
      <c r="U1051" s="10">
        <f t="shared" si="101"/>
        <v>42382.431076388893</v>
      </c>
      <c r="V1051" s="9">
        <f t="shared" si="97"/>
        <v>42412.056076388893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8"/>
        <v>0</v>
      </c>
      <c r="Q1052" t="str">
        <f t="shared" si="99"/>
        <v>journal</v>
      </c>
      <c r="R1052" t="str">
        <f t="shared" si="100"/>
        <v>audio</v>
      </c>
      <c r="S1052" t="s">
        <v>8319</v>
      </c>
      <c r="T1052" t="s">
        <v>8339</v>
      </c>
      <c r="U1052" s="10">
        <f t="shared" si="101"/>
        <v>42231.7971875</v>
      </c>
      <c r="V1052" s="9">
        <f t="shared" si="97"/>
        <v>42261.4221875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8"/>
        <v>0</v>
      </c>
      <c r="Q1053" t="str">
        <f t="shared" si="99"/>
        <v>journal</v>
      </c>
      <c r="R1053" t="str">
        <f t="shared" si="100"/>
        <v>audio</v>
      </c>
      <c r="S1053" t="s">
        <v>8319</v>
      </c>
      <c r="T1053" t="s">
        <v>8339</v>
      </c>
      <c r="U1053" s="10">
        <f t="shared" si="101"/>
        <v>41850.014178240745</v>
      </c>
      <c r="V1053" s="9">
        <f t="shared" si="97"/>
        <v>41877.639178240745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8"/>
        <v>0</v>
      </c>
      <c r="Q1054" t="str">
        <f t="shared" si="99"/>
        <v>journal</v>
      </c>
      <c r="R1054" t="str">
        <f t="shared" si="100"/>
        <v>audio</v>
      </c>
      <c r="S1054" t="s">
        <v>8319</v>
      </c>
      <c r="T1054" t="s">
        <v>8339</v>
      </c>
      <c r="U1054" s="10">
        <f t="shared" si="101"/>
        <v>42483.797395833331</v>
      </c>
      <c r="V1054" s="9">
        <f t="shared" si="97"/>
        <v>42527.464583333334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0</v>
      </c>
      <c r="P1055">
        <f t="shared" si="98"/>
        <v>8</v>
      </c>
      <c r="Q1055" t="str">
        <f t="shared" si="99"/>
        <v>journal</v>
      </c>
      <c r="R1055" t="str">
        <f t="shared" si="100"/>
        <v>audio</v>
      </c>
      <c r="S1055" t="s">
        <v>8319</v>
      </c>
      <c r="T1055" t="s">
        <v>8339</v>
      </c>
      <c r="U1055" s="10">
        <f t="shared" si="101"/>
        <v>42775.172824074078</v>
      </c>
      <c r="V1055" s="9">
        <f t="shared" si="97"/>
        <v>42799.797824074078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8"/>
        <v>0</v>
      </c>
      <c r="Q1056" t="str">
        <f t="shared" si="99"/>
        <v>journal</v>
      </c>
      <c r="R1056" t="str">
        <f t="shared" si="100"/>
        <v>audio</v>
      </c>
      <c r="S1056" t="s">
        <v>8319</v>
      </c>
      <c r="T1056" t="s">
        <v>8339</v>
      </c>
      <c r="U1056" s="10">
        <f t="shared" si="101"/>
        <v>41831.851840277777</v>
      </c>
      <c r="V1056" s="9">
        <f t="shared" si="97"/>
        <v>41861.541666666664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8"/>
        <v>0</v>
      </c>
      <c r="Q1057" t="str">
        <f t="shared" si="99"/>
        <v>journal</v>
      </c>
      <c r="R1057" t="str">
        <f t="shared" si="100"/>
        <v>audio</v>
      </c>
      <c r="S1057" t="s">
        <v>8319</v>
      </c>
      <c r="T1057" t="s">
        <v>8339</v>
      </c>
      <c r="U1057" s="10">
        <f t="shared" si="101"/>
        <v>42406.992418981477</v>
      </c>
      <c r="V1057" s="9">
        <f t="shared" si="97"/>
        <v>42436.617418981477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8"/>
        <v>0</v>
      </c>
      <c r="Q1058" t="str">
        <f t="shared" si="99"/>
        <v>journal</v>
      </c>
      <c r="R1058" t="str">
        <f t="shared" si="100"/>
        <v>audio</v>
      </c>
      <c r="S1058" t="s">
        <v>8319</v>
      </c>
      <c r="T1058" t="s">
        <v>8339</v>
      </c>
      <c r="U1058" s="10">
        <f t="shared" si="101"/>
        <v>42058.719641203701</v>
      </c>
      <c r="V1058" s="9">
        <f t="shared" si="97"/>
        <v>42118.302974537037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8"/>
        <v>0</v>
      </c>
      <c r="Q1059" t="str">
        <f t="shared" si="99"/>
        <v>journal</v>
      </c>
      <c r="R1059" t="str">
        <f t="shared" si="100"/>
        <v>audio</v>
      </c>
      <c r="S1059" t="s">
        <v>8319</v>
      </c>
      <c r="T1059" t="s">
        <v>8339</v>
      </c>
      <c r="U1059" s="10">
        <f t="shared" si="101"/>
        <v>42678.871331018512</v>
      </c>
      <c r="V1059" s="9">
        <f t="shared" si="97"/>
        <v>42708.537997685184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8"/>
        <v>0</v>
      </c>
      <c r="Q1060" t="str">
        <f t="shared" si="99"/>
        <v>journal</v>
      </c>
      <c r="R1060" t="str">
        <f t="shared" si="100"/>
        <v>audio</v>
      </c>
      <c r="S1060" t="s">
        <v>8319</v>
      </c>
      <c r="T1060" t="s">
        <v>8339</v>
      </c>
      <c r="U1060" s="10">
        <f t="shared" si="101"/>
        <v>42047.900960648149</v>
      </c>
      <c r="V1060" s="9">
        <f t="shared" si="97"/>
        <v>42088.625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8"/>
        <v>0</v>
      </c>
      <c r="Q1061" t="str">
        <f t="shared" si="99"/>
        <v>journal</v>
      </c>
      <c r="R1061" t="str">
        <f t="shared" si="100"/>
        <v>audio</v>
      </c>
      <c r="S1061" t="s">
        <v>8319</v>
      </c>
      <c r="T1061" t="s">
        <v>8339</v>
      </c>
      <c r="U1061" s="10">
        <f t="shared" si="101"/>
        <v>42046.79</v>
      </c>
      <c r="V1061" s="9">
        <f t="shared" si="97"/>
        <v>42076.373333333337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0</v>
      </c>
      <c r="P1062">
        <f t="shared" si="98"/>
        <v>25.5</v>
      </c>
      <c r="Q1062" t="str">
        <f t="shared" si="99"/>
        <v>journal</v>
      </c>
      <c r="R1062" t="str">
        <f t="shared" si="100"/>
        <v>audio</v>
      </c>
      <c r="S1062" t="s">
        <v>8319</v>
      </c>
      <c r="T1062" t="s">
        <v>8339</v>
      </c>
      <c r="U1062" s="10">
        <f t="shared" si="101"/>
        <v>42079.913113425922</v>
      </c>
      <c r="V1062" s="9">
        <f t="shared" si="97"/>
        <v>42109.538113425922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8"/>
        <v>0</v>
      </c>
      <c r="Q1063" t="str">
        <f t="shared" si="99"/>
        <v>journal</v>
      </c>
      <c r="R1063" t="str">
        <f t="shared" si="100"/>
        <v>audio</v>
      </c>
      <c r="S1063" t="s">
        <v>8319</v>
      </c>
      <c r="T1063" t="s">
        <v>8339</v>
      </c>
      <c r="U1063" s="10">
        <f t="shared" si="101"/>
        <v>42432.276712962965</v>
      </c>
      <c r="V1063" s="9">
        <f t="shared" si="97"/>
        <v>42491.666666666672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0</v>
      </c>
      <c r="P1064">
        <f t="shared" si="98"/>
        <v>97</v>
      </c>
      <c r="Q1064" t="str">
        <f t="shared" si="99"/>
        <v>journal</v>
      </c>
      <c r="R1064" t="str">
        <f t="shared" si="100"/>
        <v>audio</v>
      </c>
      <c r="S1064" t="s">
        <v>8319</v>
      </c>
      <c r="T1064" t="s">
        <v>8339</v>
      </c>
      <c r="U1064" s="10">
        <f t="shared" si="101"/>
        <v>42556.807187500002</v>
      </c>
      <c r="V1064" s="9">
        <f t="shared" si="97"/>
        <v>42563.432187500002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8"/>
        <v>0</v>
      </c>
      <c r="Q1065" t="str">
        <f t="shared" si="99"/>
        <v>journal</v>
      </c>
      <c r="R1065" t="str">
        <f t="shared" si="100"/>
        <v>audio</v>
      </c>
      <c r="S1065" t="s">
        <v>8319</v>
      </c>
      <c r="T1065" t="s">
        <v>8339</v>
      </c>
      <c r="U1065" s="10">
        <f t="shared" si="101"/>
        <v>42583.030810185184</v>
      </c>
      <c r="V1065" s="9">
        <f t="shared" si="97"/>
        <v>42612.655810185184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0</v>
      </c>
      <c r="P1066">
        <f t="shared" si="98"/>
        <v>4100</v>
      </c>
      <c r="Q1066" t="str">
        <f t="shared" si="99"/>
        <v>games/video g</v>
      </c>
      <c r="R1066" t="str">
        <f t="shared" si="100"/>
        <v>video games</v>
      </c>
      <c r="S1066" t="s">
        <v>8320</v>
      </c>
      <c r="T1066" t="s">
        <v>8340</v>
      </c>
      <c r="U1066" s="10">
        <f t="shared" si="101"/>
        <v>41417.228043981479</v>
      </c>
      <c r="V1066" s="9">
        <f t="shared" si="97"/>
        <v>41461.853043981479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0</v>
      </c>
      <c r="P1067">
        <f t="shared" si="98"/>
        <v>43</v>
      </c>
      <c r="Q1067" t="str">
        <f t="shared" si="99"/>
        <v>games/video g</v>
      </c>
      <c r="R1067" t="str">
        <f t="shared" si="100"/>
        <v>video games</v>
      </c>
      <c r="S1067" t="s">
        <v>8320</v>
      </c>
      <c r="T1067" t="s">
        <v>8340</v>
      </c>
      <c r="U1067" s="10">
        <f t="shared" si="101"/>
        <v>41661.381041666667</v>
      </c>
      <c r="V1067" s="9">
        <f t="shared" si="97"/>
        <v>41689.006041666667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0</v>
      </c>
      <c r="P1068">
        <f t="shared" si="98"/>
        <v>2599.5</v>
      </c>
      <c r="Q1068" t="str">
        <f t="shared" si="99"/>
        <v>games/video g</v>
      </c>
      <c r="R1068" t="str">
        <f t="shared" si="100"/>
        <v>video games</v>
      </c>
      <c r="S1068" t="s">
        <v>8320</v>
      </c>
      <c r="T1068" t="s">
        <v>8340</v>
      </c>
      <c r="U1068" s="10">
        <f t="shared" si="101"/>
        <v>41445.962754629632</v>
      </c>
      <c r="V1068" s="9">
        <f t="shared" si="97"/>
        <v>41490.587754629625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0</v>
      </c>
      <c r="P1069">
        <f t="shared" si="98"/>
        <v>70</v>
      </c>
      <c r="Q1069" t="str">
        <f t="shared" si="99"/>
        <v>games/video g</v>
      </c>
      <c r="R1069" t="str">
        <f t="shared" si="100"/>
        <v>video games</v>
      </c>
      <c r="S1069" t="s">
        <v>8320</v>
      </c>
      <c r="T1069" t="s">
        <v>8340</v>
      </c>
      <c r="U1069" s="10">
        <f t="shared" si="101"/>
        <v>41599.855682870373</v>
      </c>
      <c r="V1069" s="9">
        <f t="shared" si="97"/>
        <v>41629.480682870373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8"/>
        <v>24.5</v>
      </c>
      <c r="Q1070" t="str">
        <f t="shared" si="99"/>
        <v>games/video g</v>
      </c>
      <c r="R1070" t="str">
        <f t="shared" si="100"/>
        <v>video games</v>
      </c>
      <c r="S1070" t="s">
        <v>8320</v>
      </c>
      <c r="T1070" t="s">
        <v>8340</v>
      </c>
      <c r="U1070" s="10">
        <f t="shared" si="101"/>
        <v>42440.371111111104</v>
      </c>
      <c r="V1070" s="9">
        <f t="shared" si="97"/>
        <v>42469.954444444447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0</v>
      </c>
      <c r="P1071">
        <f t="shared" si="98"/>
        <v>435.5</v>
      </c>
      <c r="Q1071" t="str">
        <f t="shared" si="99"/>
        <v>games/video g</v>
      </c>
      <c r="R1071" t="str">
        <f t="shared" si="100"/>
        <v>video games</v>
      </c>
      <c r="S1071" t="s">
        <v>8320</v>
      </c>
      <c r="T1071" t="s">
        <v>8340</v>
      </c>
      <c r="U1071" s="10">
        <f t="shared" si="101"/>
        <v>41572.229849537034</v>
      </c>
      <c r="V1071" s="9">
        <f t="shared" si="97"/>
        <v>41603.896516203706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</v>
      </c>
      <c r="P1072">
        <f t="shared" si="98"/>
        <v>36</v>
      </c>
      <c r="Q1072" t="str">
        <f t="shared" si="99"/>
        <v>games/video g</v>
      </c>
      <c r="R1072" t="str">
        <f t="shared" si="100"/>
        <v>video games</v>
      </c>
      <c r="S1072" t="s">
        <v>8320</v>
      </c>
      <c r="T1072" t="s">
        <v>8340</v>
      </c>
      <c r="U1072" s="10">
        <f t="shared" si="101"/>
        <v>41163.011828703704</v>
      </c>
      <c r="V1072" s="9">
        <f t="shared" si="97"/>
        <v>41182.636828703704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8"/>
        <v>0</v>
      </c>
      <c r="Q1073" t="str">
        <f t="shared" si="99"/>
        <v>games/video g</v>
      </c>
      <c r="R1073" t="str">
        <f t="shared" si="100"/>
        <v>video games</v>
      </c>
      <c r="S1073" t="s">
        <v>8320</v>
      </c>
      <c r="T1073" t="s">
        <v>8340</v>
      </c>
      <c r="U1073" s="10">
        <f t="shared" si="101"/>
        <v>42295.753391203703</v>
      </c>
      <c r="V1073" s="9">
        <f t="shared" si="97"/>
        <v>42325.420057870375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8"/>
        <v>27.5</v>
      </c>
      <c r="Q1074" t="str">
        <f t="shared" si="99"/>
        <v>games/video g</v>
      </c>
      <c r="R1074" t="str">
        <f t="shared" si="100"/>
        <v>video games</v>
      </c>
      <c r="S1074" t="s">
        <v>8320</v>
      </c>
      <c r="T1074" t="s">
        <v>8340</v>
      </c>
      <c r="U1074" s="10">
        <f t="shared" si="101"/>
        <v>41645.832141203704</v>
      </c>
      <c r="V1074" s="9">
        <f t="shared" si="97"/>
        <v>41675.457141203704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0</v>
      </c>
      <c r="P1075">
        <f t="shared" si="98"/>
        <v>5.5</v>
      </c>
      <c r="Q1075" t="str">
        <f t="shared" si="99"/>
        <v>games/video g</v>
      </c>
      <c r="R1075" t="str">
        <f t="shared" si="100"/>
        <v>video games</v>
      </c>
      <c r="S1075" t="s">
        <v>8320</v>
      </c>
      <c r="T1075" t="s">
        <v>8340</v>
      </c>
      <c r="U1075" s="10">
        <f t="shared" si="101"/>
        <v>40802.964594907404</v>
      </c>
      <c r="V1075" s="9">
        <f t="shared" si="97"/>
        <v>40832.589594907404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0</v>
      </c>
      <c r="P1076">
        <f t="shared" si="98"/>
        <v>1718.5</v>
      </c>
      <c r="Q1076" t="str">
        <f t="shared" si="99"/>
        <v>games/video g</v>
      </c>
      <c r="R1076" t="str">
        <f t="shared" si="100"/>
        <v>video games</v>
      </c>
      <c r="S1076" t="s">
        <v>8320</v>
      </c>
      <c r="T1076" t="s">
        <v>8340</v>
      </c>
      <c r="U1076" s="10">
        <f t="shared" si="101"/>
        <v>41613.172974537039</v>
      </c>
      <c r="V1076" s="9">
        <f t="shared" si="97"/>
        <v>41642.797974537039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0</v>
      </c>
      <c r="P1077">
        <f t="shared" si="98"/>
        <v>24</v>
      </c>
      <c r="Q1077" t="str">
        <f t="shared" si="99"/>
        <v>games/video g</v>
      </c>
      <c r="R1077" t="str">
        <f t="shared" si="100"/>
        <v>video games</v>
      </c>
      <c r="S1077" t="s">
        <v>8320</v>
      </c>
      <c r="T1077" t="s">
        <v>8340</v>
      </c>
      <c r="U1077" s="10">
        <f t="shared" si="101"/>
        <v>41005.904120370367</v>
      </c>
      <c r="V1077" s="9">
        <f t="shared" si="97"/>
        <v>41035.529120370367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0</v>
      </c>
      <c r="P1078">
        <f t="shared" si="98"/>
        <v>24024.5</v>
      </c>
      <c r="Q1078" t="str">
        <f t="shared" si="99"/>
        <v>games/video g</v>
      </c>
      <c r="R1078" t="str">
        <f t="shared" si="100"/>
        <v>video games</v>
      </c>
      <c r="S1078" t="s">
        <v>8320</v>
      </c>
      <c r="T1078" t="s">
        <v>8340</v>
      </c>
      <c r="U1078" s="10">
        <f t="shared" si="101"/>
        <v>41838.377893518518</v>
      </c>
      <c r="V1078" s="9">
        <f t="shared" si="97"/>
        <v>41893.002893518518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0</v>
      </c>
      <c r="P1079">
        <f t="shared" si="98"/>
        <v>3755.5</v>
      </c>
      <c r="Q1079" t="str">
        <f t="shared" si="99"/>
        <v>games/video g</v>
      </c>
      <c r="R1079" t="str">
        <f t="shared" si="100"/>
        <v>video games</v>
      </c>
      <c r="S1079" t="s">
        <v>8320</v>
      </c>
      <c r="T1079" t="s">
        <v>8340</v>
      </c>
      <c r="U1079" s="10">
        <f t="shared" si="101"/>
        <v>42353.16679398148</v>
      </c>
      <c r="V1079" s="9">
        <f t="shared" si="97"/>
        <v>42382.79179398148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0</v>
      </c>
      <c r="P1080">
        <f t="shared" si="98"/>
        <v>25</v>
      </c>
      <c r="Q1080" t="str">
        <f t="shared" si="99"/>
        <v>games/video g</v>
      </c>
      <c r="R1080" t="str">
        <f t="shared" si="100"/>
        <v>video games</v>
      </c>
      <c r="S1080" t="s">
        <v>8320</v>
      </c>
      <c r="T1080" t="s">
        <v>8340</v>
      </c>
      <c r="U1080" s="10">
        <f t="shared" si="101"/>
        <v>40701.195844907408</v>
      </c>
      <c r="V1080" s="9">
        <f t="shared" si="97"/>
        <v>40745.820844907408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0</v>
      </c>
      <c r="P1081">
        <f t="shared" si="98"/>
        <v>348</v>
      </c>
      <c r="Q1081" t="str">
        <f t="shared" si="99"/>
        <v>games/video g</v>
      </c>
      <c r="R1081" t="str">
        <f t="shared" si="100"/>
        <v>video games</v>
      </c>
      <c r="S1081" t="s">
        <v>8320</v>
      </c>
      <c r="T1081" t="s">
        <v>8340</v>
      </c>
      <c r="U1081" s="10">
        <f t="shared" si="101"/>
        <v>42479.566388888896</v>
      </c>
      <c r="V1081" s="9">
        <f t="shared" si="97"/>
        <v>42504.191388888888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0</v>
      </c>
      <c r="P1082">
        <f t="shared" si="98"/>
        <v>959.5</v>
      </c>
      <c r="Q1082" t="str">
        <f t="shared" si="99"/>
        <v>games/video g</v>
      </c>
      <c r="R1082" t="str">
        <f t="shared" si="100"/>
        <v>video games</v>
      </c>
      <c r="S1082" t="s">
        <v>8320</v>
      </c>
      <c r="T1082" t="s">
        <v>8340</v>
      </c>
      <c r="U1082" s="10">
        <f t="shared" si="101"/>
        <v>41740.138113425928</v>
      </c>
      <c r="V1082" s="9">
        <f t="shared" si="97"/>
        <v>41769.763113425928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8"/>
        <v>8</v>
      </c>
      <c r="Q1083" t="str">
        <f t="shared" si="99"/>
        <v>games/video g</v>
      </c>
      <c r="R1083" t="str">
        <f t="shared" si="100"/>
        <v>video games</v>
      </c>
      <c r="S1083" t="s">
        <v>8320</v>
      </c>
      <c r="T1083" t="s">
        <v>8340</v>
      </c>
      <c r="U1083" s="10">
        <f t="shared" si="101"/>
        <v>42002.926990740743</v>
      </c>
      <c r="V1083" s="9">
        <f t="shared" si="97"/>
        <v>42032.551990740743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</v>
      </c>
      <c r="P1084">
        <f t="shared" si="98"/>
        <v>29.5</v>
      </c>
      <c r="Q1084" t="str">
        <f t="shared" si="99"/>
        <v>games/video g</v>
      </c>
      <c r="R1084" t="str">
        <f t="shared" si="100"/>
        <v>video games</v>
      </c>
      <c r="S1084" t="s">
        <v>8320</v>
      </c>
      <c r="T1084" t="s">
        <v>8340</v>
      </c>
      <c r="U1084" s="10">
        <f t="shared" si="101"/>
        <v>41101.906111111115</v>
      </c>
      <c r="V1084" s="9">
        <f t="shared" si="97"/>
        <v>41131.531111111108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</v>
      </c>
      <c r="P1085">
        <f t="shared" si="98"/>
        <v>205.5</v>
      </c>
      <c r="Q1085" t="str">
        <f t="shared" si="99"/>
        <v>games/video g</v>
      </c>
      <c r="R1085" t="str">
        <f t="shared" si="100"/>
        <v>video games</v>
      </c>
      <c r="S1085" t="s">
        <v>8320</v>
      </c>
      <c r="T1085" t="s">
        <v>8340</v>
      </c>
      <c r="U1085" s="10">
        <f t="shared" si="101"/>
        <v>41793.659525462965</v>
      </c>
      <c r="V1085" s="9">
        <f t="shared" si="97"/>
        <v>41853.284525462965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8"/>
        <v>0</v>
      </c>
      <c r="Q1086" t="str">
        <f t="shared" si="99"/>
        <v>games/video g</v>
      </c>
      <c r="R1086" t="str">
        <f t="shared" si="100"/>
        <v>video games</v>
      </c>
      <c r="S1086" t="s">
        <v>8320</v>
      </c>
      <c r="T1086" t="s">
        <v>8340</v>
      </c>
      <c r="U1086" s="10">
        <f t="shared" si="101"/>
        <v>41829.912083333329</v>
      </c>
      <c r="V1086" s="9">
        <f t="shared" si="97"/>
        <v>41859.537083333329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0</v>
      </c>
      <c r="P1087">
        <f t="shared" si="98"/>
        <v>517.5</v>
      </c>
      <c r="Q1087" t="str">
        <f t="shared" si="99"/>
        <v>games/video g</v>
      </c>
      <c r="R1087" t="str">
        <f t="shared" si="100"/>
        <v>video games</v>
      </c>
      <c r="S1087" t="s">
        <v>8320</v>
      </c>
      <c r="T1087" t="s">
        <v>8340</v>
      </c>
      <c r="U1087" s="10">
        <f t="shared" si="101"/>
        <v>42413.671006944445</v>
      </c>
      <c r="V1087" s="9">
        <f t="shared" si="97"/>
        <v>42443.254340277781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8"/>
        <v>8.5</v>
      </c>
      <c r="Q1088" t="str">
        <f t="shared" si="99"/>
        <v>games/video g</v>
      </c>
      <c r="R1088" t="str">
        <f t="shared" si="100"/>
        <v>video games</v>
      </c>
      <c r="S1088" t="s">
        <v>8320</v>
      </c>
      <c r="T1088" t="s">
        <v>8340</v>
      </c>
      <c r="U1088" s="10">
        <f t="shared" si="101"/>
        <v>41845.866793981484</v>
      </c>
      <c r="V1088" s="9">
        <f t="shared" si="97"/>
        <v>41875.491793981484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8"/>
        <v>0</v>
      </c>
      <c r="Q1089" t="str">
        <f t="shared" si="99"/>
        <v>games/video g</v>
      </c>
      <c r="R1089" t="str">
        <f t="shared" si="100"/>
        <v>video games</v>
      </c>
      <c r="S1089" t="s">
        <v>8320</v>
      </c>
      <c r="T1089" t="s">
        <v>8340</v>
      </c>
      <c r="U1089" s="10">
        <f t="shared" si="101"/>
        <v>41775.713969907411</v>
      </c>
      <c r="V1089" s="9">
        <f t="shared" si="97"/>
        <v>41805.338969907403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IF(E1090&gt;=D1090, E1090-D1090,0)</f>
        <v>0</v>
      </c>
      <c r="P1090">
        <f t="shared" si="98"/>
        <v>3264.67</v>
      </c>
      <c r="Q1090" t="str">
        <f t="shared" si="99"/>
        <v>games/video g</v>
      </c>
      <c r="R1090" t="str">
        <f t="shared" si="100"/>
        <v>video games</v>
      </c>
      <c r="S1090" t="s">
        <v>8320</v>
      </c>
      <c r="T1090" t="s">
        <v>8340</v>
      </c>
      <c r="U1090" s="10">
        <f t="shared" si="101"/>
        <v>41723.799386574072</v>
      </c>
      <c r="V1090" s="9">
        <f t="shared" ref="V1090:V1153" si="103">(I1090/86400)+25569+(-9/24)</f>
        <v>41753.424386574072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0</v>
      </c>
      <c r="P1091">
        <f t="shared" ref="P1091:P1154" si="104">AVERAGE(E1091,L1091)</f>
        <v>611.5</v>
      </c>
      <c r="Q1091" t="str">
        <f t="shared" ref="Q1091:Q1154" si="105">LEFT(N1091,LEN(N1091)-FIND("/",N1091)+2)</f>
        <v>games/video g</v>
      </c>
      <c r="R1091" t="str">
        <f t="shared" ref="R1091:R1154" si="106">RIGHT(N1091,LEN(N1091)-FIND("/",N1091))</f>
        <v>video games</v>
      </c>
      <c r="S1091" t="s">
        <v>8320</v>
      </c>
      <c r="T1091" t="s">
        <v>8340</v>
      </c>
      <c r="U1091" s="10">
        <f t="shared" ref="U1091:U1154" si="107">(((J1091/60)/60)/24)+DATE(1970,1,1)</f>
        <v>42151.189525462964</v>
      </c>
      <c r="V1091" s="9">
        <f t="shared" si="103"/>
        <v>42180.814525462964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4"/>
        <v>3</v>
      </c>
      <c r="Q1092" t="str">
        <f t="shared" si="105"/>
        <v>games/video g</v>
      </c>
      <c r="R1092" t="str">
        <f t="shared" si="106"/>
        <v>video games</v>
      </c>
      <c r="S1092" t="s">
        <v>8320</v>
      </c>
      <c r="T1092" t="s">
        <v>8340</v>
      </c>
      <c r="U1092" s="10">
        <f t="shared" si="107"/>
        <v>42123.185798611114</v>
      </c>
      <c r="V1092" s="9">
        <f t="shared" si="103"/>
        <v>42152.810798611114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0</v>
      </c>
      <c r="P1093">
        <f t="shared" si="104"/>
        <v>13.5</v>
      </c>
      <c r="Q1093" t="str">
        <f t="shared" si="105"/>
        <v>games/video g</v>
      </c>
      <c r="R1093" t="str">
        <f t="shared" si="106"/>
        <v>video games</v>
      </c>
      <c r="S1093" t="s">
        <v>8320</v>
      </c>
      <c r="T1093" t="s">
        <v>8340</v>
      </c>
      <c r="U1093" s="10">
        <f t="shared" si="107"/>
        <v>42440.820277777777</v>
      </c>
      <c r="V1093" s="9">
        <f t="shared" si="103"/>
        <v>42470.403611111113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0</v>
      </c>
      <c r="P1094">
        <f t="shared" si="104"/>
        <v>14</v>
      </c>
      <c r="Q1094" t="str">
        <f t="shared" si="105"/>
        <v>games/video g</v>
      </c>
      <c r="R1094" t="str">
        <f t="shared" si="106"/>
        <v>video games</v>
      </c>
      <c r="S1094" t="s">
        <v>8320</v>
      </c>
      <c r="T1094" t="s">
        <v>8340</v>
      </c>
      <c r="U1094" s="10">
        <f t="shared" si="107"/>
        <v>41250.025902777779</v>
      </c>
      <c r="V1094" s="9">
        <f t="shared" si="103"/>
        <v>41279.650902777779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0</v>
      </c>
      <c r="P1095">
        <f t="shared" si="104"/>
        <v>23.125</v>
      </c>
      <c r="Q1095" t="str">
        <f t="shared" si="105"/>
        <v>games/video g</v>
      </c>
      <c r="R1095" t="str">
        <f t="shared" si="106"/>
        <v>video games</v>
      </c>
      <c r="S1095" t="s">
        <v>8320</v>
      </c>
      <c r="T1095" t="s">
        <v>8340</v>
      </c>
      <c r="U1095" s="10">
        <f t="shared" si="107"/>
        <v>42396.973807870367</v>
      </c>
      <c r="V1095" s="9">
        <f t="shared" si="103"/>
        <v>42411.598807870367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0</v>
      </c>
      <c r="P1096">
        <f t="shared" si="104"/>
        <v>1660.5050000000001</v>
      </c>
      <c r="Q1096" t="str">
        <f t="shared" si="105"/>
        <v>games/video g</v>
      </c>
      <c r="R1096" t="str">
        <f t="shared" si="106"/>
        <v>video games</v>
      </c>
      <c r="S1096" t="s">
        <v>8320</v>
      </c>
      <c r="T1096" t="s">
        <v>8340</v>
      </c>
      <c r="U1096" s="10">
        <f t="shared" si="107"/>
        <v>40795.713344907403</v>
      </c>
      <c r="V1096" s="9">
        <f t="shared" si="103"/>
        <v>40825.33834490741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0</v>
      </c>
      <c r="P1097">
        <f t="shared" si="104"/>
        <v>12634</v>
      </c>
      <c r="Q1097" t="str">
        <f t="shared" si="105"/>
        <v>games/video g</v>
      </c>
      <c r="R1097" t="str">
        <f t="shared" si="106"/>
        <v>video games</v>
      </c>
      <c r="S1097" t="s">
        <v>8320</v>
      </c>
      <c r="T1097" t="s">
        <v>8340</v>
      </c>
      <c r="U1097" s="10">
        <f t="shared" si="107"/>
        <v>41486.537268518521</v>
      </c>
      <c r="V1097" s="9">
        <f t="shared" si="103"/>
        <v>41516.162268518521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0</v>
      </c>
      <c r="P1098">
        <f t="shared" si="104"/>
        <v>1090.5</v>
      </c>
      <c r="Q1098" t="str">
        <f t="shared" si="105"/>
        <v>games/video g</v>
      </c>
      <c r="R1098" t="str">
        <f t="shared" si="106"/>
        <v>video games</v>
      </c>
      <c r="S1098" t="s">
        <v>8320</v>
      </c>
      <c r="T1098" t="s">
        <v>8340</v>
      </c>
      <c r="U1098" s="10">
        <f t="shared" si="107"/>
        <v>41885.51798611111</v>
      </c>
      <c r="V1098" s="9">
        <f t="shared" si="103"/>
        <v>41915.770833333336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4"/>
        <v>27</v>
      </c>
      <c r="Q1099" t="str">
        <f t="shared" si="105"/>
        <v>games/video g</v>
      </c>
      <c r="R1099" t="str">
        <f t="shared" si="106"/>
        <v>video games</v>
      </c>
      <c r="S1099" t="s">
        <v>8320</v>
      </c>
      <c r="T1099" t="s">
        <v>8340</v>
      </c>
      <c r="U1099" s="10">
        <f t="shared" si="107"/>
        <v>41660.792557870373</v>
      </c>
      <c r="V1099" s="9">
        <f t="shared" si="103"/>
        <v>41700.417557870373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0</v>
      </c>
      <c r="P1100">
        <f t="shared" si="104"/>
        <v>912.5</v>
      </c>
      <c r="Q1100" t="str">
        <f t="shared" si="105"/>
        <v>games/video g</v>
      </c>
      <c r="R1100" t="str">
        <f t="shared" si="106"/>
        <v>video games</v>
      </c>
      <c r="S1100" t="s">
        <v>8320</v>
      </c>
      <c r="T1100" t="s">
        <v>8340</v>
      </c>
      <c r="U1100" s="10">
        <f t="shared" si="107"/>
        <v>41712.762673611112</v>
      </c>
      <c r="V1100" s="9">
        <f t="shared" si="103"/>
        <v>41742.387673611112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</v>
      </c>
      <c r="P1101">
        <f t="shared" si="104"/>
        <v>13</v>
      </c>
      <c r="Q1101" t="str">
        <f t="shared" si="105"/>
        <v>games/video g</v>
      </c>
      <c r="R1101" t="str">
        <f t="shared" si="106"/>
        <v>video games</v>
      </c>
      <c r="S1101" t="s">
        <v>8320</v>
      </c>
      <c r="T1101" t="s">
        <v>8340</v>
      </c>
      <c r="U1101" s="10">
        <f t="shared" si="107"/>
        <v>42107.836435185185</v>
      </c>
      <c r="V1101" s="9">
        <f t="shared" si="103"/>
        <v>42137.461435185185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0</v>
      </c>
      <c r="P1102">
        <f t="shared" si="104"/>
        <v>55</v>
      </c>
      <c r="Q1102" t="str">
        <f t="shared" si="105"/>
        <v>games/video g</v>
      </c>
      <c r="R1102" t="str">
        <f t="shared" si="106"/>
        <v>video games</v>
      </c>
      <c r="S1102" t="s">
        <v>8320</v>
      </c>
      <c r="T1102" t="s">
        <v>8340</v>
      </c>
      <c r="U1102" s="10">
        <f t="shared" si="107"/>
        <v>42384.110775462963</v>
      </c>
      <c r="V1102" s="9">
        <f t="shared" si="103"/>
        <v>42413.735775462963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4"/>
        <v>23.5</v>
      </c>
      <c r="Q1103" t="str">
        <f t="shared" si="105"/>
        <v>games/video g</v>
      </c>
      <c r="R1103" t="str">
        <f t="shared" si="106"/>
        <v>video games</v>
      </c>
      <c r="S1103" t="s">
        <v>8320</v>
      </c>
      <c r="T1103" t="s">
        <v>8340</v>
      </c>
      <c r="U1103" s="10">
        <f t="shared" si="107"/>
        <v>42538.77243055556</v>
      </c>
      <c r="V1103" s="9">
        <f t="shared" si="103"/>
        <v>42565.383333333331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0</v>
      </c>
      <c r="P1104">
        <f t="shared" si="104"/>
        <v>224.5</v>
      </c>
      <c r="Q1104" t="str">
        <f t="shared" si="105"/>
        <v>games/video g</v>
      </c>
      <c r="R1104" t="str">
        <f t="shared" si="106"/>
        <v>video games</v>
      </c>
      <c r="S1104" t="s">
        <v>8320</v>
      </c>
      <c r="T1104" t="s">
        <v>8340</v>
      </c>
      <c r="U1104" s="10">
        <f t="shared" si="107"/>
        <v>41577.045428240745</v>
      </c>
      <c r="V1104" s="9">
        <f t="shared" si="103"/>
        <v>41616.874305555553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0</v>
      </c>
      <c r="P1105">
        <f t="shared" si="104"/>
        <v>129</v>
      </c>
      <c r="Q1105" t="str">
        <f t="shared" si="105"/>
        <v>games/video g</v>
      </c>
      <c r="R1105" t="str">
        <f t="shared" si="106"/>
        <v>video games</v>
      </c>
      <c r="S1105" t="s">
        <v>8320</v>
      </c>
      <c r="T1105" t="s">
        <v>8340</v>
      </c>
      <c r="U1105" s="10">
        <f t="shared" si="107"/>
        <v>42479.22210648148</v>
      </c>
      <c r="V1105" s="9">
        <f t="shared" si="103"/>
        <v>42538.84710648148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0</v>
      </c>
      <c r="P1106">
        <f t="shared" si="104"/>
        <v>1504</v>
      </c>
      <c r="Q1106" t="str">
        <f t="shared" si="105"/>
        <v>games/video g</v>
      </c>
      <c r="R1106" t="str">
        <f t="shared" si="106"/>
        <v>video games</v>
      </c>
      <c r="S1106" t="s">
        <v>8320</v>
      </c>
      <c r="T1106" t="s">
        <v>8340</v>
      </c>
      <c r="U1106" s="10">
        <f t="shared" si="107"/>
        <v>41771.40996527778</v>
      </c>
      <c r="V1106" s="9">
        <f t="shared" si="103"/>
        <v>41801.03496527778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4"/>
        <v>725.5</v>
      </c>
      <c r="Q1107" t="str">
        <f t="shared" si="105"/>
        <v>games/video g</v>
      </c>
      <c r="R1107" t="str">
        <f t="shared" si="106"/>
        <v>video games</v>
      </c>
      <c r="S1107" t="s">
        <v>8320</v>
      </c>
      <c r="T1107" t="s">
        <v>8340</v>
      </c>
      <c r="U1107" s="10">
        <f t="shared" si="107"/>
        <v>41692.135729166665</v>
      </c>
      <c r="V1107" s="9">
        <f t="shared" si="103"/>
        <v>41721.7190625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0</v>
      </c>
      <c r="P1108">
        <f t="shared" si="104"/>
        <v>86</v>
      </c>
      <c r="Q1108" t="str">
        <f t="shared" si="105"/>
        <v>games/video g</v>
      </c>
      <c r="R1108" t="str">
        <f t="shared" si="106"/>
        <v>video games</v>
      </c>
      <c r="S1108" t="s">
        <v>8320</v>
      </c>
      <c r="T1108" t="s">
        <v>8340</v>
      </c>
      <c r="U1108" s="10">
        <f t="shared" si="107"/>
        <v>40973.740451388891</v>
      </c>
      <c r="V1108" s="9">
        <f t="shared" si="103"/>
        <v>41003.323784722219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4"/>
        <v>0</v>
      </c>
      <c r="Q1109" t="str">
        <f t="shared" si="105"/>
        <v>games/video g</v>
      </c>
      <c r="R1109" t="str">
        <f t="shared" si="106"/>
        <v>video games</v>
      </c>
      <c r="S1109" t="s">
        <v>8320</v>
      </c>
      <c r="T1109" t="s">
        <v>8340</v>
      </c>
      <c r="U1109" s="10">
        <f t="shared" si="107"/>
        <v>41813.861388888887</v>
      </c>
      <c r="V1109" s="9">
        <f t="shared" si="103"/>
        <v>41843.486388888887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0</v>
      </c>
      <c r="P1110">
        <f t="shared" si="104"/>
        <v>376.75</v>
      </c>
      <c r="Q1110" t="str">
        <f t="shared" si="105"/>
        <v>games/video g</v>
      </c>
      <c r="R1110" t="str">
        <f t="shared" si="106"/>
        <v>video games</v>
      </c>
      <c r="S1110" t="s">
        <v>8320</v>
      </c>
      <c r="T1110" t="s">
        <v>8340</v>
      </c>
      <c r="U1110" s="10">
        <f t="shared" si="107"/>
        <v>40952.636979166666</v>
      </c>
      <c r="V1110" s="9">
        <f t="shared" si="103"/>
        <v>41012.220312500001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4"/>
        <v>24</v>
      </c>
      <c r="Q1111" t="str">
        <f t="shared" si="105"/>
        <v>games/video g</v>
      </c>
      <c r="R1111" t="str">
        <f t="shared" si="106"/>
        <v>video games</v>
      </c>
      <c r="S1111" t="s">
        <v>8320</v>
      </c>
      <c r="T1111" t="s">
        <v>8340</v>
      </c>
      <c r="U1111" s="10">
        <f t="shared" si="107"/>
        <v>42662.752199074079</v>
      </c>
      <c r="V1111" s="9">
        <f t="shared" si="103"/>
        <v>42692.418865740736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</v>
      </c>
      <c r="P1112">
        <f t="shared" si="104"/>
        <v>133</v>
      </c>
      <c r="Q1112" t="str">
        <f t="shared" si="105"/>
        <v>games/video g</v>
      </c>
      <c r="R1112" t="str">
        <f t="shared" si="106"/>
        <v>video games</v>
      </c>
      <c r="S1112" t="s">
        <v>8320</v>
      </c>
      <c r="T1112" t="s">
        <v>8340</v>
      </c>
      <c r="U1112" s="10">
        <f t="shared" si="107"/>
        <v>41220.933124999996</v>
      </c>
      <c r="V1112" s="9">
        <f t="shared" si="103"/>
        <v>41250.558124999996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4"/>
        <v>1</v>
      </c>
      <c r="Q1113" t="str">
        <f t="shared" si="105"/>
        <v>games/video g</v>
      </c>
      <c r="R1113" t="str">
        <f t="shared" si="106"/>
        <v>video games</v>
      </c>
      <c r="S1113" t="s">
        <v>8320</v>
      </c>
      <c r="T1113" t="s">
        <v>8340</v>
      </c>
      <c r="U1113" s="10">
        <f t="shared" si="107"/>
        <v>42347.203587962969</v>
      </c>
      <c r="V1113" s="9">
        <f t="shared" si="103"/>
        <v>42376.828587962962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0</v>
      </c>
      <c r="P1114">
        <f t="shared" si="104"/>
        <v>15792.46</v>
      </c>
      <c r="Q1114" t="str">
        <f t="shared" si="105"/>
        <v>games/video g</v>
      </c>
      <c r="R1114" t="str">
        <f t="shared" si="106"/>
        <v>video games</v>
      </c>
      <c r="S1114" t="s">
        <v>8320</v>
      </c>
      <c r="T1114" t="s">
        <v>8340</v>
      </c>
      <c r="U1114" s="10">
        <f t="shared" si="107"/>
        <v>41963.759386574078</v>
      </c>
      <c r="V1114" s="9">
        <f t="shared" si="103"/>
        <v>42022.979166666672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</v>
      </c>
      <c r="P1115">
        <f t="shared" si="104"/>
        <v>3</v>
      </c>
      <c r="Q1115" t="str">
        <f t="shared" si="105"/>
        <v>games/video g</v>
      </c>
      <c r="R1115" t="str">
        <f t="shared" si="106"/>
        <v>video games</v>
      </c>
      <c r="S1115" t="s">
        <v>8320</v>
      </c>
      <c r="T1115" t="s">
        <v>8340</v>
      </c>
      <c r="U1115" s="10">
        <f t="shared" si="107"/>
        <v>41835.977083333331</v>
      </c>
      <c r="V1115" s="9">
        <f t="shared" si="103"/>
        <v>41865.602083333331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4"/>
        <v>6.5</v>
      </c>
      <c r="Q1116" t="str">
        <f t="shared" si="105"/>
        <v>games/video g</v>
      </c>
      <c r="R1116" t="str">
        <f t="shared" si="106"/>
        <v>video games</v>
      </c>
      <c r="S1116" t="s">
        <v>8320</v>
      </c>
      <c r="T1116" t="s">
        <v>8340</v>
      </c>
      <c r="U1116" s="10">
        <f t="shared" si="107"/>
        <v>41526.345914351856</v>
      </c>
      <c r="V1116" s="9">
        <f t="shared" si="103"/>
        <v>41555.970914351856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4"/>
        <v>28.5</v>
      </c>
      <c r="Q1117" t="str">
        <f t="shared" si="105"/>
        <v>games/video g</v>
      </c>
      <c r="R1117" t="str">
        <f t="shared" si="106"/>
        <v>video games</v>
      </c>
      <c r="S1117" t="s">
        <v>8320</v>
      </c>
      <c r="T1117" t="s">
        <v>8340</v>
      </c>
      <c r="U1117" s="10">
        <f t="shared" si="107"/>
        <v>42429.695543981477</v>
      </c>
      <c r="V1117" s="9">
        <f t="shared" si="103"/>
        <v>42459.278877314813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4"/>
        <v>94.26</v>
      </c>
      <c r="Q1118" t="str">
        <f t="shared" si="105"/>
        <v>games/video g</v>
      </c>
      <c r="R1118" t="str">
        <f t="shared" si="106"/>
        <v>video games</v>
      </c>
      <c r="S1118" t="s">
        <v>8320</v>
      </c>
      <c r="T1118" t="s">
        <v>8340</v>
      </c>
      <c r="U1118" s="10">
        <f t="shared" si="107"/>
        <v>41009.847314814811</v>
      </c>
      <c r="V1118" s="9">
        <f t="shared" si="103"/>
        <v>41069.472314814819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0</v>
      </c>
      <c r="P1119">
        <f t="shared" si="104"/>
        <v>45.5</v>
      </c>
      <c r="Q1119" t="str">
        <f t="shared" si="105"/>
        <v>games/video g</v>
      </c>
      <c r="R1119" t="str">
        <f t="shared" si="106"/>
        <v>video games</v>
      </c>
      <c r="S1119" t="s">
        <v>8320</v>
      </c>
      <c r="T1119" t="s">
        <v>8340</v>
      </c>
      <c r="U1119" s="10">
        <f t="shared" si="107"/>
        <v>42333.598530092597</v>
      </c>
      <c r="V1119" s="9">
        <f t="shared" si="103"/>
        <v>42363.223530092597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0</v>
      </c>
      <c r="P1120">
        <f t="shared" si="104"/>
        <v>56</v>
      </c>
      <c r="Q1120" t="str">
        <f t="shared" si="105"/>
        <v>games/video g</v>
      </c>
      <c r="R1120" t="str">
        <f t="shared" si="106"/>
        <v>video games</v>
      </c>
      <c r="S1120" t="s">
        <v>8320</v>
      </c>
      <c r="T1120" t="s">
        <v>8340</v>
      </c>
      <c r="U1120" s="10">
        <f t="shared" si="107"/>
        <v>41704.16642361111</v>
      </c>
      <c r="V1120" s="9">
        <f t="shared" si="103"/>
        <v>41733.749756944446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4"/>
        <v>3</v>
      </c>
      <c r="Q1121" t="str">
        <f t="shared" si="105"/>
        <v>games/video g</v>
      </c>
      <c r="R1121" t="str">
        <f t="shared" si="106"/>
        <v>video games</v>
      </c>
      <c r="S1121" t="s">
        <v>8320</v>
      </c>
      <c r="T1121" t="s">
        <v>8340</v>
      </c>
      <c r="U1121" s="10">
        <f t="shared" si="107"/>
        <v>41722.792407407411</v>
      </c>
      <c r="V1121" s="9">
        <f t="shared" si="103"/>
        <v>41735.417407407411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4"/>
        <v>0</v>
      </c>
      <c r="Q1122" t="str">
        <f t="shared" si="105"/>
        <v>games/video g</v>
      </c>
      <c r="R1122" t="str">
        <f t="shared" si="106"/>
        <v>video games</v>
      </c>
      <c r="S1122" t="s">
        <v>8320</v>
      </c>
      <c r="T1122" t="s">
        <v>8340</v>
      </c>
      <c r="U1122" s="10">
        <f t="shared" si="107"/>
        <v>40799.872685185182</v>
      </c>
      <c r="V1122" s="9">
        <f t="shared" si="103"/>
        <v>40844.497685185182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4"/>
        <v>17</v>
      </c>
      <c r="Q1123" t="str">
        <f t="shared" si="105"/>
        <v>games/video g</v>
      </c>
      <c r="R1123" t="str">
        <f t="shared" si="106"/>
        <v>video games</v>
      </c>
      <c r="S1123" t="s">
        <v>8320</v>
      </c>
      <c r="T1123" t="s">
        <v>8340</v>
      </c>
      <c r="U1123" s="10">
        <f t="shared" si="107"/>
        <v>42412.934212962966</v>
      </c>
      <c r="V1123" s="9">
        <f t="shared" si="103"/>
        <v>42442.517546296294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4"/>
        <v>0</v>
      </c>
      <c r="Q1124" t="str">
        <f t="shared" si="105"/>
        <v>games/video g</v>
      </c>
      <c r="R1124" t="str">
        <f t="shared" si="106"/>
        <v>video games</v>
      </c>
      <c r="S1124" t="s">
        <v>8320</v>
      </c>
      <c r="T1124" t="s">
        <v>8340</v>
      </c>
      <c r="U1124" s="10">
        <f t="shared" si="107"/>
        <v>41410.703993055555</v>
      </c>
      <c r="V1124" s="9">
        <f t="shared" si="103"/>
        <v>41424.328993055555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4"/>
        <v>7</v>
      </c>
      <c r="Q1125" t="str">
        <f t="shared" si="105"/>
        <v>games/video g</v>
      </c>
      <c r="R1125" t="str">
        <f t="shared" si="106"/>
        <v>video games</v>
      </c>
      <c r="S1125" t="s">
        <v>8320</v>
      </c>
      <c r="T1125" t="s">
        <v>8340</v>
      </c>
      <c r="U1125" s="10">
        <f t="shared" si="107"/>
        <v>41718.5237037037</v>
      </c>
      <c r="V1125" s="9">
        <f t="shared" si="103"/>
        <v>41748.1487037037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4"/>
        <v>216</v>
      </c>
      <c r="Q1126" t="str">
        <f t="shared" si="105"/>
        <v>games/mobile g</v>
      </c>
      <c r="R1126" t="str">
        <f t="shared" si="106"/>
        <v>mobile games</v>
      </c>
      <c r="S1126" t="s">
        <v>8320</v>
      </c>
      <c r="T1126" t="s">
        <v>8341</v>
      </c>
      <c r="U1126" s="10">
        <f t="shared" si="107"/>
        <v>42094.667256944449</v>
      </c>
      <c r="V1126" s="9">
        <f t="shared" si="103"/>
        <v>42124.292256944449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4"/>
        <v>0</v>
      </c>
      <c r="Q1127" t="str">
        <f t="shared" si="105"/>
        <v>games/mobile g</v>
      </c>
      <c r="R1127" t="str">
        <f t="shared" si="106"/>
        <v>mobile games</v>
      </c>
      <c r="S1127" t="s">
        <v>8320</v>
      </c>
      <c r="T1127" t="s">
        <v>8341</v>
      </c>
      <c r="U1127" s="10">
        <f t="shared" si="107"/>
        <v>42212.624189814815</v>
      </c>
      <c r="V1127" s="9">
        <f t="shared" si="103"/>
        <v>42272.249189814815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</v>
      </c>
      <c r="P1128">
        <f t="shared" si="104"/>
        <v>6</v>
      </c>
      <c r="Q1128" t="str">
        <f t="shared" si="105"/>
        <v>games/mobile g</v>
      </c>
      <c r="R1128" t="str">
        <f t="shared" si="106"/>
        <v>mobile games</v>
      </c>
      <c r="S1128" t="s">
        <v>8320</v>
      </c>
      <c r="T1128" t="s">
        <v>8341</v>
      </c>
      <c r="U1128" s="10">
        <f t="shared" si="107"/>
        <v>42535.327476851846</v>
      </c>
      <c r="V1128" s="9">
        <f t="shared" si="103"/>
        <v>42564.952476851853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0</v>
      </c>
      <c r="P1129">
        <f t="shared" si="104"/>
        <v>304</v>
      </c>
      <c r="Q1129" t="str">
        <f t="shared" si="105"/>
        <v>games/mobile g</v>
      </c>
      <c r="R1129" t="str">
        <f t="shared" si="106"/>
        <v>mobile games</v>
      </c>
      <c r="S1129" t="s">
        <v>8320</v>
      </c>
      <c r="T1129" t="s">
        <v>8341</v>
      </c>
      <c r="U1129" s="10">
        <f t="shared" si="107"/>
        <v>41926.854166666664</v>
      </c>
      <c r="V1129" s="9">
        <f t="shared" si="103"/>
        <v>41957.520833333328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4"/>
        <v>1</v>
      </c>
      <c r="Q1130" t="str">
        <f t="shared" si="105"/>
        <v>games/mobile g</v>
      </c>
      <c r="R1130" t="str">
        <f t="shared" si="106"/>
        <v>mobile games</v>
      </c>
      <c r="S1130" t="s">
        <v>8320</v>
      </c>
      <c r="T1130" t="s">
        <v>8341</v>
      </c>
      <c r="U1130" s="10">
        <f t="shared" si="107"/>
        <v>41828.649502314816</v>
      </c>
      <c r="V1130" s="9">
        <f t="shared" si="103"/>
        <v>41858.274502314816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4"/>
        <v>11.5</v>
      </c>
      <c r="Q1131" t="str">
        <f t="shared" si="105"/>
        <v>games/mobile g</v>
      </c>
      <c r="R1131" t="str">
        <f t="shared" si="106"/>
        <v>mobile games</v>
      </c>
      <c r="S1131" t="s">
        <v>8320</v>
      </c>
      <c r="T1131" t="s">
        <v>8341</v>
      </c>
      <c r="U1131" s="10">
        <f t="shared" si="107"/>
        <v>42496.264965277776</v>
      </c>
      <c r="V1131" s="9">
        <f t="shared" si="103"/>
        <v>42525.889965277776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4"/>
        <v>7</v>
      </c>
      <c r="Q1132" t="str">
        <f t="shared" si="105"/>
        <v>games/mobile g</v>
      </c>
      <c r="R1132" t="str">
        <f t="shared" si="106"/>
        <v>mobile games</v>
      </c>
      <c r="S1132" t="s">
        <v>8320</v>
      </c>
      <c r="T1132" t="s">
        <v>8341</v>
      </c>
      <c r="U1132" s="10">
        <f t="shared" si="107"/>
        <v>41908.996527777781</v>
      </c>
      <c r="V1132" s="9">
        <f t="shared" si="103"/>
        <v>41968.663194444445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4"/>
        <v>0</v>
      </c>
      <c r="Q1133" t="str">
        <f t="shared" si="105"/>
        <v>games/mobile g</v>
      </c>
      <c r="R1133" t="str">
        <f t="shared" si="106"/>
        <v>mobile games</v>
      </c>
      <c r="S1133" t="s">
        <v>8320</v>
      </c>
      <c r="T1133" t="s">
        <v>8341</v>
      </c>
      <c r="U1133" s="10">
        <f t="shared" si="107"/>
        <v>42332.908194444448</v>
      </c>
      <c r="V1133" s="9">
        <f t="shared" si="103"/>
        <v>42362.533194444448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0</v>
      </c>
      <c r="P1134">
        <f t="shared" si="104"/>
        <v>725.5</v>
      </c>
      <c r="Q1134" t="str">
        <f t="shared" si="105"/>
        <v>games/mobile g</v>
      </c>
      <c r="R1134" t="str">
        <f t="shared" si="106"/>
        <v>mobile games</v>
      </c>
      <c r="S1134" t="s">
        <v>8320</v>
      </c>
      <c r="T1134" t="s">
        <v>8341</v>
      </c>
      <c r="U1134" s="10">
        <f t="shared" si="107"/>
        <v>42706.115405092598</v>
      </c>
      <c r="V1134" s="9">
        <f t="shared" si="103"/>
        <v>42735.740405092598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</v>
      </c>
      <c r="P1135">
        <f t="shared" si="104"/>
        <v>10.5</v>
      </c>
      <c r="Q1135" t="str">
        <f t="shared" si="105"/>
        <v>games/mobile g</v>
      </c>
      <c r="R1135" t="str">
        <f t="shared" si="106"/>
        <v>mobile games</v>
      </c>
      <c r="S1135" t="s">
        <v>8320</v>
      </c>
      <c r="T1135" t="s">
        <v>8341</v>
      </c>
      <c r="U1135" s="10">
        <f t="shared" si="107"/>
        <v>41821.407187500001</v>
      </c>
      <c r="V1135" s="9">
        <f t="shared" si="103"/>
        <v>41851.032187500001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4"/>
        <v>1</v>
      </c>
      <c r="Q1136" t="str">
        <f t="shared" si="105"/>
        <v>games/mobile g</v>
      </c>
      <c r="R1136" t="str">
        <f t="shared" si="106"/>
        <v>mobile games</v>
      </c>
      <c r="S1136" t="s">
        <v>8320</v>
      </c>
      <c r="T1136" t="s">
        <v>8341</v>
      </c>
      <c r="U1136" s="10">
        <f t="shared" si="107"/>
        <v>41958.285046296296</v>
      </c>
      <c r="V1136" s="9">
        <f t="shared" si="103"/>
        <v>41971.814583333333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0</v>
      </c>
      <c r="P1137">
        <f t="shared" si="104"/>
        <v>25.5</v>
      </c>
      <c r="Q1137" t="str">
        <f t="shared" si="105"/>
        <v>games/mobile g</v>
      </c>
      <c r="R1137" t="str">
        <f t="shared" si="106"/>
        <v>mobile games</v>
      </c>
      <c r="S1137" t="s">
        <v>8320</v>
      </c>
      <c r="T1137" t="s">
        <v>8341</v>
      </c>
      <c r="U1137" s="10">
        <f t="shared" si="107"/>
        <v>42558.989513888882</v>
      </c>
      <c r="V1137" s="9">
        <f t="shared" si="103"/>
        <v>42588.61451388889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0</v>
      </c>
      <c r="P1138">
        <f t="shared" si="104"/>
        <v>138</v>
      </c>
      <c r="Q1138" t="str">
        <f t="shared" si="105"/>
        <v>games/mobile g</v>
      </c>
      <c r="R1138" t="str">
        <f t="shared" si="106"/>
        <v>mobile games</v>
      </c>
      <c r="S1138" t="s">
        <v>8320</v>
      </c>
      <c r="T1138" t="s">
        <v>8341</v>
      </c>
      <c r="U1138" s="10">
        <f t="shared" si="107"/>
        <v>42327.671631944439</v>
      </c>
      <c r="V1138" s="9">
        <f t="shared" si="103"/>
        <v>42357.296631944446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0</v>
      </c>
      <c r="P1139">
        <f t="shared" si="104"/>
        <v>4957</v>
      </c>
      <c r="Q1139" t="str">
        <f t="shared" si="105"/>
        <v>games/mobile g</v>
      </c>
      <c r="R1139" t="str">
        <f t="shared" si="106"/>
        <v>mobile games</v>
      </c>
      <c r="S1139" t="s">
        <v>8320</v>
      </c>
      <c r="T1139" t="s">
        <v>8341</v>
      </c>
      <c r="U1139" s="10">
        <f t="shared" si="107"/>
        <v>42453.819687499999</v>
      </c>
      <c r="V1139" s="9">
        <f t="shared" si="103"/>
        <v>42483.444687499999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4"/>
        <v>64.5</v>
      </c>
      <c r="Q1140" t="str">
        <f t="shared" si="105"/>
        <v>games/mobile g</v>
      </c>
      <c r="R1140" t="str">
        <f t="shared" si="106"/>
        <v>mobile games</v>
      </c>
      <c r="S1140" t="s">
        <v>8320</v>
      </c>
      <c r="T1140" t="s">
        <v>8341</v>
      </c>
      <c r="U1140" s="10">
        <f t="shared" si="107"/>
        <v>42736.9066087963</v>
      </c>
      <c r="V1140" s="9">
        <f t="shared" si="103"/>
        <v>42756.5316087963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4"/>
        <v>3</v>
      </c>
      <c r="Q1141" t="str">
        <f t="shared" si="105"/>
        <v>games/mobile g</v>
      </c>
      <c r="R1141" t="str">
        <f t="shared" si="106"/>
        <v>mobile games</v>
      </c>
      <c r="S1141" t="s">
        <v>8320</v>
      </c>
      <c r="T1141" t="s">
        <v>8341</v>
      </c>
      <c r="U1141" s="10">
        <f t="shared" si="107"/>
        <v>41975.347523148142</v>
      </c>
      <c r="V1141" s="9">
        <f t="shared" si="103"/>
        <v>42004.97252314815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4"/>
        <v>0</v>
      </c>
      <c r="Q1142" t="str">
        <f t="shared" si="105"/>
        <v>games/mobile g</v>
      </c>
      <c r="R1142" t="str">
        <f t="shared" si="106"/>
        <v>mobile games</v>
      </c>
      <c r="S1142" t="s">
        <v>8320</v>
      </c>
      <c r="T1142" t="s">
        <v>8341</v>
      </c>
      <c r="U1142" s="10">
        <f t="shared" si="107"/>
        <v>42192.462048611109</v>
      </c>
      <c r="V1142" s="9">
        <f t="shared" si="103"/>
        <v>42222.087048611109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4"/>
        <v>0</v>
      </c>
      <c r="Q1143" t="str">
        <f t="shared" si="105"/>
        <v>games/mobile g</v>
      </c>
      <c r="R1143" t="str">
        <f t="shared" si="106"/>
        <v>mobile games</v>
      </c>
      <c r="S1143" t="s">
        <v>8320</v>
      </c>
      <c r="T1143" t="s">
        <v>8341</v>
      </c>
      <c r="U1143" s="10">
        <f t="shared" si="107"/>
        <v>42164.699652777781</v>
      </c>
      <c r="V1143" s="9">
        <f t="shared" si="103"/>
        <v>42194.324652777781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4"/>
        <v>0</v>
      </c>
      <c r="Q1144" t="str">
        <f t="shared" si="105"/>
        <v>games/mobile g</v>
      </c>
      <c r="R1144" t="str">
        <f t="shared" si="106"/>
        <v>mobile games</v>
      </c>
      <c r="S1144" t="s">
        <v>8320</v>
      </c>
      <c r="T1144" t="s">
        <v>8341</v>
      </c>
      <c r="U1144" s="10">
        <f t="shared" si="107"/>
        <v>42022.006099537044</v>
      </c>
      <c r="V1144" s="9">
        <f t="shared" si="103"/>
        <v>42051.631099537037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4"/>
        <v>97</v>
      </c>
      <c r="Q1145" t="str">
        <f t="shared" si="105"/>
        <v>games/mobile g</v>
      </c>
      <c r="R1145" t="str">
        <f t="shared" si="106"/>
        <v>mobile games</v>
      </c>
      <c r="S1145" t="s">
        <v>8320</v>
      </c>
      <c r="T1145" t="s">
        <v>8341</v>
      </c>
      <c r="U1145" s="10">
        <f t="shared" si="107"/>
        <v>42325.19358796296</v>
      </c>
      <c r="V1145" s="9">
        <f t="shared" si="103"/>
        <v>42354.81858796296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4"/>
        <v>0</v>
      </c>
      <c r="Q1146" t="str">
        <f t="shared" si="105"/>
        <v>food/food tru</v>
      </c>
      <c r="R1146" t="str">
        <f t="shared" si="106"/>
        <v>food trucks</v>
      </c>
      <c r="S1146" t="s">
        <v>8321</v>
      </c>
      <c r="T1146" t="s">
        <v>8342</v>
      </c>
      <c r="U1146" s="10">
        <f t="shared" si="107"/>
        <v>42093.181944444441</v>
      </c>
      <c r="V1146" s="9">
        <f t="shared" si="103"/>
        <v>42122.806944444441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4"/>
        <v>50.5</v>
      </c>
      <c r="Q1147" t="str">
        <f t="shared" si="105"/>
        <v>food/food tru</v>
      </c>
      <c r="R1147" t="str">
        <f t="shared" si="106"/>
        <v>food trucks</v>
      </c>
      <c r="S1147" t="s">
        <v>8321</v>
      </c>
      <c r="T1147" t="s">
        <v>8342</v>
      </c>
      <c r="U1147" s="10">
        <f t="shared" si="107"/>
        <v>41854.747592592597</v>
      </c>
      <c r="V1147" s="9">
        <f t="shared" si="103"/>
        <v>41914.37259259259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0</v>
      </c>
      <c r="P1148">
        <f t="shared" si="104"/>
        <v>271</v>
      </c>
      <c r="Q1148" t="str">
        <f t="shared" si="105"/>
        <v>food/food tru</v>
      </c>
      <c r="R1148" t="str">
        <f t="shared" si="106"/>
        <v>food trucks</v>
      </c>
      <c r="S1148" t="s">
        <v>8321</v>
      </c>
      <c r="T1148" t="s">
        <v>8342</v>
      </c>
      <c r="U1148" s="10">
        <f t="shared" si="107"/>
        <v>41723.9533912037</v>
      </c>
      <c r="V1148" s="9">
        <f t="shared" si="103"/>
        <v>41761.5783912037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4"/>
        <v>0</v>
      </c>
      <c r="Q1149" t="str">
        <f t="shared" si="105"/>
        <v>food/food tru</v>
      </c>
      <c r="R1149" t="str">
        <f t="shared" si="106"/>
        <v>food trucks</v>
      </c>
      <c r="S1149" t="s">
        <v>8321</v>
      </c>
      <c r="T1149" t="s">
        <v>8342</v>
      </c>
      <c r="U1149" s="10">
        <f t="shared" si="107"/>
        <v>41871.972025462965</v>
      </c>
      <c r="V1149" s="9">
        <f t="shared" si="103"/>
        <v>41931.597025462965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4"/>
        <v>38</v>
      </c>
      <c r="Q1150" t="str">
        <f t="shared" si="105"/>
        <v>food/food tru</v>
      </c>
      <c r="R1150" t="str">
        <f t="shared" si="106"/>
        <v>food trucks</v>
      </c>
      <c r="S1150" t="s">
        <v>8321</v>
      </c>
      <c r="T1150" t="s">
        <v>8342</v>
      </c>
      <c r="U1150" s="10">
        <f t="shared" si="107"/>
        <v>42675.171076388884</v>
      </c>
      <c r="V1150" s="9">
        <f t="shared" si="103"/>
        <v>42704.837743055556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4"/>
        <v>38.5</v>
      </c>
      <c r="Q1151" t="str">
        <f t="shared" si="105"/>
        <v>food/food tru</v>
      </c>
      <c r="R1151" t="str">
        <f t="shared" si="106"/>
        <v>food trucks</v>
      </c>
      <c r="S1151" t="s">
        <v>8321</v>
      </c>
      <c r="T1151" t="s">
        <v>8342</v>
      </c>
      <c r="U1151" s="10">
        <f t="shared" si="107"/>
        <v>42507.71025462963</v>
      </c>
      <c r="V1151" s="9">
        <f t="shared" si="103"/>
        <v>42537.33525462963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0</v>
      </c>
      <c r="P1152">
        <f t="shared" si="104"/>
        <v>129</v>
      </c>
      <c r="Q1152" t="str">
        <f t="shared" si="105"/>
        <v>food/food tru</v>
      </c>
      <c r="R1152" t="str">
        <f t="shared" si="106"/>
        <v>food trucks</v>
      </c>
      <c r="S1152" t="s">
        <v>8321</v>
      </c>
      <c r="T1152" t="s">
        <v>8342</v>
      </c>
      <c r="U1152" s="10">
        <f t="shared" si="107"/>
        <v>42317.954571759255</v>
      </c>
      <c r="V1152" s="9">
        <f t="shared" si="103"/>
        <v>42377.579571759255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4"/>
        <v>0</v>
      </c>
      <c r="Q1153" t="str">
        <f t="shared" si="105"/>
        <v>food/food tru</v>
      </c>
      <c r="R1153" t="str">
        <f t="shared" si="106"/>
        <v>food trucks</v>
      </c>
      <c r="S1153" t="s">
        <v>8321</v>
      </c>
      <c r="T1153" t="s">
        <v>8342</v>
      </c>
      <c r="U1153" s="10">
        <f t="shared" si="107"/>
        <v>42224.102581018517</v>
      </c>
      <c r="V1153" s="9">
        <f t="shared" si="103"/>
        <v>42253.727581018524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IF(E1154&gt;=D1154, E1154-D1154,0)</f>
        <v>0</v>
      </c>
      <c r="P1154">
        <f t="shared" si="104"/>
        <v>463</v>
      </c>
      <c r="Q1154" t="str">
        <f t="shared" si="105"/>
        <v>food/food tru</v>
      </c>
      <c r="R1154" t="str">
        <f t="shared" si="106"/>
        <v>food trucks</v>
      </c>
      <c r="S1154" t="s">
        <v>8321</v>
      </c>
      <c r="T1154" t="s">
        <v>8342</v>
      </c>
      <c r="U1154" s="10">
        <f t="shared" si="107"/>
        <v>42109.709629629629</v>
      </c>
      <c r="V1154" s="9">
        <f t="shared" ref="V1154:V1217" si="109">(I1154/86400)+25569+(-9/24)</f>
        <v>42139.334629629629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</v>
      </c>
      <c r="P1155">
        <f t="shared" ref="P1155:P1218" si="110">AVERAGE(E1155,L1155)</f>
        <v>25.5</v>
      </c>
      <c r="Q1155" t="str">
        <f t="shared" ref="Q1155:Q1218" si="111">LEFT(N1155,LEN(N1155)-FIND("/",N1155)+2)</f>
        <v>food/food tru</v>
      </c>
      <c r="R1155" t="str">
        <f t="shared" ref="R1155:R1218" si="112">RIGHT(N1155,LEN(N1155)-FIND("/",N1155))</f>
        <v>food trucks</v>
      </c>
      <c r="S1155" t="s">
        <v>8321</v>
      </c>
      <c r="T1155" t="s">
        <v>8342</v>
      </c>
      <c r="U1155" s="10">
        <f t="shared" ref="U1155:U1218" si="113">(((J1155/60)/60)/24)+DATE(1970,1,1)</f>
        <v>42143.714178240742</v>
      </c>
      <c r="V1155" s="9">
        <f t="shared" si="109"/>
        <v>42173.339178240742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0</v>
      </c>
      <c r="P1156">
        <f t="shared" si="110"/>
        <v>164</v>
      </c>
      <c r="Q1156" t="str">
        <f t="shared" si="111"/>
        <v>food/food tru</v>
      </c>
      <c r="R1156" t="str">
        <f t="shared" si="112"/>
        <v>food trucks</v>
      </c>
      <c r="S1156" t="s">
        <v>8321</v>
      </c>
      <c r="T1156" t="s">
        <v>8342</v>
      </c>
      <c r="U1156" s="10">
        <f t="shared" si="113"/>
        <v>42223.108865740738</v>
      </c>
      <c r="V1156" s="9">
        <f t="shared" si="109"/>
        <v>42252.733865740738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</v>
      </c>
      <c r="P1157">
        <f t="shared" si="110"/>
        <v>98</v>
      </c>
      <c r="Q1157" t="str">
        <f t="shared" si="111"/>
        <v>food/food tru</v>
      </c>
      <c r="R1157" t="str">
        <f t="shared" si="112"/>
        <v>food trucks</v>
      </c>
      <c r="S1157" t="s">
        <v>8321</v>
      </c>
      <c r="T1157" t="s">
        <v>8342</v>
      </c>
      <c r="U1157" s="10">
        <f t="shared" si="113"/>
        <v>41835.763981481483</v>
      </c>
      <c r="V1157" s="9">
        <f t="shared" si="109"/>
        <v>41865.388981481483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10"/>
        <v>0</v>
      </c>
      <c r="Q1158" t="str">
        <f t="shared" si="111"/>
        <v>food/food tru</v>
      </c>
      <c r="R1158" t="str">
        <f t="shared" si="112"/>
        <v>food trucks</v>
      </c>
      <c r="S1158" t="s">
        <v>8321</v>
      </c>
      <c r="T1158" t="s">
        <v>8342</v>
      </c>
      <c r="U1158" s="10">
        <f t="shared" si="113"/>
        <v>42029.07131944444</v>
      </c>
      <c r="V1158" s="9">
        <f t="shared" si="109"/>
        <v>42058.69631944444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0</v>
      </c>
      <c r="P1159">
        <f t="shared" si="110"/>
        <v>77</v>
      </c>
      <c r="Q1159" t="str">
        <f t="shared" si="111"/>
        <v>food/food tru</v>
      </c>
      <c r="R1159" t="str">
        <f t="shared" si="112"/>
        <v>food trucks</v>
      </c>
      <c r="S1159" t="s">
        <v>8321</v>
      </c>
      <c r="T1159" t="s">
        <v>8342</v>
      </c>
      <c r="U1159" s="10">
        <f t="shared" si="113"/>
        <v>41918.628240740742</v>
      </c>
      <c r="V1159" s="9">
        <f t="shared" si="109"/>
        <v>41978.294907407406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10"/>
        <v>19</v>
      </c>
      <c r="Q1160" t="str">
        <f t="shared" si="111"/>
        <v>food/food tru</v>
      </c>
      <c r="R1160" t="str">
        <f t="shared" si="112"/>
        <v>food trucks</v>
      </c>
      <c r="S1160" t="s">
        <v>8321</v>
      </c>
      <c r="T1160" t="s">
        <v>8342</v>
      </c>
      <c r="U1160" s="10">
        <f t="shared" si="113"/>
        <v>41952.09175925926</v>
      </c>
      <c r="V1160" s="9">
        <f t="shared" si="109"/>
        <v>41981.71675925926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10"/>
        <v>0</v>
      </c>
      <c r="Q1161" t="str">
        <f t="shared" si="111"/>
        <v>food/food tru</v>
      </c>
      <c r="R1161" t="str">
        <f t="shared" si="112"/>
        <v>food trucks</v>
      </c>
      <c r="S1161" t="s">
        <v>8321</v>
      </c>
      <c r="T1161" t="s">
        <v>8342</v>
      </c>
      <c r="U1161" s="10">
        <f t="shared" si="113"/>
        <v>42154.726446759261</v>
      </c>
      <c r="V1161" s="9">
        <f t="shared" si="109"/>
        <v>42185.28125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0</v>
      </c>
      <c r="P1162">
        <f t="shared" si="110"/>
        <v>587</v>
      </c>
      <c r="Q1162" t="str">
        <f t="shared" si="111"/>
        <v>food/food tru</v>
      </c>
      <c r="R1162" t="str">
        <f t="shared" si="112"/>
        <v>food trucks</v>
      </c>
      <c r="S1162" t="s">
        <v>8321</v>
      </c>
      <c r="T1162" t="s">
        <v>8342</v>
      </c>
      <c r="U1162" s="10">
        <f t="shared" si="113"/>
        <v>42061.154930555553</v>
      </c>
      <c r="V1162" s="9">
        <f t="shared" si="109"/>
        <v>42090.738263888888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10"/>
        <v>0</v>
      </c>
      <c r="Q1163" t="str">
        <f t="shared" si="111"/>
        <v>food/food tru</v>
      </c>
      <c r="R1163" t="str">
        <f t="shared" si="112"/>
        <v>food trucks</v>
      </c>
      <c r="S1163" t="s">
        <v>8321</v>
      </c>
      <c r="T1163" t="s">
        <v>8342</v>
      </c>
      <c r="U1163" s="10">
        <f t="shared" si="113"/>
        <v>42122.629502314812</v>
      </c>
      <c r="V1163" s="9">
        <f t="shared" si="109"/>
        <v>42143.254502314812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10"/>
        <v>18.5</v>
      </c>
      <c r="Q1164" t="str">
        <f t="shared" si="111"/>
        <v>food/food tru</v>
      </c>
      <c r="R1164" t="str">
        <f t="shared" si="112"/>
        <v>food trucks</v>
      </c>
      <c r="S1164" t="s">
        <v>8321</v>
      </c>
      <c r="T1164" t="s">
        <v>8342</v>
      </c>
      <c r="U1164" s="10">
        <f t="shared" si="113"/>
        <v>41876.683611111112</v>
      </c>
      <c r="V1164" s="9">
        <f t="shared" si="109"/>
        <v>41907.308611111112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10"/>
        <v>0</v>
      </c>
      <c r="Q1165" t="str">
        <f t="shared" si="111"/>
        <v>food/food tru</v>
      </c>
      <c r="R1165" t="str">
        <f t="shared" si="112"/>
        <v>food trucks</v>
      </c>
      <c r="S1165" t="s">
        <v>8321</v>
      </c>
      <c r="T1165" t="s">
        <v>8342</v>
      </c>
      <c r="U1165" s="10">
        <f t="shared" si="113"/>
        <v>41830.723611111112</v>
      </c>
      <c r="V1165" s="9">
        <f t="shared" si="109"/>
        <v>41860.348611111112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10"/>
        <v>0</v>
      </c>
      <c r="Q1166" t="str">
        <f t="shared" si="111"/>
        <v>food/food tru</v>
      </c>
      <c r="R1166" t="str">
        <f t="shared" si="112"/>
        <v>food trucks</v>
      </c>
      <c r="S1166" t="s">
        <v>8321</v>
      </c>
      <c r="T1166" t="s">
        <v>8342</v>
      </c>
      <c r="U1166" s="10">
        <f t="shared" si="113"/>
        <v>42509.724328703705</v>
      </c>
      <c r="V1166" s="9">
        <f t="shared" si="109"/>
        <v>42539.349328703705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0</v>
      </c>
      <c r="P1167">
        <f t="shared" si="110"/>
        <v>1047.75</v>
      </c>
      <c r="Q1167" t="str">
        <f t="shared" si="111"/>
        <v>food/food tru</v>
      </c>
      <c r="R1167" t="str">
        <f t="shared" si="112"/>
        <v>food trucks</v>
      </c>
      <c r="S1167" t="s">
        <v>8321</v>
      </c>
      <c r="T1167" t="s">
        <v>8342</v>
      </c>
      <c r="U1167" s="10">
        <f t="shared" si="113"/>
        <v>41792.214467592588</v>
      </c>
      <c r="V1167" s="9">
        <f t="shared" si="109"/>
        <v>41825.839467592596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0</v>
      </c>
      <c r="P1168">
        <f t="shared" si="110"/>
        <v>1439.5</v>
      </c>
      <c r="Q1168" t="str">
        <f t="shared" si="111"/>
        <v>food/food tru</v>
      </c>
      <c r="R1168" t="str">
        <f t="shared" si="112"/>
        <v>food trucks</v>
      </c>
      <c r="S1168" t="s">
        <v>8321</v>
      </c>
      <c r="T1168" t="s">
        <v>8342</v>
      </c>
      <c r="U1168" s="10">
        <f t="shared" si="113"/>
        <v>42150.485439814816</v>
      </c>
      <c r="V1168" s="9">
        <f t="shared" si="109"/>
        <v>42180.791666666672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0</v>
      </c>
      <c r="P1169">
        <f t="shared" si="110"/>
        <v>497.5</v>
      </c>
      <c r="Q1169" t="str">
        <f t="shared" si="111"/>
        <v>food/food tru</v>
      </c>
      <c r="R1169" t="str">
        <f t="shared" si="112"/>
        <v>food trucks</v>
      </c>
      <c r="S1169" t="s">
        <v>8321</v>
      </c>
      <c r="T1169" t="s">
        <v>8342</v>
      </c>
      <c r="U1169" s="10">
        <f t="shared" si="113"/>
        <v>41863.734895833331</v>
      </c>
      <c r="V1169" s="9">
        <f t="shared" si="109"/>
        <v>41894.359895833331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0</v>
      </c>
      <c r="P1170">
        <f t="shared" si="110"/>
        <v>511.5</v>
      </c>
      <c r="Q1170" t="str">
        <f t="shared" si="111"/>
        <v>food/food tru</v>
      </c>
      <c r="R1170" t="str">
        <f t="shared" si="112"/>
        <v>food trucks</v>
      </c>
      <c r="S1170" t="s">
        <v>8321</v>
      </c>
      <c r="T1170" t="s">
        <v>8342</v>
      </c>
      <c r="U1170" s="10">
        <f t="shared" si="113"/>
        <v>42605.053993055553</v>
      </c>
      <c r="V1170" s="9">
        <f t="shared" si="109"/>
        <v>42634.678993055553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10"/>
        <v>10</v>
      </c>
      <c r="Q1171" t="str">
        <f t="shared" si="111"/>
        <v>food/food tru</v>
      </c>
      <c r="R1171" t="str">
        <f t="shared" si="112"/>
        <v>food trucks</v>
      </c>
      <c r="S1171" t="s">
        <v>8321</v>
      </c>
      <c r="T1171" t="s">
        <v>8342</v>
      </c>
      <c r="U1171" s="10">
        <f t="shared" si="113"/>
        <v>42027.353738425925</v>
      </c>
      <c r="V1171" s="9">
        <f t="shared" si="109"/>
        <v>42056.978738425925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10"/>
        <v>51</v>
      </c>
      <c r="Q1172" t="str">
        <f t="shared" si="111"/>
        <v>food/food tru</v>
      </c>
      <c r="R1172" t="str">
        <f t="shared" si="112"/>
        <v>food trucks</v>
      </c>
      <c r="S1172" t="s">
        <v>8321</v>
      </c>
      <c r="T1172" t="s">
        <v>8342</v>
      </c>
      <c r="U1172" s="10">
        <f t="shared" si="113"/>
        <v>42124.893182870372</v>
      </c>
      <c r="V1172" s="9">
        <f t="shared" si="109"/>
        <v>42154.518182870372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10"/>
        <v>13</v>
      </c>
      <c r="Q1173" t="str">
        <f t="shared" si="111"/>
        <v>food/food tru</v>
      </c>
      <c r="R1173" t="str">
        <f t="shared" si="112"/>
        <v>food trucks</v>
      </c>
      <c r="S1173" t="s">
        <v>8321</v>
      </c>
      <c r="T1173" t="s">
        <v>8342</v>
      </c>
      <c r="U1173" s="10">
        <f t="shared" si="113"/>
        <v>41938.804710648146</v>
      </c>
      <c r="V1173" s="9">
        <f t="shared" si="109"/>
        <v>41956.471377314811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10"/>
        <v>0</v>
      </c>
      <c r="Q1174" t="str">
        <f t="shared" si="111"/>
        <v>food/food tru</v>
      </c>
      <c r="R1174" t="str">
        <f t="shared" si="112"/>
        <v>food trucks</v>
      </c>
      <c r="S1174" t="s">
        <v>8321</v>
      </c>
      <c r="T1174" t="s">
        <v>8342</v>
      </c>
      <c r="U1174" s="10">
        <f t="shared" si="113"/>
        <v>41841.682314814818</v>
      </c>
      <c r="V1174" s="9">
        <f t="shared" si="109"/>
        <v>41871.307314814811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10"/>
        <v>15.5</v>
      </c>
      <c r="Q1175" t="str">
        <f t="shared" si="111"/>
        <v>food/food tru</v>
      </c>
      <c r="R1175" t="str">
        <f t="shared" si="112"/>
        <v>food trucks</v>
      </c>
      <c r="S1175" t="s">
        <v>8321</v>
      </c>
      <c r="T1175" t="s">
        <v>8342</v>
      </c>
      <c r="U1175" s="10">
        <f t="shared" si="113"/>
        <v>42184.185844907406</v>
      </c>
      <c r="V1175" s="9">
        <f t="shared" si="109"/>
        <v>42218.810844907406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0</v>
      </c>
      <c r="P1176">
        <f t="shared" si="110"/>
        <v>452.5</v>
      </c>
      <c r="Q1176" t="str">
        <f t="shared" si="111"/>
        <v>food/food tru</v>
      </c>
      <c r="R1176" t="str">
        <f t="shared" si="112"/>
        <v>food trucks</v>
      </c>
      <c r="S1176" t="s">
        <v>8321</v>
      </c>
      <c r="T1176" t="s">
        <v>8342</v>
      </c>
      <c r="U1176" s="10">
        <f t="shared" si="113"/>
        <v>42468.84174768519</v>
      </c>
      <c r="V1176" s="9">
        <f t="shared" si="109"/>
        <v>42498.46674768519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0</v>
      </c>
      <c r="P1177">
        <f t="shared" si="110"/>
        <v>297</v>
      </c>
      <c r="Q1177" t="str">
        <f t="shared" si="111"/>
        <v>food/food tru</v>
      </c>
      <c r="R1177" t="str">
        <f t="shared" si="112"/>
        <v>food trucks</v>
      </c>
      <c r="S1177" t="s">
        <v>8321</v>
      </c>
      <c r="T1177" t="s">
        <v>8342</v>
      </c>
      <c r="U1177" s="10">
        <f t="shared" si="113"/>
        <v>42170.728460648148</v>
      </c>
      <c r="V1177" s="9">
        <f t="shared" si="109"/>
        <v>42200.353460648148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10"/>
        <v>5.5</v>
      </c>
      <c r="Q1178" t="str">
        <f t="shared" si="111"/>
        <v>food/food tru</v>
      </c>
      <c r="R1178" t="str">
        <f t="shared" si="112"/>
        <v>food trucks</v>
      </c>
      <c r="S1178" t="s">
        <v>8321</v>
      </c>
      <c r="T1178" t="s">
        <v>8342</v>
      </c>
      <c r="U1178" s="10">
        <f t="shared" si="113"/>
        <v>42746.019652777773</v>
      </c>
      <c r="V1178" s="9">
        <f t="shared" si="109"/>
        <v>42800.166666666672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10"/>
        <v>0</v>
      </c>
      <c r="Q1179" t="str">
        <f t="shared" si="111"/>
        <v>food/food tru</v>
      </c>
      <c r="R1179" t="str">
        <f t="shared" si="112"/>
        <v>food trucks</v>
      </c>
      <c r="S1179" t="s">
        <v>8321</v>
      </c>
      <c r="T1179" t="s">
        <v>8342</v>
      </c>
      <c r="U1179" s="10">
        <f t="shared" si="113"/>
        <v>41897.660833333335</v>
      </c>
      <c r="V1179" s="9">
        <f t="shared" si="109"/>
        <v>41927.285833333335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10"/>
        <v>3</v>
      </c>
      <c r="Q1180" t="str">
        <f t="shared" si="111"/>
        <v>food/food tru</v>
      </c>
      <c r="R1180" t="str">
        <f t="shared" si="112"/>
        <v>food trucks</v>
      </c>
      <c r="S1180" t="s">
        <v>8321</v>
      </c>
      <c r="T1180" t="s">
        <v>8342</v>
      </c>
      <c r="U1180" s="10">
        <f t="shared" si="113"/>
        <v>41837.905694444446</v>
      </c>
      <c r="V1180" s="9">
        <f t="shared" si="109"/>
        <v>41867.530694444446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0</v>
      </c>
      <c r="P1181">
        <f t="shared" si="110"/>
        <v>1602.5</v>
      </c>
      <c r="Q1181" t="str">
        <f t="shared" si="111"/>
        <v>food/food tru</v>
      </c>
      <c r="R1181" t="str">
        <f t="shared" si="112"/>
        <v>food trucks</v>
      </c>
      <c r="S1181" t="s">
        <v>8321</v>
      </c>
      <c r="T1181" t="s">
        <v>8342</v>
      </c>
      <c r="U1181" s="10">
        <f t="shared" si="113"/>
        <v>42275.720219907409</v>
      </c>
      <c r="V1181" s="9">
        <f t="shared" si="109"/>
        <v>42305.345219907409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0</v>
      </c>
      <c r="P1182">
        <f t="shared" si="110"/>
        <v>2980</v>
      </c>
      <c r="Q1182" t="str">
        <f t="shared" si="111"/>
        <v>food/food tru</v>
      </c>
      <c r="R1182" t="str">
        <f t="shared" si="112"/>
        <v>food trucks</v>
      </c>
      <c r="S1182" t="s">
        <v>8321</v>
      </c>
      <c r="T1182" t="s">
        <v>8342</v>
      </c>
      <c r="U1182" s="10">
        <f t="shared" si="113"/>
        <v>41781.806875000002</v>
      </c>
      <c r="V1182" s="9">
        <f t="shared" si="109"/>
        <v>41818.431875000002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10"/>
        <v>3.5</v>
      </c>
      <c r="Q1183" t="str">
        <f t="shared" si="111"/>
        <v>food/food tru</v>
      </c>
      <c r="R1183" t="str">
        <f t="shared" si="112"/>
        <v>food trucks</v>
      </c>
      <c r="S1183" t="s">
        <v>8321</v>
      </c>
      <c r="T1183" t="s">
        <v>8342</v>
      </c>
      <c r="U1183" s="10">
        <f t="shared" si="113"/>
        <v>42034.339363425926</v>
      </c>
      <c r="V1183" s="9">
        <f t="shared" si="109"/>
        <v>42063.964363425926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0</v>
      </c>
      <c r="P1184">
        <f t="shared" si="110"/>
        <v>23</v>
      </c>
      <c r="Q1184" t="str">
        <f t="shared" si="111"/>
        <v>food/food tru</v>
      </c>
      <c r="R1184" t="str">
        <f t="shared" si="112"/>
        <v>food trucks</v>
      </c>
      <c r="S1184" t="s">
        <v>8321</v>
      </c>
      <c r="T1184" t="s">
        <v>8342</v>
      </c>
      <c r="U1184" s="10">
        <f t="shared" si="113"/>
        <v>42728.827407407407</v>
      </c>
      <c r="V1184" s="9">
        <f t="shared" si="109"/>
        <v>42747.320833333331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0</v>
      </c>
      <c r="P1185">
        <f t="shared" si="110"/>
        <v>51.5</v>
      </c>
      <c r="Q1185" t="str">
        <f t="shared" si="111"/>
        <v>food/food tru</v>
      </c>
      <c r="R1185" t="str">
        <f t="shared" si="112"/>
        <v>food trucks</v>
      </c>
      <c r="S1185" t="s">
        <v>8321</v>
      </c>
      <c r="T1185" t="s">
        <v>8342</v>
      </c>
      <c r="U1185" s="10">
        <f t="shared" si="113"/>
        <v>42656.86137731481</v>
      </c>
      <c r="V1185" s="9">
        <f t="shared" si="109"/>
        <v>42675.790972222225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1086</v>
      </c>
      <c r="P1186">
        <f t="shared" si="110"/>
        <v>11730.5</v>
      </c>
      <c r="Q1186" t="str">
        <f t="shared" si="111"/>
        <v>photography/</v>
      </c>
      <c r="R1186" t="str">
        <f t="shared" si="112"/>
        <v>photobooks</v>
      </c>
      <c r="S1186" t="s">
        <v>8322</v>
      </c>
      <c r="T1186" t="s">
        <v>8343</v>
      </c>
      <c r="U1186" s="10">
        <f t="shared" si="113"/>
        <v>42741.599664351852</v>
      </c>
      <c r="V1186" s="9">
        <f t="shared" si="109"/>
        <v>42772.224664351852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680</v>
      </c>
      <c r="P1187">
        <f t="shared" si="110"/>
        <v>6645.5</v>
      </c>
      <c r="Q1187" t="str">
        <f t="shared" si="111"/>
        <v>photography/</v>
      </c>
      <c r="R1187" t="str">
        <f t="shared" si="112"/>
        <v>photobooks</v>
      </c>
      <c r="S1187" t="s">
        <v>8322</v>
      </c>
      <c r="T1187" t="s">
        <v>8343</v>
      </c>
      <c r="U1187" s="10">
        <f t="shared" si="113"/>
        <v>42130.865150462967</v>
      </c>
      <c r="V1187" s="9">
        <f t="shared" si="109"/>
        <v>42162.791666666672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505</v>
      </c>
      <c r="P1188">
        <f t="shared" si="110"/>
        <v>4064</v>
      </c>
      <c r="Q1188" t="str">
        <f t="shared" si="111"/>
        <v>photography/</v>
      </c>
      <c r="R1188" t="str">
        <f t="shared" si="112"/>
        <v>photobooks</v>
      </c>
      <c r="S1188" t="s">
        <v>8322</v>
      </c>
      <c r="T1188" t="s">
        <v>8343</v>
      </c>
      <c r="U1188" s="10">
        <f t="shared" si="113"/>
        <v>42123.86336805555</v>
      </c>
      <c r="V1188" s="9">
        <f t="shared" si="109"/>
        <v>42156.570833333331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361</v>
      </c>
      <c r="P1189">
        <f t="shared" si="110"/>
        <v>4590.5</v>
      </c>
      <c r="Q1189" t="str">
        <f t="shared" si="111"/>
        <v>photography/</v>
      </c>
      <c r="R1189" t="str">
        <f t="shared" si="112"/>
        <v>photobooks</v>
      </c>
      <c r="S1189" t="s">
        <v>8322</v>
      </c>
      <c r="T1189" t="s">
        <v>8343</v>
      </c>
      <c r="U1189" s="10">
        <f t="shared" si="113"/>
        <v>42109.894942129627</v>
      </c>
      <c r="V1189" s="9">
        <f t="shared" si="109"/>
        <v>42141.375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1211</v>
      </c>
      <c r="P1190">
        <f t="shared" si="110"/>
        <v>1648</v>
      </c>
      <c r="Q1190" t="str">
        <f t="shared" si="111"/>
        <v>photography/</v>
      </c>
      <c r="R1190" t="str">
        <f t="shared" si="112"/>
        <v>photobooks</v>
      </c>
      <c r="S1190" t="s">
        <v>8322</v>
      </c>
      <c r="T1190" t="s">
        <v>8343</v>
      </c>
      <c r="U1190" s="10">
        <f t="shared" si="113"/>
        <v>42711.700694444444</v>
      </c>
      <c r="V1190" s="9">
        <f t="shared" si="109"/>
        <v>42732.325694444444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700</v>
      </c>
      <c r="P1191">
        <f t="shared" si="110"/>
        <v>4893</v>
      </c>
      <c r="Q1191" t="str">
        <f t="shared" si="111"/>
        <v>photography/</v>
      </c>
      <c r="R1191" t="str">
        <f t="shared" si="112"/>
        <v>photobooks</v>
      </c>
      <c r="S1191" t="s">
        <v>8322</v>
      </c>
      <c r="T1191" t="s">
        <v>8343</v>
      </c>
      <c r="U1191" s="10">
        <f t="shared" si="113"/>
        <v>42529.979108796295</v>
      </c>
      <c r="V1191" s="9">
        <f t="shared" si="109"/>
        <v>42550.604108796295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175</v>
      </c>
      <c r="P1192">
        <f t="shared" si="110"/>
        <v>344</v>
      </c>
      <c r="Q1192" t="str">
        <f t="shared" si="111"/>
        <v>photography/</v>
      </c>
      <c r="R1192" t="str">
        <f t="shared" si="112"/>
        <v>photobooks</v>
      </c>
      <c r="S1192" t="s">
        <v>8322</v>
      </c>
      <c r="T1192" t="s">
        <v>8343</v>
      </c>
      <c r="U1192" s="10">
        <f t="shared" si="113"/>
        <v>41852.665798611109</v>
      </c>
      <c r="V1192" s="9">
        <f t="shared" si="109"/>
        <v>41882.290798611109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245</v>
      </c>
      <c r="P1193">
        <f t="shared" si="110"/>
        <v>1489</v>
      </c>
      <c r="Q1193" t="str">
        <f t="shared" si="111"/>
        <v>photography/</v>
      </c>
      <c r="R1193" t="str">
        <f t="shared" si="112"/>
        <v>photobooks</v>
      </c>
      <c r="S1193" t="s">
        <v>8322</v>
      </c>
      <c r="T1193" t="s">
        <v>8343</v>
      </c>
      <c r="U1193" s="10">
        <f t="shared" si="113"/>
        <v>42419.603703703702</v>
      </c>
      <c r="V1193" s="9">
        <f t="shared" si="109"/>
        <v>42449.187037037038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190</v>
      </c>
      <c r="P1194">
        <f t="shared" si="110"/>
        <v>152.5</v>
      </c>
      <c r="Q1194" t="str">
        <f t="shared" si="111"/>
        <v>photography/</v>
      </c>
      <c r="R1194" t="str">
        <f t="shared" si="112"/>
        <v>photobooks</v>
      </c>
      <c r="S1194" t="s">
        <v>8322</v>
      </c>
      <c r="T1194" t="s">
        <v>8343</v>
      </c>
      <c r="U1194" s="10">
        <f t="shared" si="113"/>
        <v>42747.506689814814</v>
      </c>
      <c r="V1194" s="9">
        <f t="shared" si="109"/>
        <v>42777.131689814814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831</v>
      </c>
      <c r="P1195">
        <f t="shared" si="110"/>
        <v>11052</v>
      </c>
      <c r="Q1195" t="str">
        <f t="shared" si="111"/>
        <v>photography/</v>
      </c>
      <c r="R1195" t="str">
        <f t="shared" si="112"/>
        <v>photobooks</v>
      </c>
      <c r="S1195" t="s">
        <v>8322</v>
      </c>
      <c r="T1195" t="s">
        <v>8343</v>
      </c>
      <c r="U1195" s="10">
        <f t="shared" si="113"/>
        <v>42409.776076388895</v>
      </c>
      <c r="V1195" s="9">
        <f t="shared" si="109"/>
        <v>42469.359409722223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27780</v>
      </c>
      <c r="P1196">
        <f t="shared" si="110"/>
        <v>20497</v>
      </c>
      <c r="Q1196" t="str">
        <f t="shared" si="111"/>
        <v>photography/</v>
      </c>
      <c r="R1196" t="str">
        <f t="shared" si="112"/>
        <v>photobooks</v>
      </c>
      <c r="S1196" t="s">
        <v>8322</v>
      </c>
      <c r="T1196" t="s">
        <v>8343</v>
      </c>
      <c r="U1196" s="10">
        <f t="shared" si="113"/>
        <v>42072.488182870366</v>
      </c>
      <c r="V1196" s="9">
        <f t="shared" si="109"/>
        <v>42102.113182870366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3500</v>
      </c>
      <c r="P1197">
        <f t="shared" si="110"/>
        <v>6835</v>
      </c>
      <c r="Q1197" t="str">
        <f t="shared" si="111"/>
        <v>photography/</v>
      </c>
      <c r="R1197" t="str">
        <f t="shared" si="112"/>
        <v>photobooks</v>
      </c>
      <c r="S1197" t="s">
        <v>8322</v>
      </c>
      <c r="T1197" t="s">
        <v>8343</v>
      </c>
      <c r="U1197" s="10">
        <f t="shared" si="113"/>
        <v>42298.34783564815</v>
      </c>
      <c r="V1197" s="9">
        <f t="shared" si="109"/>
        <v>42358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24637</v>
      </c>
      <c r="P1198">
        <f t="shared" si="110"/>
        <v>19824.5</v>
      </c>
      <c r="Q1198" t="str">
        <f t="shared" si="111"/>
        <v>photography/</v>
      </c>
      <c r="R1198" t="str">
        <f t="shared" si="112"/>
        <v>photobooks</v>
      </c>
      <c r="S1198" t="s">
        <v>8322</v>
      </c>
      <c r="T1198" t="s">
        <v>8343</v>
      </c>
      <c r="U1198" s="10">
        <f t="shared" si="113"/>
        <v>42326.818738425922</v>
      </c>
      <c r="V1198" s="9">
        <f t="shared" si="109"/>
        <v>42356.443738425922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22994</v>
      </c>
      <c r="P1199">
        <f t="shared" si="110"/>
        <v>19154</v>
      </c>
      <c r="Q1199" t="str">
        <f t="shared" si="111"/>
        <v>photography/</v>
      </c>
      <c r="R1199" t="str">
        <f t="shared" si="112"/>
        <v>photobooks</v>
      </c>
      <c r="S1199" t="s">
        <v>8322</v>
      </c>
      <c r="T1199" t="s">
        <v>8343</v>
      </c>
      <c r="U1199" s="10">
        <f t="shared" si="113"/>
        <v>42503.66474537037</v>
      </c>
      <c r="V1199" s="9">
        <f t="shared" si="109"/>
        <v>42533.874305555553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5621</v>
      </c>
      <c r="P1200">
        <f t="shared" si="110"/>
        <v>4644</v>
      </c>
      <c r="Q1200" t="str">
        <f t="shared" si="111"/>
        <v>photography/</v>
      </c>
      <c r="R1200" t="str">
        <f t="shared" si="112"/>
        <v>photobooks</v>
      </c>
      <c r="S1200" t="s">
        <v>8322</v>
      </c>
      <c r="T1200" t="s">
        <v>8343</v>
      </c>
      <c r="U1200" s="10">
        <f t="shared" si="113"/>
        <v>42333.619050925925</v>
      </c>
      <c r="V1200" s="9">
        <f t="shared" si="109"/>
        <v>42368.75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35</v>
      </c>
      <c r="P1201">
        <f t="shared" si="110"/>
        <v>1351</v>
      </c>
      <c r="Q1201" t="str">
        <f t="shared" si="111"/>
        <v>photography/</v>
      </c>
      <c r="R1201" t="str">
        <f t="shared" si="112"/>
        <v>photobooks</v>
      </c>
      <c r="S1201" t="s">
        <v>8322</v>
      </c>
      <c r="T1201" t="s">
        <v>8343</v>
      </c>
      <c r="U1201" s="10">
        <f t="shared" si="113"/>
        <v>42161.770833333328</v>
      </c>
      <c r="V1201" s="9">
        <f t="shared" si="109"/>
        <v>42193.395833333328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1229</v>
      </c>
      <c r="P1202">
        <f t="shared" si="110"/>
        <v>3066</v>
      </c>
      <c r="Q1202" t="str">
        <f t="shared" si="111"/>
        <v>photography/</v>
      </c>
      <c r="R1202" t="str">
        <f t="shared" si="112"/>
        <v>photobooks</v>
      </c>
      <c r="S1202" t="s">
        <v>8322</v>
      </c>
      <c r="T1202" t="s">
        <v>8343</v>
      </c>
      <c r="U1202" s="10">
        <f t="shared" si="113"/>
        <v>42089.477500000001</v>
      </c>
      <c r="V1202" s="9">
        <f t="shared" si="109"/>
        <v>42110.102500000001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146.27000000000044</v>
      </c>
      <c r="P1203">
        <f t="shared" si="110"/>
        <v>3128.6350000000002</v>
      </c>
      <c r="Q1203" t="str">
        <f t="shared" si="111"/>
        <v>photography/</v>
      </c>
      <c r="R1203" t="str">
        <f t="shared" si="112"/>
        <v>photobooks</v>
      </c>
      <c r="S1203" t="s">
        <v>8322</v>
      </c>
      <c r="T1203" t="s">
        <v>8343</v>
      </c>
      <c r="U1203" s="10">
        <f t="shared" si="113"/>
        <v>42536.60701388889</v>
      </c>
      <c r="V1203" s="9">
        <f t="shared" si="109"/>
        <v>42566.23201388889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24811</v>
      </c>
      <c r="P1204">
        <f t="shared" si="110"/>
        <v>25041</v>
      </c>
      <c r="Q1204" t="str">
        <f t="shared" si="111"/>
        <v>photography/</v>
      </c>
      <c r="R1204" t="str">
        <f t="shared" si="112"/>
        <v>photobooks</v>
      </c>
      <c r="S1204" t="s">
        <v>8322</v>
      </c>
      <c r="T1204" t="s">
        <v>8343</v>
      </c>
      <c r="U1204" s="10">
        <f t="shared" si="113"/>
        <v>42152.288819444439</v>
      </c>
      <c r="V1204" s="9">
        <f t="shared" si="109"/>
        <v>42181.913819444446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400</v>
      </c>
      <c r="P1205">
        <f t="shared" si="110"/>
        <v>8400.5</v>
      </c>
      <c r="Q1205" t="str">
        <f t="shared" si="111"/>
        <v>photography/</v>
      </c>
      <c r="R1205" t="str">
        <f t="shared" si="112"/>
        <v>photobooks</v>
      </c>
      <c r="S1205" t="s">
        <v>8322</v>
      </c>
      <c r="T1205" t="s">
        <v>8343</v>
      </c>
      <c r="U1205" s="10">
        <f t="shared" si="113"/>
        <v>42125.614895833336</v>
      </c>
      <c r="V1205" s="9">
        <f t="shared" si="109"/>
        <v>42155.239895833336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383</v>
      </c>
      <c r="P1206">
        <f t="shared" si="110"/>
        <v>6720</v>
      </c>
      <c r="Q1206" t="str">
        <f t="shared" si="111"/>
        <v>photography/</v>
      </c>
      <c r="R1206" t="str">
        <f t="shared" si="112"/>
        <v>photobooks</v>
      </c>
      <c r="S1206" t="s">
        <v>8322</v>
      </c>
      <c r="T1206" t="s">
        <v>8343</v>
      </c>
      <c r="U1206" s="10">
        <f t="shared" si="113"/>
        <v>42297.748067129629</v>
      </c>
      <c r="V1206" s="9">
        <f t="shared" si="109"/>
        <v>42341.833333333328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112</v>
      </c>
      <c r="P1207">
        <f t="shared" si="110"/>
        <v>6587</v>
      </c>
      <c r="Q1207" t="str">
        <f t="shared" si="111"/>
        <v>photography/</v>
      </c>
      <c r="R1207" t="str">
        <f t="shared" si="112"/>
        <v>photobooks</v>
      </c>
      <c r="S1207" t="s">
        <v>8322</v>
      </c>
      <c r="T1207" t="s">
        <v>8343</v>
      </c>
      <c r="U1207" s="10">
        <f t="shared" si="113"/>
        <v>42138.506377314814</v>
      </c>
      <c r="V1207" s="9">
        <f t="shared" si="109"/>
        <v>42168.131377314814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135</v>
      </c>
      <c r="P1208">
        <f t="shared" si="110"/>
        <v>533.5</v>
      </c>
      <c r="Q1208" t="str">
        <f t="shared" si="111"/>
        <v>photography/</v>
      </c>
      <c r="R1208" t="str">
        <f t="shared" si="112"/>
        <v>photobooks</v>
      </c>
      <c r="S1208" t="s">
        <v>8322</v>
      </c>
      <c r="T1208" t="s">
        <v>8343</v>
      </c>
      <c r="U1208" s="10">
        <f t="shared" si="113"/>
        <v>42772.776076388895</v>
      </c>
      <c r="V1208" s="9">
        <f t="shared" si="109"/>
        <v>42805.186805555553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696</v>
      </c>
      <c r="P1209">
        <f t="shared" si="110"/>
        <v>8768.5</v>
      </c>
      <c r="Q1209" t="str">
        <f t="shared" si="111"/>
        <v>photography/</v>
      </c>
      <c r="R1209" t="str">
        <f t="shared" si="112"/>
        <v>photobooks</v>
      </c>
      <c r="S1209" t="s">
        <v>8322</v>
      </c>
      <c r="T1209" t="s">
        <v>8343</v>
      </c>
      <c r="U1209" s="10">
        <f t="shared" si="113"/>
        <v>42430.430243055554</v>
      </c>
      <c r="V1209" s="9">
        <f t="shared" si="109"/>
        <v>42460.041666666672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5530</v>
      </c>
      <c r="P1210">
        <f t="shared" si="110"/>
        <v>7802.5</v>
      </c>
      <c r="Q1210" t="str">
        <f t="shared" si="111"/>
        <v>photography/</v>
      </c>
      <c r="R1210" t="str">
        <f t="shared" si="112"/>
        <v>photobooks</v>
      </c>
      <c r="S1210" t="s">
        <v>8322</v>
      </c>
      <c r="T1210" t="s">
        <v>8343</v>
      </c>
      <c r="U1210" s="10">
        <f t="shared" si="113"/>
        <v>42423.709074074075</v>
      </c>
      <c r="V1210" s="9">
        <f t="shared" si="109"/>
        <v>42453.292407407411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360</v>
      </c>
      <c r="P1211">
        <f t="shared" si="110"/>
        <v>3203</v>
      </c>
      <c r="Q1211" t="str">
        <f t="shared" si="111"/>
        <v>photography/</v>
      </c>
      <c r="R1211" t="str">
        <f t="shared" si="112"/>
        <v>photobooks</v>
      </c>
      <c r="S1211" t="s">
        <v>8322</v>
      </c>
      <c r="T1211" t="s">
        <v>8343</v>
      </c>
      <c r="U1211" s="10">
        <f t="shared" si="113"/>
        <v>42761.846122685187</v>
      </c>
      <c r="V1211" s="9">
        <f t="shared" si="109"/>
        <v>42791.471122685187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30863</v>
      </c>
      <c r="P1212">
        <f t="shared" si="110"/>
        <v>25483</v>
      </c>
      <c r="Q1212" t="str">
        <f t="shared" si="111"/>
        <v>photography/</v>
      </c>
      <c r="R1212" t="str">
        <f t="shared" si="112"/>
        <v>photobooks</v>
      </c>
      <c r="S1212" t="s">
        <v>8322</v>
      </c>
      <c r="T1212" t="s">
        <v>8343</v>
      </c>
      <c r="U1212" s="10">
        <f t="shared" si="113"/>
        <v>42132.941805555558</v>
      </c>
      <c r="V1212" s="9">
        <f t="shared" si="109"/>
        <v>42155.5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11</v>
      </c>
      <c r="P1213">
        <f t="shared" si="110"/>
        <v>508.5</v>
      </c>
      <c r="Q1213" t="str">
        <f t="shared" si="111"/>
        <v>photography/</v>
      </c>
      <c r="R1213" t="str">
        <f t="shared" si="112"/>
        <v>photobooks</v>
      </c>
      <c r="S1213" t="s">
        <v>8322</v>
      </c>
      <c r="T1213" t="s">
        <v>8343</v>
      </c>
      <c r="U1213" s="10">
        <f t="shared" si="113"/>
        <v>42515.866446759261</v>
      </c>
      <c r="V1213" s="9">
        <f t="shared" si="109"/>
        <v>42530.491446759261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726</v>
      </c>
      <c r="P1214">
        <f t="shared" si="110"/>
        <v>1654.5</v>
      </c>
      <c r="Q1214" t="str">
        <f t="shared" si="111"/>
        <v>photography/</v>
      </c>
      <c r="R1214" t="str">
        <f t="shared" si="112"/>
        <v>photobooks</v>
      </c>
      <c r="S1214" t="s">
        <v>8322</v>
      </c>
      <c r="T1214" t="s">
        <v>8343</v>
      </c>
      <c r="U1214" s="10">
        <f t="shared" si="113"/>
        <v>42318.950173611112</v>
      </c>
      <c r="V1214" s="9">
        <f t="shared" si="109"/>
        <v>42334.666666666672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145</v>
      </c>
      <c r="P1215">
        <f t="shared" si="110"/>
        <v>3376.5</v>
      </c>
      <c r="Q1215" t="str">
        <f t="shared" si="111"/>
        <v>photography/</v>
      </c>
      <c r="R1215" t="str">
        <f t="shared" si="112"/>
        <v>photobooks</v>
      </c>
      <c r="S1215" t="s">
        <v>8322</v>
      </c>
      <c r="T1215" t="s">
        <v>8343</v>
      </c>
      <c r="U1215" s="10">
        <f t="shared" si="113"/>
        <v>42731.755787037036</v>
      </c>
      <c r="V1215" s="9">
        <f t="shared" si="109"/>
        <v>42766.380787037036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636</v>
      </c>
      <c r="P1216">
        <f t="shared" si="110"/>
        <v>1330.5</v>
      </c>
      <c r="Q1216" t="str">
        <f t="shared" si="111"/>
        <v>photography/</v>
      </c>
      <c r="R1216" t="str">
        <f t="shared" si="112"/>
        <v>photobooks</v>
      </c>
      <c r="S1216" t="s">
        <v>8322</v>
      </c>
      <c r="T1216" t="s">
        <v>8343</v>
      </c>
      <c r="U1216" s="10">
        <f t="shared" si="113"/>
        <v>42104.840335648143</v>
      </c>
      <c r="V1216" s="9">
        <f t="shared" si="109"/>
        <v>42164.465335648143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34304.01</v>
      </c>
      <c r="P1217">
        <f t="shared" si="110"/>
        <v>19926.505000000001</v>
      </c>
      <c r="Q1217" t="str">
        <f t="shared" si="111"/>
        <v>photography/</v>
      </c>
      <c r="R1217" t="str">
        <f t="shared" si="112"/>
        <v>photobooks</v>
      </c>
      <c r="S1217" t="s">
        <v>8322</v>
      </c>
      <c r="T1217" t="s">
        <v>8343</v>
      </c>
      <c r="U1217" s="10">
        <f t="shared" si="113"/>
        <v>41759.923101851848</v>
      </c>
      <c r="V1217" s="9">
        <f t="shared" si="109"/>
        <v>41789.548101851848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IF(E1218&gt;=D1218, E1218-D1218,0)</f>
        <v>6398</v>
      </c>
      <c r="P1218">
        <f t="shared" si="110"/>
        <v>10310</v>
      </c>
      <c r="Q1218" t="str">
        <f t="shared" si="111"/>
        <v>photography/</v>
      </c>
      <c r="R1218" t="str">
        <f t="shared" si="112"/>
        <v>photobooks</v>
      </c>
      <c r="S1218" t="s">
        <v>8322</v>
      </c>
      <c r="T1218" t="s">
        <v>8343</v>
      </c>
      <c r="U1218" s="10">
        <f t="shared" si="113"/>
        <v>42247.616400462968</v>
      </c>
      <c r="V1218" s="9">
        <f t="shared" ref="V1218:V1281" si="115">(I1218/86400)+25569+(-9/24)</f>
        <v>42279.585416666669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689</v>
      </c>
      <c r="P1219">
        <f t="shared" ref="P1219:P1282" si="116">AVERAGE(E1219,L1219)</f>
        <v>13686</v>
      </c>
      <c r="Q1219" t="str">
        <f t="shared" ref="Q1219:Q1282" si="117">LEFT(N1219,LEN(N1219)-FIND("/",N1219)+2)</f>
        <v>photography/</v>
      </c>
      <c r="R1219" t="str">
        <f t="shared" ref="R1219:R1282" si="118">RIGHT(N1219,LEN(N1219)-FIND("/",N1219))</f>
        <v>photobooks</v>
      </c>
      <c r="S1219" t="s">
        <v>8322</v>
      </c>
      <c r="T1219" t="s">
        <v>8343</v>
      </c>
      <c r="U1219" s="10">
        <f t="shared" ref="U1219:U1282" si="119">(((J1219/60)/60)/24)+DATE(1970,1,1)</f>
        <v>42535.809490740736</v>
      </c>
      <c r="V1219" s="9">
        <f t="shared" si="115"/>
        <v>42565.434490740736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6505</v>
      </c>
      <c r="P1220">
        <f t="shared" si="116"/>
        <v>7797</v>
      </c>
      <c r="Q1220" t="str">
        <f t="shared" si="117"/>
        <v>photography/</v>
      </c>
      <c r="R1220" t="str">
        <f t="shared" si="118"/>
        <v>photobooks</v>
      </c>
      <c r="S1220" t="s">
        <v>8322</v>
      </c>
      <c r="T1220" t="s">
        <v>8343</v>
      </c>
      <c r="U1220" s="10">
        <f t="shared" si="119"/>
        <v>42278.662037037036</v>
      </c>
      <c r="V1220" s="9">
        <f t="shared" si="115"/>
        <v>42308.75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9674</v>
      </c>
      <c r="P1221">
        <f t="shared" si="116"/>
        <v>13138.5</v>
      </c>
      <c r="Q1221" t="str">
        <f t="shared" si="117"/>
        <v>photography/</v>
      </c>
      <c r="R1221" t="str">
        <f t="shared" si="118"/>
        <v>photobooks</v>
      </c>
      <c r="S1221" t="s">
        <v>8322</v>
      </c>
      <c r="T1221" t="s">
        <v>8343</v>
      </c>
      <c r="U1221" s="10">
        <f t="shared" si="119"/>
        <v>42633.461956018517</v>
      </c>
      <c r="V1221" s="9">
        <f t="shared" si="115"/>
        <v>42663.086956018524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565</v>
      </c>
      <c r="P1222">
        <f t="shared" si="116"/>
        <v>7852.5</v>
      </c>
      <c r="Q1222" t="str">
        <f t="shared" si="117"/>
        <v>photography/</v>
      </c>
      <c r="R1222" t="str">
        <f t="shared" si="118"/>
        <v>photobooks</v>
      </c>
      <c r="S1222" t="s">
        <v>8322</v>
      </c>
      <c r="T1222" t="s">
        <v>8343</v>
      </c>
      <c r="U1222" s="10">
        <f t="shared" si="119"/>
        <v>42211.628611111111</v>
      </c>
      <c r="V1222" s="9">
        <f t="shared" si="115"/>
        <v>42241.253611111111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251.01000000000022</v>
      </c>
      <c r="P1223">
        <f t="shared" si="116"/>
        <v>1277.0050000000001</v>
      </c>
      <c r="Q1223" t="str">
        <f t="shared" si="117"/>
        <v>photography/</v>
      </c>
      <c r="R1223" t="str">
        <f t="shared" si="118"/>
        <v>photobooks</v>
      </c>
      <c r="S1223" t="s">
        <v>8322</v>
      </c>
      <c r="T1223" t="s">
        <v>8343</v>
      </c>
      <c r="U1223" s="10">
        <f t="shared" si="119"/>
        <v>42680.47555555556</v>
      </c>
      <c r="V1223" s="9">
        <f t="shared" si="115"/>
        <v>42707.625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7215</v>
      </c>
      <c r="P1224">
        <f t="shared" si="116"/>
        <v>5676.5</v>
      </c>
      <c r="Q1224" t="str">
        <f t="shared" si="117"/>
        <v>photography/</v>
      </c>
      <c r="R1224" t="str">
        <f t="shared" si="118"/>
        <v>photobooks</v>
      </c>
      <c r="S1224" t="s">
        <v>8322</v>
      </c>
      <c r="T1224" t="s">
        <v>8343</v>
      </c>
      <c r="U1224" s="10">
        <f t="shared" si="119"/>
        <v>42430.720451388886</v>
      </c>
      <c r="V1224" s="9">
        <f t="shared" si="115"/>
        <v>42460.791666666672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2397</v>
      </c>
      <c r="P1225">
        <f t="shared" si="116"/>
        <v>11194</v>
      </c>
      <c r="Q1225" t="str">
        <f t="shared" si="117"/>
        <v>photography/</v>
      </c>
      <c r="R1225" t="str">
        <f t="shared" si="118"/>
        <v>photobooks</v>
      </c>
      <c r="S1225" t="s">
        <v>8322</v>
      </c>
      <c r="T1225" t="s">
        <v>8343</v>
      </c>
      <c r="U1225" s="10">
        <f t="shared" si="119"/>
        <v>42654.177187499998</v>
      </c>
      <c r="V1225" s="9">
        <f t="shared" si="115"/>
        <v>42683.843854166669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0</v>
      </c>
      <c r="P1226">
        <f t="shared" si="116"/>
        <v>539</v>
      </c>
      <c r="Q1226" t="str">
        <f t="shared" si="117"/>
        <v>music/world m</v>
      </c>
      <c r="R1226" t="str">
        <f t="shared" si="118"/>
        <v>world music</v>
      </c>
      <c r="S1226" t="s">
        <v>8318</v>
      </c>
      <c r="T1226" t="s">
        <v>8344</v>
      </c>
      <c r="U1226" s="10">
        <f t="shared" si="119"/>
        <v>41736.549791666665</v>
      </c>
      <c r="V1226" s="9">
        <f t="shared" si="115"/>
        <v>41796.174791666665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0</v>
      </c>
      <c r="P1227">
        <f t="shared" si="116"/>
        <v>67.5</v>
      </c>
      <c r="Q1227" t="str">
        <f t="shared" si="117"/>
        <v>music/world m</v>
      </c>
      <c r="R1227" t="str">
        <f t="shared" si="118"/>
        <v>world music</v>
      </c>
      <c r="S1227" t="s">
        <v>8318</v>
      </c>
      <c r="T1227" t="s">
        <v>8344</v>
      </c>
      <c r="U1227" s="10">
        <f t="shared" si="119"/>
        <v>41509.905995370369</v>
      </c>
      <c r="V1227" s="9">
        <f t="shared" si="115"/>
        <v>41569.530995370369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0</v>
      </c>
      <c r="P1228">
        <f t="shared" si="116"/>
        <v>988.5</v>
      </c>
      <c r="Q1228" t="str">
        <f t="shared" si="117"/>
        <v>music/world m</v>
      </c>
      <c r="R1228" t="str">
        <f t="shared" si="118"/>
        <v>world music</v>
      </c>
      <c r="S1228" t="s">
        <v>8318</v>
      </c>
      <c r="T1228" t="s">
        <v>8344</v>
      </c>
      <c r="U1228" s="10">
        <f t="shared" si="119"/>
        <v>41715.874780092592</v>
      </c>
      <c r="V1228" s="9">
        <f t="shared" si="115"/>
        <v>41749.666666666664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6"/>
        <v>0</v>
      </c>
      <c r="Q1229" t="str">
        <f t="shared" si="117"/>
        <v>music/world m</v>
      </c>
      <c r="R1229" t="str">
        <f t="shared" si="118"/>
        <v>world music</v>
      </c>
      <c r="S1229" t="s">
        <v>8318</v>
      </c>
      <c r="T1229" t="s">
        <v>8344</v>
      </c>
      <c r="U1229" s="10">
        <f t="shared" si="119"/>
        <v>41827.919166666667</v>
      </c>
      <c r="V1229" s="9">
        <f t="shared" si="115"/>
        <v>41857.916666666664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0</v>
      </c>
      <c r="P1230">
        <f t="shared" si="116"/>
        <v>744.5</v>
      </c>
      <c r="Q1230" t="str">
        <f t="shared" si="117"/>
        <v>music/world m</v>
      </c>
      <c r="R1230" t="str">
        <f t="shared" si="118"/>
        <v>world music</v>
      </c>
      <c r="S1230" t="s">
        <v>8318</v>
      </c>
      <c r="T1230" t="s">
        <v>8344</v>
      </c>
      <c r="U1230" s="10">
        <f t="shared" si="119"/>
        <v>40754.729259259257</v>
      </c>
      <c r="V1230" s="9">
        <f t="shared" si="115"/>
        <v>40814.354259259257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</v>
      </c>
      <c r="P1231">
        <f t="shared" si="116"/>
        <v>13</v>
      </c>
      <c r="Q1231" t="str">
        <f t="shared" si="117"/>
        <v>music/world m</v>
      </c>
      <c r="R1231" t="str">
        <f t="shared" si="118"/>
        <v>world music</v>
      </c>
      <c r="S1231" t="s">
        <v>8318</v>
      </c>
      <c r="T1231" t="s">
        <v>8344</v>
      </c>
      <c r="U1231" s="10">
        <f t="shared" si="119"/>
        <v>40985.459803240738</v>
      </c>
      <c r="V1231" s="9">
        <f t="shared" si="115"/>
        <v>41015.291666666664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6"/>
        <v>0</v>
      </c>
      <c r="Q1232" t="str">
        <f t="shared" si="117"/>
        <v>music/world m</v>
      </c>
      <c r="R1232" t="str">
        <f t="shared" si="118"/>
        <v>world music</v>
      </c>
      <c r="S1232" t="s">
        <v>8318</v>
      </c>
      <c r="T1232" t="s">
        <v>8344</v>
      </c>
      <c r="U1232" s="10">
        <f t="shared" si="119"/>
        <v>40568.972569444442</v>
      </c>
      <c r="V1232" s="9">
        <f t="shared" si="115"/>
        <v>40598.597569444442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6"/>
        <v>0</v>
      </c>
      <c r="Q1233" t="str">
        <f t="shared" si="117"/>
        <v>music/world m</v>
      </c>
      <c r="R1233" t="str">
        <f t="shared" si="118"/>
        <v>world music</v>
      </c>
      <c r="S1233" t="s">
        <v>8318</v>
      </c>
      <c r="T1233" t="s">
        <v>8344</v>
      </c>
      <c r="U1233" s="10">
        <f t="shared" si="119"/>
        <v>42193.941759259258</v>
      </c>
      <c r="V1233" s="9">
        <f t="shared" si="115"/>
        <v>42243.666666666672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</v>
      </c>
      <c r="P1234">
        <f t="shared" si="116"/>
        <v>20.5</v>
      </c>
      <c r="Q1234" t="str">
        <f t="shared" si="117"/>
        <v>music/world m</v>
      </c>
      <c r="R1234" t="str">
        <f t="shared" si="118"/>
        <v>world music</v>
      </c>
      <c r="S1234" t="s">
        <v>8318</v>
      </c>
      <c r="T1234" t="s">
        <v>8344</v>
      </c>
      <c r="U1234" s="10">
        <f t="shared" si="119"/>
        <v>41506.848032407412</v>
      </c>
      <c r="V1234" s="9">
        <f t="shared" si="115"/>
        <v>41553.473032407404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0</v>
      </c>
      <c r="P1235">
        <f t="shared" si="116"/>
        <v>61</v>
      </c>
      <c r="Q1235" t="str">
        <f t="shared" si="117"/>
        <v>music/world m</v>
      </c>
      <c r="R1235" t="str">
        <f t="shared" si="118"/>
        <v>world music</v>
      </c>
      <c r="S1235" t="s">
        <v>8318</v>
      </c>
      <c r="T1235" t="s">
        <v>8344</v>
      </c>
      <c r="U1235" s="10">
        <f t="shared" si="119"/>
        <v>40939.948773148149</v>
      </c>
      <c r="V1235" s="9">
        <f t="shared" si="115"/>
        <v>40960.573773148149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6"/>
        <v>0</v>
      </c>
      <c r="Q1236" t="str">
        <f t="shared" si="117"/>
        <v>music/world m</v>
      </c>
      <c r="R1236" t="str">
        <f t="shared" si="118"/>
        <v>world music</v>
      </c>
      <c r="S1236" t="s">
        <v>8318</v>
      </c>
      <c r="T1236" t="s">
        <v>8344</v>
      </c>
      <c r="U1236" s="10">
        <f t="shared" si="119"/>
        <v>42007.788680555561</v>
      </c>
      <c r="V1236" s="9">
        <f t="shared" si="115"/>
        <v>42037.413680555561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0</v>
      </c>
      <c r="P1237">
        <f t="shared" si="116"/>
        <v>108</v>
      </c>
      <c r="Q1237" t="str">
        <f t="shared" si="117"/>
        <v>music/world m</v>
      </c>
      <c r="R1237" t="str">
        <f t="shared" si="118"/>
        <v>world music</v>
      </c>
      <c r="S1237" t="s">
        <v>8318</v>
      </c>
      <c r="T1237" t="s">
        <v>8344</v>
      </c>
      <c r="U1237" s="10">
        <f t="shared" si="119"/>
        <v>41583.135405092595</v>
      </c>
      <c r="V1237" s="9">
        <f t="shared" si="115"/>
        <v>41622.760405092595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6"/>
        <v>0</v>
      </c>
      <c r="Q1238" t="str">
        <f t="shared" si="117"/>
        <v>music/world m</v>
      </c>
      <c r="R1238" t="str">
        <f t="shared" si="118"/>
        <v>world music</v>
      </c>
      <c r="S1238" t="s">
        <v>8318</v>
      </c>
      <c r="T1238" t="s">
        <v>8344</v>
      </c>
      <c r="U1238" s="10">
        <f t="shared" si="119"/>
        <v>41110.680138888885</v>
      </c>
      <c r="V1238" s="9">
        <f t="shared" si="115"/>
        <v>41118.291666666664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6"/>
        <v>0</v>
      </c>
      <c r="Q1239" t="str">
        <f t="shared" si="117"/>
        <v>music/world m</v>
      </c>
      <c r="R1239" t="str">
        <f t="shared" si="118"/>
        <v>world music</v>
      </c>
      <c r="S1239" t="s">
        <v>8318</v>
      </c>
      <c r="T1239" t="s">
        <v>8344</v>
      </c>
      <c r="U1239" s="10">
        <f t="shared" si="119"/>
        <v>41125.283159722225</v>
      </c>
      <c r="V1239" s="9">
        <f t="shared" si="115"/>
        <v>41144.908159722225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0</v>
      </c>
      <c r="P1240">
        <f t="shared" si="116"/>
        <v>90.5</v>
      </c>
      <c r="Q1240" t="str">
        <f t="shared" si="117"/>
        <v>music/world m</v>
      </c>
      <c r="R1240" t="str">
        <f t="shared" si="118"/>
        <v>world music</v>
      </c>
      <c r="S1240" t="s">
        <v>8318</v>
      </c>
      <c r="T1240" t="s">
        <v>8344</v>
      </c>
      <c r="U1240" s="10">
        <f t="shared" si="119"/>
        <v>40731.61037037037</v>
      </c>
      <c r="V1240" s="9">
        <f t="shared" si="115"/>
        <v>40761.23537037037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6"/>
        <v>0</v>
      </c>
      <c r="Q1241" t="str">
        <f t="shared" si="117"/>
        <v>music/world m</v>
      </c>
      <c r="R1241" t="str">
        <f t="shared" si="118"/>
        <v>world music</v>
      </c>
      <c r="S1241" t="s">
        <v>8318</v>
      </c>
      <c r="T1241" t="s">
        <v>8344</v>
      </c>
      <c r="U1241" s="10">
        <f t="shared" si="119"/>
        <v>40883.962581018517</v>
      </c>
      <c r="V1241" s="9">
        <f t="shared" si="115"/>
        <v>40913.587581018517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0</v>
      </c>
      <c r="P1242">
        <f t="shared" si="116"/>
        <v>124.5</v>
      </c>
      <c r="Q1242" t="str">
        <f t="shared" si="117"/>
        <v>music/world m</v>
      </c>
      <c r="R1242" t="str">
        <f t="shared" si="118"/>
        <v>world music</v>
      </c>
      <c r="S1242" t="s">
        <v>8318</v>
      </c>
      <c r="T1242" t="s">
        <v>8344</v>
      </c>
      <c r="U1242" s="10">
        <f t="shared" si="119"/>
        <v>41409.040011574078</v>
      </c>
      <c r="V1242" s="9">
        <f t="shared" si="115"/>
        <v>41467.535416666666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0</v>
      </c>
      <c r="P1243">
        <f t="shared" si="116"/>
        <v>1285.5</v>
      </c>
      <c r="Q1243" t="str">
        <f t="shared" si="117"/>
        <v>music/world m</v>
      </c>
      <c r="R1243" t="str">
        <f t="shared" si="118"/>
        <v>world music</v>
      </c>
      <c r="S1243" t="s">
        <v>8318</v>
      </c>
      <c r="T1243" t="s">
        <v>8344</v>
      </c>
      <c r="U1243" s="10">
        <f t="shared" si="119"/>
        <v>41923.837731481479</v>
      </c>
      <c r="V1243" s="9">
        <f t="shared" si="115"/>
        <v>41945.874305555553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</v>
      </c>
      <c r="P1244">
        <f t="shared" si="116"/>
        <v>3</v>
      </c>
      <c r="Q1244" t="str">
        <f t="shared" si="117"/>
        <v>music/world m</v>
      </c>
      <c r="R1244" t="str">
        <f t="shared" si="118"/>
        <v>world music</v>
      </c>
      <c r="S1244" t="s">
        <v>8318</v>
      </c>
      <c r="T1244" t="s">
        <v>8344</v>
      </c>
      <c r="U1244" s="10">
        <f t="shared" si="119"/>
        <v>40782.165532407409</v>
      </c>
      <c r="V1244" s="9">
        <f t="shared" si="115"/>
        <v>40797.179166666669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0</v>
      </c>
      <c r="P1245">
        <f t="shared" si="116"/>
        <v>864.5</v>
      </c>
      <c r="Q1245" t="str">
        <f t="shared" si="117"/>
        <v>music/world m</v>
      </c>
      <c r="R1245" t="str">
        <f t="shared" si="118"/>
        <v>world music</v>
      </c>
      <c r="S1245" t="s">
        <v>8318</v>
      </c>
      <c r="T1245" t="s">
        <v>8344</v>
      </c>
      <c r="U1245" s="10">
        <f t="shared" si="119"/>
        <v>40671.879293981481</v>
      </c>
      <c r="V1245" s="9">
        <f t="shared" si="115"/>
        <v>40732.5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76</v>
      </c>
      <c r="P1246">
        <f t="shared" si="116"/>
        <v>1060.5</v>
      </c>
      <c r="Q1246" t="str">
        <f t="shared" si="117"/>
        <v>music/</v>
      </c>
      <c r="R1246" t="str">
        <f t="shared" si="118"/>
        <v>rock</v>
      </c>
      <c r="S1246" t="s">
        <v>8318</v>
      </c>
      <c r="T1246" t="s">
        <v>8334</v>
      </c>
      <c r="U1246" s="10">
        <f t="shared" si="119"/>
        <v>41355.825497685182</v>
      </c>
      <c r="V1246" s="9">
        <f t="shared" si="115"/>
        <v>41386.5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405</v>
      </c>
      <c r="P1247">
        <f t="shared" si="116"/>
        <v>1211</v>
      </c>
      <c r="Q1247" t="str">
        <f t="shared" si="117"/>
        <v>music/</v>
      </c>
      <c r="R1247" t="str">
        <f t="shared" si="118"/>
        <v>rock</v>
      </c>
      <c r="S1247" t="s">
        <v>8318</v>
      </c>
      <c r="T1247" t="s">
        <v>8334</v>
      </c>
      <c r="U1247" s="10">
        <f t="shared" si="119"/>
        <v>41774.599930555552</v>
      </c>
      <c r="V1247" s="9">
        <f t="shared" si="115"/>
        <v>41804.22493055556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340</v>
      </c>
      <c r="P1248">
        <f t="shared" si="116"/>
        <v>1185.5</v>
      </c>
      <c r="Q1248" t="str">
        <f t="shared" si="117"/>
        <v>music/</v>
      </c>
      <c r="R1248" t="str">
        <f t="shared" si="118"/>
        <v>rock</v>
      </c>
      <c r="S1248" t="s">
        <v>8318</v>
      </c>
      <c r="T1248" t="s">
        <v>8334</v>
      </c>
      <c r="U1248" s="10">
        <f t="shared" si="119"/>
        <v>40838.043391203704</v>
      </c>
      <c r="V1248" s="9">
        <f t="shared" si="115"/>
        <v>40882.710057870368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775</v>
      </c>
      <c r="P1249">
        <f t="shared" si="116"/>
        <v>2162.5</v>
      </c>
      <c r="Q1249" t="str">
        <f t="shared" si="117"/>
        <v>music/</v>
      </c>
      <c r="R1249" t="str">
        <f t="shared" si="118"/>
        <v>rock</v>
      </c>
      <c r="S1249" t="s">
        <v>8318</v>
      </c>
      <c r="T1249" t="s">
        <v>8334</v>
      </c>
      <c r="U1249" s="10">
        <f t="shared" si="119"/>
        <v>41370.292303240742</v>
      </c>
      <c r="V1249" s="9">
        <f t="shared" si="115"/>
        <v>41399.917303240742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1291</v>
      </c>
      <c r="P1250">
        <f t="shared" si="116"/>
        <v>1925</v>
      </c>
      <c r="Q1250" t="str">
        <f t="shared" si="117"/>
        <v>music/</v>
      </c>
      <c r="R1250" t="str">
        <f t="shared" si="118"/>
        <v>rock</v>
      </c>
      <c r="S1250" t="s">
        <v>8318</v>
      </c>
      <c r="T1250" t="s">
        <v>8334</v>
      </c>
      <c r="U1250" s="10">
        <f t="shared" si="119"/>
        <v>41767.656863425924</v>
      </c>
      <c r="V1250" s="9">
        <f t="shared" si="115"/>
        <v>41802.915972222225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222</v>
      </c>
      <c r="P1251">
        <f t="shared" si="116"/>
        <v>2651.5</v>
      </c>
      <c r="Q1251" t="str">
        <f t="shared" si="117"/>
        <v>music/</v>
      </c>
      <c r="R1251" t="str">
        <f t="shared" si="118"/>
        <v>rock</v>
      </c>
      <c r="S1251" t="s">
        <v>8318</v>
      </c>
      <c r="T1251" t="s">
        <v>8334</v>
      </c>
      <c r="U1251" s="10">
        <f t="shared" si="119"/>
        <v>41067.74086805556</v>
      </c>
      <c r="V1251" s="9">
        <f t="shared" si="115"/>
        <v>41097.365868055553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30046</v>
      </c>
      <c r="P1252">
        <f t="shared" si="116"/>
        <v>30277</v>
      </c>
      <c r="Q1252" t="str">
        <f t="shared" si="117"/>
        <v>music/</v>
      </c>
      <c r="R1252" t="str">
        <f t="shared" si="118"/>
        <v>rock</v>
      </c>
      <c r="S1252" t="s">
        <v>8318</v>
      </c>
      <c r="T1252" t="s">
        <v>8334</v>
      </c>
      <c r="U1252" s="10">
        <f t="shared" si="119"/>
        <v>41843.64271990741</v>
      </c>
      <c r="V1252" s="9">
        <f t="shared" si="115"/>
        <v>41888.26771990741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108</v>
      </c>
      <c r="P1253">
        <f t="shared" si="116"/>
        <v>3091</v>
      </c>
      <c r="Q1253" t="str">
        <f t="shared" si="117"/>
        <v>music/</v>
      </c>
      <c r="R1253" t="str">
        <f t="shared" si="118"/>
        <v>rock</v>
      </c>
      <c r="S1253" t="s">
        <v>8318</v>
      </c>
      <c r="T1253" t="s">
        <v>8334</v>
      </c>
      <c r="U1253" s="10">
        <f t="shared" si="119"/>
        <v>40751.814432870371</v>
      </c>
      <c r="V1253" s="9">
        <f t="shared" si="115"/>
        <v>40811.439432870371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1318</v>
      </c>
      <c r="P1254">
        <f t="shared" si="116"/>
        <v>2479.5</v>
      </c>
      <c r="Q1254" t="str">
        <f t="shared" si="117"/>
        <v>music/</v>
      </c>
      <c r="R1254" t="str">
        <f t="shared" si="118"/>
        <v>rock</v>
      </c>
      <c r="S1254" t="s">
        <v>8318</v>
      </c>
      <c r="T1254" t="s">
        <v>8334</v>
      </c>
      <c r="U1254" s="10">
        <f t="shared" si="119"/>
        <v>41543.988067129627</v>
      </c>
      <c r="V1254" s="9">
        <f t="shared" si="115"/>
        <v>41571.613067129627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30373.32</v>
      </c>
      <c r="P1255">
        <f t="shared" si="116"/>
        <v>15547.16</v>
      </c>
      <c r="Q1255" t="str">
        <f t="shared" si="117"/>
        <v>music/</v>
      </c>
      <c r="R1255" t="str">
        <f t="shared" si="118"/>
        <v>rock</v>
      </c>
      <c r="S1255" t="s">
        <v>8318</v>
      </c>
      <c r="T1255" t="s">
        <v>8334</v>
      </c>
      <c r="U1255" s="10">
        <f t="shared" si="119"/>
        <v>41855.783645833333</v>
      </c>
      <c r="V1255" s="9">
        <f t="shared" si="115"/>
        <v>41885.408645833333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6623</v>
      </c>
      <c r="P1256">
        <f t="shared" si="116"/>
        <v>6732</v>
      </c>
      <c r="Q1256" t="str">
        <f t="shared" si="117"/>
        <v>music/</v>
      </c>
      <c r="R1256" t="str">
        <f t="shared" si="118"/>
        <v>rock</v>
      </c>
      <c r="S1256" t="s">
        <v>8318</v>
      </c>
      <c r="T1256" t="s">
        <v>8334</v>
      </c>
      <c r="U1256" s="10">
        <f t="shared" si="119"/>
        <v>40487.621365740742</v>
      </c>
      <c r="V1256" s="9">
        <f t="shared" si="115"/>
        <v>40543.832638888889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3071</v>
      </c>
      <c r="P1257">
        <f t="shared" si="116"/>
        <v>3090</v>
      </c>
      <c r="Q1257" t="str">
        <f t="shared" si="117"/>
        <v>music/</v>
      </c>
      <c r="R1257" t="str">
        <f t="shared" si="118"/>
        <v>rock</v>
      </c>
      <c r="S1257" t="s">
        <v>8318</v>
      </c>
      <c r="T1257" t="s">
        <v>8334</v>
      </c>
      <c r="U1257" s="10">
        <f t="shared" si="119"/>
        <v>41579.845509259263</v>
      </c>
      <c r="V1257" s="9">
        <f t="shared" si="115"/>
        <v>41609.512175925927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5389.1299999999974</v>
      </c>
      <c r="P1258">
        <f t="shared" si="116"/>
        <v>17875.064999999999</v>
      </c>
      <c r="Q1258" t="str">
        <f t="shared" si="117"/>
        <v>music/</v>
      </c>
      <c r="R1258" t="str">
        <f t="shared" si="118"/>
        <v>rock</v>
      </c>
      <c r="S1258" t="s">
        <v>8318</v>
      </c>
      <c r="T1258" t="s">
        <v>8334</v>
      </c>
      <c r="U1258" s="10">
        <f t="shared" si="119"/>
        <v>40921.919340277782</v>
      </c>
      <c r="V1258" s="9">
        <f t="shared" si="115"/>
        <v>40951.544340277775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10710</v>
      </c>
      <c r="P1259">
        <f t="shared" si="116"/>
        <v>8193</v>
      </c>
      <c r="Q1259" t="str">
        <f t="shared" si="117"/>
        <v>music/</v>
      </c>
      <c r="R1259" t="str">
        <f t="shared" si="118"/>
        <v>rock</v>
      </c>
      <c r="S1259" t="s">
        <v>8318</v>
      </c>
      <c r="T1259" t="s">
        <v>8334</v>
      </c>
      <c r="U1259" s="10">
        <f t="shared" si="119"/>
        <v>40587.085532407407</v>
      </c>
      <c r="V1259" s="9">
        <f t="shared" si="115"/>
        <v>40635.668865740743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13577.560000000001</v>
      </c>
      <c r="P1260">
        <f t="shared" si="116"/>
        <v>13123.78</v>
      </c>
      <c r="Q1260" t="str">
        <f t="shared" si="117"/>
        <v>music/</v>
      </c>
      <c r="R1260" t="str">
        <f t="shared" si="118"/>
        <v>rock</v>
      </c>
      <c r="S1260" t="s">
        <v>8318</v>
      </c>
      <c r="T1260" t="s">
        <v>8334</v>
      </c>
      <c r="U1260" s="10">
        <f t="shared" si="119"/>
        <v>41487.611250000002</v>
      </c>
      <c r="V1260" s="9">
        <f t="shared" si="115"/>
        <v>41517.236250000002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106</v>
      </c>
      <c r="P1261">
        <f t="shared" si="116"/>
        <v>1351</v>
      </c>
      <c r="Q1261" t="str">
        <f t="shared" si="117"/>
        <v>music/</v>
      </c>
      <c r="R1261" t="str">
        <f t="shared" si="118"/>
        <v>rock</v>
      </c>
      <c r="S1261" t="s">
        <v>8318</v>
      </c>
      <c r="T1261" t="s">
        <v>8334</v>
      </c>
      <c r="U1261" s="10">
        <f t="shared" si="119"/>
        <v>41766.970648148148</v>
      </c>
      <c r="V1261" s="9">
        <f t="shared" si="115"/>
        <v>41798.790972222225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451</v>
      </c>
      <c r="P1262">
        <f t="shared" si="116"/>
        <v>1912.5</v>
      </c>
      <c r="Q1262" t="str">
        <f t="shared" si="117"/>
        <v>music/</v>
      </c>
      <c r="R1262" t="str">
        <f t="shared" si="118"/>
        <v>rock</v>
      </c>
      <c r="S1262" t="s">
        <v>8318</v>
      </c>
      <c r="T1262" t="s">
        <v>8334</v>
      </c>
      <c r="U1262" s="10">
        <f t="shared" si="119"/>
        <v>41666.842824074076</v>
      </c>
      <c r="V1262" s="9">
        <f t="shared" si="115"/>
        <v>41696.467824074076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25</v>
      </c>
      <c r="P1263">
        <f t="shared" si="116"/>
        <v>1038.5</v>
      </c>
      <c r="Q1263" t="str">
        <f t="shared" si="117"/>
        <v>music/</v>
      </c>
      <c r="R1263" t="str">
        <f t="shared" si="118"/>
        <v>rock</v>
      </c>
      <c r="S1263" t="s">
        <v>8318</v>
      </c>
      <c r="T1263" t="s">
        <v>8334</v>
      </c>
      <c r="U1263" s="10">
        <f t="shared" si="119"/>
        <v>41638.342905092592</v>
      </c>
      <c r="V1263" s="9">
        <f t="shared" si="115"/>
        <v>41667.967905092592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1652</v>
      </c>
      <c r="P1264">
        <f t="shared" si="116"/>
        <v>4128.5</v>
      </c>
      <c r="Q1264" t="str">
        <f t="shared" si="117"/>
        <v>music/</v>
      </c>
      <c r="R1264" t="str">
        <f t="shared" si="118"/>
        <v>rock</v>
      </c>
      <c r="S1264" t="s">
        <v>8318</v>
      </c>
      <c r="T1264" t="s">
        <v>8334</v>
      </c>
      <c r="U1264" s="10">
        <f t="shared" si="119"/>
        <v>41656.762638888889</v>
      </c>
      <c r="V1264" s="9">
        <f t="shared" si="115"/>
        <v>41686.387638888889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285</v>
      </c>
      <c r="P1265">
        <f t="shared" si="116"/>
        <v>913</v>
      </c>
      <c r="Q1265" t="str">
        <f t="shared" si="117"/>
        <v>music/</v>
      </c>
      <c r="R1265" t="str">
        <f t="shared" si="118"/>
        <v>rock</v>
      </c>
      <c r="S1265" t="s">
        <v>8318</v>
      </c>
      <c r="T1265" t="s">
        <v>8334</v>
      </c>
      <c r="U1265" s="10">
        <f t="shared" si="119"/>
        <v>41692.084143518521</v>
      </c>
      <c r="V1265" s="9">
        <f t="shared" si="115"/>
        <v>41726.666666666664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432</v>
      </c>
      <c r="P1266">
        <f t="shared" si="116"/>
        <v>558</v>
      </c>
      <c r="Q1266" t="str">
        <f t="shared" si="117"/>
        <v>music/</v>
      </c>
      <c r="R1266" t="str">
        <f t="shared" si="118"/>
        <v>rock</v>
      </c>
      <c r="S1266" t="s">
        <v>8318</v>
      </c>
      <c r="T1266" t="s">
        <v>8334</v>
      </c>
      <c r="U1266" s="10">
        <f t="shared" si="119"/>
        <v>41547.662997685184</v>
      </c>
      <c r="V1266" s="9">
        <f t="shared" si="115"/>
        <v>41576.287997685184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670.17000000000007</v>
      </c>
      <c r="P1267">
        <f t="shared" si="116"/>
        <v>2118.085</v>
      </c>
      <c r="Q1267" t="str">
        <f t="shared" si="117"/>
        <v>music/</v>
      </c>
      <c r="R1267" t="str">
        <f t="shared" si="118"/>
        <v>rock</v>
      </c>
      <c r="S1267" t="s">
        <v>8318</v>
      </c>
      <c r="T1267" t="s">
        <v>8334</v>
      </c>
      <c r="U1267" s="10">
        <f t="shared" si="119"/>
        <v>40465.655266203699</v>
      </c>
      <c r="V1267" s="9">
        <f t="shared" si="115"/>
        <v>40512.280266203699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45</v>
      </c>
      <c r="P1268">
        <f t="shared" si="116"/>
        <v>4797.5</v>
      </c>
      <c r="Q1268" t="str">
        <f t="shared" si="117"/>
        <v>music/</v>
      </c>
      <c r="R1268" t="str">
        <f t="shared" si="118"/>
        <v>rock</v>
      </c>
      <c r="S1268" t="s">
        <v>8318</v>
      </c>
      <c r="T1268" t="s">
        <v>8334</v>
      </c>
      <c r="U1268" s="10">
        <f t="shared" si="119"/>
        <v>41620.87667824074</v>
      </c>
      <c r="V1268" s="9">
        <f t="shared" si="115"/>
        <v>41650.50167824074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396</v>
      </c>
      <c r="P1269">
        <f t="shared" si="116"/>
        <v>11277.5</v>
      </c>
      <c r="Q1269" t="str">
        <f t="shared" si="117"/>
        <v>music/</v>
      </c>
      <c r="R1269" t="str">
        <f t="shared" si="118"/>
        <v>rock</v>
      </c>
      <c r="S1269" t="s">
        <v>8318</v>
      </c>
      <c r="T1269" t="s">
        <v>8334</v>
      </c>
      <c r="U1269" s="10">
        <f t="shared" si="119"/>
        <v>41449.585162037038</v>
      </c>
      <c r="V1269" s="9">
        <f t="shared" si="115"/>
        <v>41479.210162037038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2000</v>
      </c>
      <c r="P1270">
        <f t="shared" si="116"/>
        <v>7091</v>
      </c>
      <c r="Q1270" t="str">
        <f t="shared" si="117"/>
        <v>music/</v>
      </c>
      <c r="R1270" t="str">
        <f t="shared" si="118"/>
        <v>rock</v>
      </c>
      <c r="S1270" t="s">
        <v>8318</v>
      </c>
      <c r="T1270" t="s">
        <v>8334</v>
      </c>
      <c r="U1270" s="10">
        <f t="shared" si="119"/>
        <v>41507.845451388886</v>
      </c>
      <c r="V1270" s="9">
        <f t="shared" si="115"/>
        <v>41537.470451388886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1626</v>
      </c>
      <c r="P1271">
        <f t="shared" si="116"/>
        <v>10316</v>
      </c>
      <c r="Q1271" t="str">
        <f t="shared" si="117"/>
        <v>music/</v>
      </c>
      <c r="R1271" t="str">
        <f t="shared" si="118"/>
        <v>rock</v>
      </c>
      <c r="S1271" t="s">
        <v>8318</v>
      </c>
      <c r="T1271" t="s">
        <v>8334</v>
      </c>
      <c r="U1271" s="10">
        <f t="shared" si="119"/>
        <v>42445.823055555549</v>
      </c>
      <c r="V1271" s="9">
        <f t="shared" si="115"/>
        <v>42475.625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1472</v>
      </c>
      <c r="P1272">
        <f t="shared" si="116"/>
        <v>5820.5</v>
      </c>
      <c r="Q1272" t="str">
        <f t="shared" si="117"/>
        <v>music/</v>
      </c>
      <c r="R1272" t="str">
        <f t="shared" si="118"/>
        <v>rock</v>
      </c>
      <c r="S1272" t="s">
        <v>8318</v>
      </c>
      <c r="T1272" t="s">
        <v>8334</v>
      </c>
      <c r="U1272" s="10">
        <f t="shared" si="119"/>
        <v>40933.856967592597</v>
      </c>
      <c r="V1272" s="9">
        <f t="shared" si="115"/>
        <v>40993.440300925926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135</v>
      </c>
      <c r="P1273">
        <f t="shared" si="116"/>
        <v>3833</v>
      </c>
      <c r="Q1273" t="str">
        <f t="shared" si="117"/>
        <v>music/</v>
      </c>
      <c r="R1273" t="str">
        <f t="shared" si="118"/>
        <v>rock</v>
      </c>
      <c r="S1273" t="s">
        <v>8318</v>
      </c>
      <c r="T1273" t="s">
        <v>8334</v>
      </c>
      <c r="U1273" s="10">
        <f t="shared" si="119"/>
        <v>41561.683553240742</v>
      </c>
      <c r="V1273" s="9">
        <f t="shared" si="115"/>
        <v>41591.350219907406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300</v>
      </c>
      <c r="P1274">
        <f t="shared" si="116"/>
        <v>2664</v>
      </c>
      <c r="Q1274" t="str">
        <f t="shared" si="117"/>
        <v>music/</v>
      </c>
      <c r="R1274" t="str">
        <f t="shared" si="118"/>
        <v>rock</v>
      </c>
      <c r="S1274" t="s">
        <v>8318</v>
      </c>
      <c r="T1274" t="s">
        <v>8334</v>
      </c>
      <c r="U1274" s="10">
        <f t="shared" si="119"/>
        <v>40274.745127314818</v>
      </c>
      <c r="V1274" s="9">
        <f t="shared" si="115"/>
        <v>40343.791666666664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140</v>
      </c>
      <c r="P1275">
        <f t="shared" si="116"/>
        <v>2097</v>
      </c>
      <c r="Q1275" t="str">
        <f t="shared" si="117"/>
        <v>music/</v>
      </c>
      <c r="R1275" t="str">
        <f t="shared" si="118"/>
        <v>rock</v>
      </c>
      <c r="S1275" t="s">
        <v>8318</v>
      </c>
      <c r="T1275" t="s">
        <v>8334</v>
      </c>
      <c r="U1275" s="10">
        <f t="shared" si="119"/>
        <v>41852.730219907404</v>
      </c>
      <c r="V1275" s="9">
        <f t="shared" si="115"/>
        <v>41882.355219907404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13743.839999999997</v>
      </c>
      <c r="P1276">
        <f t="shared" si="116"/>
        <v>19605.419999999998</v>
      </c>
      <c r="Q1276" t="str">
        <f t="shared" si="117"/>
        <v>music/</v>
      </c>
      <c r="R1276" t="str">
        <f t="shared" si="118"/>
        <v>rock</v>
      </c>
      <c r="S1276" t="s">
        <v>8318</v>
      </c>
      <c r="T1276" t="s">
        <v>8334</v>
      </c>
      <c r="U1276" s="10">
        <f t="shared" si="119"/>
        <v>41116.690104166664</v>
      </c>
      <c r="V1276" s="9">
        <f t="shared" si="115"/>
        <v>41151.315104166664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9321.0999999999985</v>
      </c>
      <c r="P1277">
        <f t="shared" si="116"/>
        <v>12355.05</v>
      </c>
      <c r="Q1277" t="str">
        <f t="shared" si="117"/>
        <v>music/</v>
      </c>
      <c r="R1277" t="str">
        <f t="shared" si="118"/>
        <v>rock</v>
      </c>
      <c r="S1277" t="s">
        <v>8318</v>
      </c>
      <c r="T1277" t="s">
        <v>8334</v>
      </c>
      <c r="U1277" s="10">
        <f t="shared" si="119"/>
        <v>41458.867905092593</v>
      </c>
      <c r="V1277" s="9">
        <f t="shared" si="115"/>
        <v>41493.492905092593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132.63000000000011</v>
      </c>
      <c r="P1278">
        <f t="shared" si="116"/>
        <v>1600.3150000000001</v>
      </c>
      <c r="Q1278" t="str">
        <f t="shared" si="117"/>
        <v>music/</v>
      </c>
      <c r="R1278" t="str">
        <f t="shared" si="118"/>
        <v>rock</v>
      </c>
      <c r="S1278" t="s">
        <v>8318</v>
      </c>
      <c r="T1278" t="s">
        <v>8334</v>
      </c>
      <c r="U1278" s="10">
        <f t="shared" si="119"/>
        <v>40007.704247685186</v>
      </c>
      <c r="V1278" s="9">
        <f t="shared" si="115"/>
        <v>40056.791666666664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918.64999999999964</v>
      </c>
      <c r="P1279">
        <f t="shared" si="116"/>
        <v>8165.8249999999998</v>
      </c>
      <c r="Q1279" t="str">
        <f t="shared" si="117"/>
        <v>music/</v>
      </c>
      <c r="R1279" t="str">
        <f t="shared" si="118"/>
        <v>rock</v>
      </c>
      <c r="S1279" t="s">
        <v>8318</v>
      </c>
      <c r="T1279" t="s">
        <v>8334</v>
      </c>
      <c r="U1279" s="10">
        <f t="shared" si="119"/>
        <v>41121.561886574076</v>
      </c>
      <c r="V1279" s="9">
        <f t="shared" si="115"/>
        <v>41156.186886574076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3571</v>
      </c>
      <c r="P1280">
        <f t="shared" si="116"/>
        <v>5130.5</v>
      </c>
      <c r="Q1280" t="str">
        <f t="shared" si="117"/>
        <v>music/</v>
      </c>
      <c r="R1280" t="str">
        <f t="shared" si="118"/>
        <v>rock</v>
      </c>
      <c r="S1280" t="s">
        <v>8318</v>
      </c>
      <c r="T1280" t="s">
        <v>8334</v>
      </c>
      <c r="U1280" s="10">
        <f t="shared" si="119"/>
        <v>41786.555162037039</v>
      </c>
      <c r="V1280" s="9">
        <f t="shared" si="115"/>
        <v>41814.708333333336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1348.17</v>
      </c>
      <c r="P1281">
        <f t="shared" si="116"/>
        <v>7026.585</v>
      </c>
      <c r="Q1281" t="str">
        <f t="shared" si="117"/>
        <v>music/</v>
      </c>
      <c r="R1281" t="str">
        <f t="shared" si="118"/>
        <v>rock</v>
      </c>
      <c r="S1281" t="s">
        <v>8318</v>
      </c>
      <c r="T1281" t="s">
        <v>8334</v>
      </c>
      <c r="U1281" s="10">
        <f t="shared" si="119"/>
        <v>41682.099189814813</v>
      </c>
      <c r="V1281" s="9">
        <f t="shared" si="115"/>
        <v>41721.682523148149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IF(E1282&gt;=D1282, E1282-D1282,0)</f>
        <v>1636.7799999999988</v>
      </c>
      <c r="P1282">
        <f t="shared" si="116"/>
        <v>8383.39</v>
      </c>
      <c r="Q1282" t="str">
        <f t="shared" si="117"/>
        <v>music/</v>
      </c>
      <c r="R1282" t="str">
        <f t="shared" si="118"/>
        <v>rock</v>
      </c>
      <c r="S1282" t="s">
        <v>8318</v>
      </c>
      <c r="T1282" t="s">
        <v>8334</v>
      </c>
      <c r="U1282" s="10">
        <f t="shared" si="119"/>
        <v>40513.757569444446</v>
      </c>
      <c r="V1282" s="9">
        <f t="shared" ref="V1282:V1345" si="121">(I1282/86400)+25569+(-9/24)</f>
        <v>40603.382569444446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750</v>
      </c>
      <c r="P1283">
        <f t="shared" ref="P1283:P1346" si="122">AVERAGE(E1283,L1283)</f>
        <v>3912</v>
      </c>
      <c r="Q1283" t="str">
        <f t="shared" ref="Q1283:Q1346" si="123">LEFT(N1283,LEN(N1283)-FIND("/",N1283)+2)</f>
        <v>music/</v>
      </c>
      <c r="R1283" t="str">
        <f t="shared" ref="R1283:R1346" si="124">RIGHT(N1283,LEN(N1283)-FIND("/",N1283))</f>
        <v>rock</v>
      </c>
      <c r="S1283" t="s">
        <v>8318</v>
      </c>
      <c r="T1283" t="s">
        <v>8334</v>
      </c>
      <c r="U1283" s="10">
        <f t="shared" ref="U1283:U1346" si="125">(((J1283/60)/60)/24)+DATE(1970,1,1)</f>
        <v>41463.743472222224</v>
      </c>
      <c r="V1283" s="9">
        <f t="shared" si="121"/>
        <v>41483.368472222224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3542</v>
      </c>
      <c r="P1284">
        <f t="shared" si="122"/>
        <v>9408</v>
      </c>
      <c r="Q1284" t="str">
        <f t="shared" si="123"/>
        <v>music/</v>
      </c>
      <c r="R1284" t="str">
        <f t="shared" si="124"/>
        <v>rock</v>
      </c>
      <c r="S1284" t="s">
        <v>8318</v>
      </c>
      <c r="T1284" t="s">
        <v>8334</v>
      </c>
      <c r="U1284" s="10">
        <f t="shared" si="125"/>
        <v>41586.475173611114</v>
      </c>
      <c r="V1284" s="9">
        <f t="shared" si="121"/>
        <v>41616.832638888889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1110.5</v>
      </c>
      <c r="P1285">
        <f t="shared" si="122"/>
        <v>1066.25</v>
      </c>
      <c r="Q1285" t="str">
        <f t="shared" si="123"/>
        <v>music/</v>
      </c>
      <c r="R1285" t="str">
        <f t="shared" si="124"/>
        <v>rock</v>
      </c>
      <c r="S1285" t="s">
        <v>8318</v>
      </c>
      <c r="T1285" t="s">
        <v>8334</v>
      </c>
      <c r="U1285" s="10">
        <f t="shared" si="125"/>
        <v>41320.717465277776</v>
      </c>
      <c r="V1285" s="9">
        <f t="shared" si="121"/>
        <v>41343.791666666664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20</v>
      </c>
      <c r="P1286">
        <f t="shared" si="122"/>
        <v>1025.5</v>
      </c>
      <c r="Q1286" t="str">
        <f t="shared" si="123"/>
        <v>theater</v>
      </c>
      <c r="R1286" t="str">
        <f t="shared" si="124"/>
        <v>plays</v>
      </c>
      <c r="S1286" t="s">
        <v>8315</v>
      </c>
      <c r="T1286" t="s">
        <v>8329</v>
      </c>
      <c r="U1286" s="10">
        <f t="shared" si="125"/>
        <v>42712.23474537037</v>
      </c>
      <c r="V1286" s="9">
        <f t="shared" si="121"/>
        <v>42735.332638888889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33</v>
      </c>
      <c r="P1287">
        <f t="shared" si="122"/>
        <v>1048</v>
      </c>
      <c r="Q1287" t="str">
        <f t="shared" si="123"/>
        <v>theater</v>
      </c>
      <c r="R1287" t="str">
        <f t="shared" si="124"/>
        <v>plays</v>
      </c>
      <c r="S1287" t="s">
        <v>8315</v>
      </c>
      <c r="T1287" t="s">
        <v>8329</v>
      </c>
      <c r="U1287" s="10">
        <f t="shared" si="125"/>
        <v>42160.583043981482</v>
      </c>
      <c r="V1287" s="9">
        <f t="shared" si="121"/>
        <v>42175.208043981482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125</v>
      </c>
      <c r="P1288">
        <f t="shared" si="122"/>
        <v>822.5</v>
      </c>
      <c r="Q1288" t="str">
        <f t="shared" si="123"/>
        <v>theater</v>
      </c>
      <c r="R1288" t="str">
        <f t="shared" si="124"/>
        <v>plays</v>
      </c>
      <c r="S1288" t="s">
        <v>8315</v>
      </c>
      <c r="T1288" t="s">
        <v>8329</v>
      </c>
      <c r="U1288" s="10">
        <f t="shared" si="125"/>
        <v>42039.384571759263</v>
      </c>
      <c r="V1288" s="9">
        <f t="shared" si="121"/>
        <v>42052.208333333328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355</v>
      </c>
      <c r="P1289">
        <f t="shared" si="122"/>
        <v>315</v>
      </c>
      <c r="Q1289" t="str">
        <f t="shared" si="123"/>
        <v>theater</v>
      </c>
      <c r="R1289" t="str">
        <f t="shared" si="124"/>
        <v>plays</v>
      </c>
      <c r="S1289" t="s">
        <v>8315</v>
      </c>
      <c r="T1289" t="s">
        <v>8329</v>
      </c>
      <c r="U1289" s="10">
        <f t="shared" si="125"/>
        <v>42107.621018518519</v>
      </c>
      <c r="V1289" s="9">
        <f t="shared" si="121"/>
        <v>42167.246018518519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18</v>
      </c>
      <c r="P1290">
        <f t="shared" si="122"/>
        <v>2039.5</v>
      </c>
      <c r="Q1290" t="str">
        <f t="shared" si="123"/>
        <v>theater</v>
      </c>
      <c r="R1290" t="str">
        <f t="shared" si="124"/>
        <v>plays</v>
      </c>
      <c r="S1290" t="s">
        <v>8315</v>
      </c>
      <c r="T1290" t="s">
        <v>8329</v>
      </c>
      <c r="U1290" s="10">
        <f t="shared" si="125"/>
        <v>42561.154664351852</v>
      </c>
      <c r="V1290" s="9">
        <f t="shared" si="121"/>
        <v>42591.791666666672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376</v>
      </c>
      <c r="P1291">
        <f t="shared" si="122"/>
        <v>964</v>
      </c>
      <c r="Q1291" t="str">
        <f t="shared" si="123"/>
        <v>theater</v>
      </c>
      <c r="R1291" t="str">
        <f t="shared" si="124"/>
        <v>plays</v>
      </c>
      <c r="S1291" t="s">
        <v>8315</v>
      </c>
      <c r="T1291" t="s">
        <v>8329</v>
      </c>
      <c r="U1291" s="10">
        <f t="shared" si="125"/>
        <v>42709.134780092587</v>
      </c>
      <c r="V1291" s="9">
        <f t="shared" si="121"/>
        <v>42738.759780092594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300</v>
      </c>
      <c r="P1292">
        <f t="shared" si="122"/>
        <v>1943</v>
      </c>
      <c r="Q1292" t="str">
        <f t="shared" si="123"/>
        <v>theater</v>
      </c>
      <c r="R1292" t="str">
        <f t="shared" si="124"/>
        <v>plays</v>
      </c>
      <c r="S1292" t="s">
        <v>8315</v>
      </c>
      <c r="T1292" t="s">
        <v>8329</v>
      </c>
      <c r="U1292" s="10">
        <f t="shared" si="125"/>
        <v>42086.614942129629</v>
      </c>
      <c r="V1292" s="9">
        <f t="shared" si="121"/>
        <v>42116.915972222225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1371</v>
      </c>
      <c r="P1293">
        <f t="shared" si="122"/>
        <v>2206.5</v>
      </c>
      <c r="Q1293" t="str">
        <f t="shared" si="123"/>
        <v>theater</v>
      </c>
      <c r="R1293" t="str">
        <f t="shared" si="124"/>
        <v>plays</v>
      </c>
      <c r="S1293" t="s">
        <v>8315</v>
      </c>
      <c r="T1293" t="s">
        <v>8329</v>
      </c>
      <c r="U1293" s="10">
        <f t="shared" si="125"/>
        <v>42064.652673611112</v>
      </c>
      <c r="V1293" s="9">
        <f t="shared" si="121"/>
        <v>42100.916666666672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170</v>
      </c>
      <c r="P1294">
        <f t="shared" si="122"/>
        <v>961</v>
      </c>
      <c r="Q1294" t="str">
        <f t="shared" si="123"/>
        <v>theater</v>
      </c>
      <c r="R1294" t="str">
        <f t="shared" si="124"/>
        <v>plays</v>
      </c>
      <c r="S1294" t="s">
        <v>8315</v>
      </c>
      <c r="T1294" t="s">
        <v>8329</v>
      </c>
      <c r="U1294" s="10">
        <f t="shared" si="125"/>
        <v>42256.764212962968</v>
      </c>
      <c r="V1294" s="9">
        <f t="shared" si="121"/>
        <v>42283.582638888889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335</v>
      </c>
      <c r="P1295">
        <f t="shared" si="122"/>
        <v>7727.5</v>
      </c>
      <c r="Q1295" t="str">
        <f t="shared" si="123"/>
        <v>theater</v>
      </c>
      <c r="R1295" t="str">
        <f t="shared" si="124"/>
        <v>plays</v>
      </c>
      <c r="S1295" t="s">
        <v>8315</v>
      </c>
      <c r="T1295" t="s">
        <v>8329</v>
      </c>
      <c r="U1295" s="10">
        <f t="shared" si="125"/>
        <v>42292.701053240744</v>
      </c>
      <c r="V1295" s="9">
        <f t="shared" si="121"/>
        <v>42322.367719907408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110</v>
      </c>
      <c r="P1296">
        <f t="shared" si="122"/>
        <v>316</v>
      </c>
      <c r="Q1296" t="str">
        <f t="shared" si="123"/>
        <v>theater</v>
      </c>
      <c r="R1296" t="str">
        <f t="shared" si="124"/>
        <v>plays</v>
      </c>
      <c r="S1296" t="s">
        <v>8315</v>
      </c>
      <c r="T1296" t="s">
        <v>8329</v>
      </c>
      <c r="U1296" s="10">
        <f t="shared" si="125"/>
        <v>42278.453668981485</v>
      </c>
      <c r="V1296" s="9">
        <f t="shared" si="121"/>
        <v>42296.083333333328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49</v>
      </c>
      <c r="P1297">
        <f t="shared" si="122"/>
        <v>1306.5</v>
      </c>
      <c r="Q1297" t="str">
        <f t="shared" si="123"/>
        <v>theater</v>
      </c>
      <c r="R1297" t="str">
        <f t="shared" si="124"/>
        <v>plays</v>
      </c>
      <c r="S1297" t="s">
        <v>8315</v>
      </c>
      <c r="T1297" t="s">
        <v>8329</v>
      </c>
      <c r="U1297" s="10">
        <f t="shared" si="125"/>
        <v>42184.572881944448</v>
      </c>
      <c r="V1297" s="9">
        <f t="shared" si="121"/>
        <v>42214.333333333328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350</v>
      </c>
      <c r="P1298">
        <f t="shared" si="122"/>
        <v>611.5</v>
      </c>
      <c r="Q1298" t="str">
        <f t="shared" si="123"/>
        <v>theater</v>
      </c>
      <c r="R1298" t="str">
        <f t="shared" si="124"/>
        <v>plays</v>
      </c>
      <c r="S1298" t="s">
        <v>8315</v>
      </c>
      <c r="T1298" t="s">
        <v>8329</v>
      </c>
      <c r="U1298" s="10">
        <f t="shared" si="125"/>
        <v>42423.050613425927</v>
      </c>
      <c r="V1298" s="9">
        <f t="shared" si="121"/>
        <v>42442.633946759262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1905</v>
      </c>
      <c r="P1299">
        <f t="shared" si="122"/>
        <v>11071.5</v>
      </c>
      <c r="Q1299" t="str">
        <f t="shared" si="123"/>
        <v>theater</v>
      </c>
      <c r="R1299" t="str">
        <f t="shared" si="124"/>
        <v>plays</v>
      </c>
      <c r="S1299" t="s">
        <v>8315</v>
      </c>
      <c r="T1299" t="s">
        <v>8329</v>
      </c>
      <c r="U1299" s="10">
        <f t="shared" si="125"/>
        <v>42461.747199074074</v>
      </c>
      <c r="V1299" s="9">
        <f t="shared" si="121"/>
        <v>42491.372199074074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93</v>
      </c>
      <c r="P1300">
        <f t="shared" si="122"/>
        <v>1063</v>
      </c>
      <c r="Q1300" t="str">
        <f t="shared" si="123"/>
        <v>theater</v>
      </c>
      <c r="R1300" t="str">
        <f t="shared" si="124"/>
        <v>plays</v>
      </c>
      <c r="S1300" t="s">
        <v>8315</v>
      </c>
      <c r="T1300" t="s">
        <v>8329</v>
      </c>
      <c r="U1300" s="10">
        <f t="shared" si="125"/>
        <v>42458.680925925932</v>
      </c>
      <c r="V1300" s="9">
        <f t="shared" si="121"/>
        <v>42488.305925925924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840</v>
      </c>
      <c r="P1301">
        <f t="shared" si="122"/>
        <v>2186</v>
      </c>
      <c r="Q1301" t="str">
        <f t="shared" si="123"/>
        <v>theater</v>
      </c>
      <c r="R1301" t="str">
        <f t="shared" si="124"/>
        <v>plays</v>
      </c>
      <c r="S1301" t="s">
        <v>8315</v>
      </c>
      <c r="T1301" t="s">
        <v>8329</v>
      </c>
      <c r="U1301" s="10">
        <f t="shared" si="125"/>
        <v>42169.814340277779</v>
      </c>
      <c r="V1301" s="9">
        <f t="shared" si="121"/>
        <v>42199.439340277779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1050</v>
      </c>
      <c r="P1302">
        <f t="shared" si="122"/>
        <v>2037</v>
      </c>
      <c r="Q1302" t="str">
        <f t="shared" si="123"/>
        <v>theater</v>
      </c>
      <c r="R1302" t="str">
        <f t="shared" si="124"/>
        <v>plays</v>
      </c>
      <c r="S1302" t="s">
        <v>8315</v>
      </c>
      <c r="T1302" t="s">
        <v>8329</v>
      </c>
      <c r="U1302" s="10">
        <f t="shared" si="125"/>
        <v>42483.675208333334</v>
      </c>
      <c r="V1302" s="9">
        <f t="shared" si="121"/>
        <v>42522.414583333331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55</v>
      </c>
      <c r="P1303">
        <f t="shared" si="122"/>
        <v>1042</v>
      </c>
      <c r="Q1303" t="str">
        <f t="shared" si="123"/>
        <v>theater</v>
      </c>
      <c r="R1303" t="str">
        <f t="shared" si="124"/>
        <v>plays</v>
      </c>
      <c r="S1303" t="s">
        <v>8315</v>
      </c>
      <c r="T1303" t="s">
        <v>8329</v>
      </c>
      <c r="U1303" s="10">
        <f t="shared" si="125"/>
        <v>42195.749745370369</v>
      </c>
      <c r="V1303" s="9">
        <f t="shared" si="121"/>
        <v>42205.75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0</v>
      </c>
      <c r="P1304">
        <f t="shared" si="122"/>
        <v>1275</v>
      </c>
      <c r="Q1304" t="str">
        <f t="shared" si="123"/>
        <v>theater</v>
      </c>
      <c r="R1304" t="str">
        <f t="shared" si="124"/>
        <v>plays</v>
      </c>
      <c r="S1304" t="s">
        <v>8315</v>
      </c>
      <c r="T1304" t="s">
        <v>8329</v>
      </c>
      <c r="U1304" s="10">
        <f t="shared" si="125"/>
        <v>42675.057997685188</v>
      </c>
      <c r="V1304" s="9">
        <f t="shared" si="121"/>
        <v>42704.724664351852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1059.1300000000001</v>
      </c>
      <c r="P1305">
        <f t="shared" si="122"/>
        <v>2333.5650000000001</v>
      </c>
      <c r="Q1305" t="str">
        <f t="shared" si="123"/>
        <v>theater</v>
      </c>
      <c r="R1305" t="str">
        <f t="shared" si="124"/>
        <v>plays</v>
      </c>
      <c r="S1305" t="s">
        <v>8315</v>
      </c>
      <c r="T1305" t="s">
        <v>8329</v>
      </c>
      <c r="U1305" s="10">
        <f t="shared" si="125"/>
        <v>42566.441203703704</v>
      </c>
      <c r="V1305" s="9">
        <f t="shared" si="121"/>
        <v>42582.083333333328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0</v>
      </c>
      <c r="P1306">
        <f t="shared" si="122"/>
        <v>7977.5</v>
      </c>
      <c r="Q1306" t="str">
        <f t="shared" si="123"/>
        <v>technology/</v>
      </c>
      <c r="R1306" t="str">
        <f t="shared" si="124"/>
        <v>wearables</v>
      </c>
      <c r="S1306" t="s">
        <v>8316</v>
      </c>
      <c r="T1306" t="s">
        <v>8331</v>
      </c>
      <c r="U1306" s="10">
        <f t="shared" si="125"/>
        <v>42747.194502314815</v>
      </c>
      <c r="V1306" s="9">
        <f t="shared" si="121"/>
        <v>42806.777835648143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0</v>
      </c>
      <c r="P1307">
        <f t="shared" si="122"/>
        <v>3939.5</v>
      </c>
      <c r="Q1307" t="str">
        <f t="shared" si="123"/>
        <v>technology/</v>
      </c>
      <c r="R1307" t="str">
        <f t="shared" si="124"/>
        <v>wearables</v>
      </c>
      <c r="S1307" t="s">
        <v>8316</v>
      </c>
      <c r="T1307" t="s">
        <v>8331</v>
      </c>
      <c r="U1307" s="10">
        <f t="shared" si="125"/>
        <v>42543.665601851855</v>
      </c>
      <c r="V1307" s="9">
        <f t="shared" si="121"/>
        <v>42572.354166666672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0</v>
      </c>
      <c r="P1308">
        <f t="shared" si="122"/>
        <v>36063.5</v>
      </c>
      <c r="Q1308" t="str">
        <f t="shared" si="123"/>
        <v>technology/</v>
      </c>
      <c r="R1308" t="str">
        <f t="shared" si="124"/>
        <v>wearables</v>
      </c>
      <c r="S1308" t="s">
        <v>8316</v>
      </c>
      <c r="T1308" t="s">
        <v>8331</v>
      </c>
      <c r="U1308" s="10">
        <f t="shared" si="125"/>
        <v>41947.457569444443</v>
      </c>
      <c r="V1308" s="9">
        <f t="shared" si="121"/>
        <v>41977.082569444443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0</v>
      </c>
      <c r="P1309">
        <f t="shared" si="122"/>
        <v>2901</v>
      </c>
      <c r="Q1309" t="str">
        <f t="shared" si="123"/>
        <v>technology/</v>
      </c>
      <c r="R1309" t="str">
        <f t="shared" si="124"/>
        <v>wearables</v>
      </c>
      <c r="S1309" t="s">
        <v>8316</v>
      </c>
      <c r="T1309" t="s">
        <v>8331</v>
      </c>
      <c r="U1309" s="10">
        <f t="shared" si="125"/>
        <v>42387.503229166665</v>
      </c>
      <c r="V1309" s="9">
        <f t="shared" si="121"/>
        <v>42417.128229166672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0</v>
      </c>
      <c r="P1310">
        <f t="shared" si="122"/>
        <v>587</v>
      </c>
      <c r="Q1310" t="str">
        <f t="shared" si="123"/>
        <v>technology/</v>
      </c>
      <c r="R1310" t="str">
        <f t="shared" si="124"/>
        <v>wearables</v>
      </c>
      <c r="S1310" t="s">
        <v>8316</v>
      </c>
      <c r="T1310" t="s">
        <v>8331</v>
      </c>
      <c r="U1310" s="10">
        <f t="shared" si="125"/>
        <v>42611.613564814819</v>
      </c>
      <c r="V1310" s="9">
        <f t="shared" si="121"/>
        <v>42651.238564814819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1379</v>
      </c>
      <c r="P1311">
        <f t="shared" si="122"/>
        <v>6457</v>
      </c>
      <c r="Q1311" t="str">
        <f t="shared" si="123"/>
        <v>technology/</v>
      </c>
      <c r="R1311" t="str">
        <f t="shared" si="124"/>
        <v>wearables</v>
      </c>
      <c r="S1311" t="s">
        <v>8316</v>
      </c>
      <c r="T1311" t="s">
        <v>8331</v>
      </c>
      <c r="U1311" s="10">
        <f t="shared" si="125"/>
        <v>42257.882731481484</v>
      </c>
      <c r="V1311" s="9">
        <f t="shared" si="121"/>
        <v>42292.507731481484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0</v>
      </c>
      <c r="P1312">
        <f t="shared" si="122"/>
        <v>1562</v>
      </c>
      <c r="Q1312" t="str">
        <f t="shared" si="123"/>
        <v>technology/</v>
      </c>
      <c r="R1312" t="str">
        <f t="shared" si="124"/>
        <v>wearables</v>
      </c>
      <c r="S1312" t="s">
        <v>8316</v>
      </c>
      <c r="T1312" t="s">
        <v>8331</v>
      </c>
      <c r="U1312" s="10">
        <f t="shared" si="125"/>
        <v>42556.667245370365</v>
      </c>
      <c r="V1312" s="9">
        <f t="shared" si="121"/>
        <v>42601.292245370365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0</v>
      </c>
      <c r="P1313">
        <f t="shared" si="122"/>
        <v>40085</v>
      </c>
      <c r="Q1313" t="str">
        <f t="shared" si="123"/>
        <v>technology/</v>
      </c>
      <c r="R1313" t="str">
        <f t="shared" si="124"/>
        <v>wearables</v>
      </c>
      <c r="S1313" t="s">
        <v>8316</v>
      </c>
      <c r="T1313" t="s">
        <v>8331</v>
      </c>
      <c r="U1313" s="10">
        <f t="shared" si="125"/>
        <v>42669.802303240736</v>
      </c>
      <c r="V1313" s="9">
        <f t="shared" si="121"/>
        <v>42704.468969907408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</v>
      </c>
      <c r="P1314">
        <f t="shared" si="122"/>
        <v>14.5</v>
      </c>
      <c r="Q1314" t="str">
        <f t="shared" si="123"/>
        <v>technology/</v>
      </c>
      <c r="R1314" t="str">
        <f t="shared" si="124"/>
        <v>wearables</v>
      </c>
      <c r="S1314" t="s">
        <v>8316</v>
      </c>
      <c r="T1314" t="s">
        <v>8331</v>
      </c>
      <c r="U1314" s="10">
        <f t="shared" si="125"/>
        <v>42082.702800925923</v>
      </c>
      <c r="V1314" s="9">
        <f t="shared" si="121"/>
        <v>42112.327800925923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0</v>
      </c>
      <c r="P1315">
        <f t="shared" si="122"/>
        <v>6284</v>
      </c>
      <c r="Q1315" t="str">
        <f t="shared" si="123"/>
        <v>technology/</v>
      </c>
      <c r="R1315" t="str">
        <f t="shared" si="124"/>
        <v>wearables</v>
      </c>
      <c r="S1315" t="s">
        <v>8316</v>
      </c>
      <c r="T1315" t="s">
        <v>8331</v>
      </c>
      <c r="U1315" s="10">
        <f t="shared" si="125"/>
        <v>42402.709652777776</v>
      </c>
      <c r="V1315" s="9">
        <f t="shared" si="121"/>
        <v>42432.334652777776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0</v>
      </c>
      <c r="P1316">
        <f t="shared" si="122"/>
        <v>1019.5</v>
      </c>
      <c r="Q1316" t="str">
        <f t="shared" si="123"/>
        <v>technology/</v>
      </c>
      <c r="R1316" t="str">
        <f t="shared" si="124"/>
        <v>wearables</v>
      </c>
      <c r="S1316" t="s">
        <v>8316</v>
      </c>
      <c r="T1316" t="s">
        <v>8331</v>
      </c>
      <c r="U1316" s="10">
        <f t="shared" si="125"/>
        <v>42604.669675925921</v>
      </c>
      <c r="V1316" s="9">
        <f t="shared" si="121"/>
        <v>42664.294675925921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0</v>
      </c>
      <c r="P1317">
        <f t="shared" si="122"/>
        <v>20326</v>
      </c>
      <c r="Q1317" t="str">
        <f t="shared" si="123"/>
        <v>technology/</v>
      </c>
      <c r="R1317" t="str">
        <f t="shared" si="124"/>
        <v>wearables</v>
      </c>
      <c r="S1317" t="s">
        <v>8316</v>
      </c>
      <c r="T1317" t="s">
        <v>8331</v>
      </c>
      <c r="U1317" s="10">
        <f t="shared" si="125"/>
        <v>42278.498240740737</v>
      </c>
      <c r="V1317" s="9">
        <f t="shared" si="121"/>
        <v>42313.666666666672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2"/>
        <v>1</v>
      </c>
      <c r="Q1318" t="str">
        <f t="shared" si="123"/>
        <v>technology/</v>
      </c>
      <c r="R1318" t="str">
        <f t="shared" si="124"/>
        <v>wearables</v>
      </c>
      <c r="S1318" t="s">
        <v>8316</v>
      </c>
      <c r="T1318" t="s">
        <v>8331</v>
      </c>
      <c r="U1318" s="10">
        <f t="shared" si="125"/>
        <v>42393.961909722217</v>
      </c>
      <c r="V1318" s="9">
        <f t="shared" si="121"/>
        <v>42428.586909722224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0</v>
      </c>
      <c r="P1319">
        <f t="shared" si="122"/>
        <v>5743</v>
      </c>
      <c r="Q1319" t="str">
        <f t="shared" si="123"/>
        <v>technology/</v>
      </c>
      <c r="R1319" t="str">
        <f t="shared" si="124"/>
        <v>wearables</v>
      </c>
      <c r="S1319" t="s">
        <v>8316</v>
      </c>
      <c r="T1319" t="s">
        <v>8331</v>
      </c>
      <c r="U1319" s="10">
        <f t="shared" si="125"/>
        <v>42520.235486111109</v>
      </c>
      <c r="V1319" s="9">
        <f t="shared" si="121"/>
        <v>42572.208333333328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0</v>
      </c>
      <c r="P1320">
        <f t="shared" si="122"/>
        <v>3132.5</v>
      </c>
      <c r="Q1320" t="str">
        <f t="shared" si="123"/>
        <v>technology/</v>
      </c>
      <c r="R1320" t="str">
        <f t="shared" si="124"/>
        <v>wearables</v>
      </c>
      <c r="S1320" t="s">
        <v>8316</v>
      </c>
      <c r="T1320" t="s">
        <v>8331</v>
      </c>
      <c r="U1320" s="10">
        <f t="shared" si="125"/>
        <v>41985.043657407412</v>
      </c>
      <c r="V1320" s="9">
        <f t="shared" si="121"/>
        <v>42014.668657407412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0</v>
      </c>
      <c r="P1321">
        <f t="shared" si="122"/>
        <v>442.5</v>
      </c>
      <c r="Q1321" t="str">
        <f t="shared" si="123"/>
        <v>technology/</v>
      </c>
      <c r="R1321" t="str">
        <f t="shared" si="124"/>
        <v>wearables</v>
      </c>
      <c r="S1321" t="s">
        <v>8316</v>
      </c>
      <c r="T1321" t="s">
        <v>8331</v>
      </c>
      <c r="U1321" s="10">
        <f t="shared" si="125"/>
        <v>41816.812094907407</v>
      </c>
      <c r="V1321" s="9">
        <f t="shared" si="121"/>
        <v>41831.291666666664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</v>
      </c>
      <c r="P1322">
        <f t="shared" si="122"/>
        <v>253</v>
      </c>
      <c r="Q1322" t="str">
        <f t="shared" si="123"/>
        <v>technology/</v>
      </c>
      <c r="R1322" t="str">
        <f t="shared" si="124"/>
        <v>wearables</v>
      </c>
      <c r="S1322" t="s">
        <v>8316</v>
      </c>
      <c r="T1322" t="s">
        <v>8331</v>
      </c>
      <c r="U1322" s="10">
        <f t="shared" si="125"/>
        <v>42705.690347222218</v>
      </c>
      <c r="V1322" s="9">
        <f t="shared" si="121"/>
        <v>42734.583333333328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0</v>
      </c>
      <c r="P1323">
        <f t="shared" si="122"/>
        <v>3013</v>
      </c>
      <c r="Q1323" t="str">
        <f t="shared" si="123"/>
        <v>technology/</v>
      </c>
      <c r="R1323" t="str">
        <f t="shared" si="124"/>
        <v>wearables</v>
      </c>
      <c r="S1323" t="s">
        <v>8316</v>
      </c>
      <c r="T1323" t="s">
        <v>8331</v>
      </c>
      <c r="U1323" s="10">
        <f t="shared" si="125"/>
        <v>42697.74927083333</v>
      </c>
      <c r="V1323" s="9">
        <f t="shared" si="121"/>
        <v>42727.37427083333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2"/>
        <v>55</v>
      </c>
      <c r="Q1324" t="str">
        <f t="shared" si="123"/>
        <v>technology/</v>
      </c>
      <c r="R1324" t="str">
        <f t="shared" si="124"/>
        <v>wearables</v>
      </c>
      <c r="S1324" t="s">
        <v>8316</v>
      </c>
      <c r="T1324" t="s">
        <v>8331</v>
      </c>
      <c r="U1324" s="10">
        <f t="shared" si="125"/>
        <v>42115.656539351854</v>
      </c>
      <c r="V1324" s="9">
        <f t="shared" si="121"/>
        <v>42145.281539351854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0</v>
      </c>
      <c r="P1325">
        <f t="shared" si="122"/>
        <v>688</v>
      </c>
      <c r="Q1325" t="str">
        <f t="shared" si="123"/>
        <v>technology/</v>
      </c>
      <c r="R1325" t="str">
        <f t="shared" si="124"/>
        <v>wearables</v>
      </c>
      <c r="S1325" t="s">
        <v>8316</v>
      </c>
      <c r="T1325" t="s">
        <v>8331</v>
      </c>
      <c r="U1325" s="10">
        <f t="shared" si="125"/>
        <v>42451.698449074072</v>
      </c>
      <c r="V1325" s="9">
        <f t="shared" si="121"/>
        <v>42485.913194444445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0</v>
      </c>
      <c r="P1326">
        <f t="shared" si="122"/>
        <v>2505</v>
      </c>
      <c r="Q1326" t="str">
        <f t="shared" si="123"/>
        <v>technology/</v>
      </c>
      <c r="R1326" t="str">
        <f t="shared" si="124"/>
        <v>wearables</v>
      </c>
      <c r="S1326" t="s">
        <v>8316</v>
      </c>
      <c r="T1326" t="s">
        <v>8331</v>
      </c>
      <c r="U1326" s="10">
        <f t="shared" si="125"/>
        <v>42626.633703703701</v>
      </c>
      <c r="V1326" s="9">
        <f t="shared" si="121"/>
        <v>42656.258703703701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0</v>
      </c>
      <c r="P1327">
        <f t="shared" si="122"/>
        <v>247</v>
      </c>
      <c r="Q1327" t="str">
        <f t="shared" si="123"/>
        <v>technology/</v>
      </c>
      <c r="R1327" t="str">
        <f t="shared" si="124"/>
        <v>wearables</v>
      </c>
      <c r="S1327" t="s">
        <v>8316</v>
      </c>
      <c r="T1327" t="s">
        <v>8331</v>
      </c>
      <c r="U1327" s="10">
        <f t="shared" si="125"/>
        <v>42704.086053240739</v>
      </c>
      <c r="V1327" s="9">
        <f t="shared" si="121"/>
        <v>42733.711053240739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0</v>
      </c>
      <c r="P1328">
        <f t="shared" si="122"/>
        <v>570.5</v>
      </c>
      <c r="Q1328" t="str">
        <f t="shared" si="123"/>
        <v>technology/</v>
      </c>
      <c r="R1328" t="str">
        <f t="shared" si="124"/>
        <v>wearables</v>
      </c>
      <c r="S1328" t="s">
        <v>8316</v>
      </c>
      <c r="T1328" t="s">
        <v>8331</v>
      </c>
      <c r="U1328" s="10">
        <f t="shared" si="125"/>
        <v>41974.791990740734</v>
      </c>
      <c r="V1328" s="9">
        <f t="shared" si="121"/>
        <v>42019.416990740741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0</v>
      </c>
      <c r="P1329">
        <f t="shared" si="122"/>
        <v>873</v>
      </c>
      <c r="Q1329" t="str">
        <f t="shared" si="123"/>
        <v>technology/</v>
      </c>
      <c r="R1329" t="str">
        <f t="shared" si="124"/>
        <v>wearables</v>
      </c>
      <c r="S1329" t="s">
        <v>8316</v>
      </c>
      <c r="T1329" t="s">
        <v>8331</v>
      </c>
      <c r="U1329" s="10">
        <f t="shared" si="125"/>
        <v>42123.678645833337</v>
      </c>
      <c r="V1329" s="9">
        <f t="shared" si="121"/>
        <v>42153.303645833337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0</v>
      </c>
      <c r="P1330">
        <f t="shared" si="122"/>
        <v>881.5</v>
      </c>
      <c r="Q1330" t="str">
        <f t="shared" si="123"/>
        <v>technology/</v>
      </c>
      <c r="R1330" t="str">
        <f t="shared" si="124"/>
        <v>wearables</v>
      </c>
      <c r="S1330" t="s">
        <v>8316</v>
      </c>
      <c r="T1330" t="s">
        <v>8331</v>
      </c>
      <c r="U1330" s="10">
        <f t="shared" si="125"/>
        <v>42612.642754629633</v>
      </c>
      <c r="V1330" s="9">
        <f t="shared" si="121"/>
        <v>42657.267754629633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</v>
      </c>
      <c r="P1331">
        <f t="shared" si="122"/>
        <v>208.5</v>
      </c>
      <c r="Q1331" t="str">
        <f t="shared" si="123"/>
        <v>technology/</v>
      </c>
      <c r="R1331" t="str">
        <f t="shared" si="124"/>
        <v>wearables</v>
      </c>
      <c r="S1331" t="s">
        <v>8316</v>
      </c>
      <c r="T1331" t="s">
        <v>8331</v>
      </c>
      <c r="U1331" s="10">
        <f t="shared" si="125"/>
        <v>41935.221585648149</v>
      </c>
      <c r="V1331" s="9">
        <f t="shared" si="121"/>
        <v>41974.888252314813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0</v>
      </c>
      <c r="P1332">
        <f t="shared" si="122"/>
        <v>3961.5</v>
      </c>
      <c r="Q1332" t="str">
        <f t="shared" si="123"/>
        <v>technology/</v>
      </c>
      <c r="R1332" t="str">
        <f t="shared" si="124"/>
        <v>wearables</v>
      </c>
      <c r="S1332" t="s">
        <v>8316</v>
      </c>
      <c r="T1332" t="s">
        <v>8331</v>
      </c>
      <c r="U1332" s="10">
        <f t="shared" si="125"/>
        <v>42522.276724537034</v>
      </c>
      <c r="V1332" s="9">
        <f t="shared" si="121"/>
        <v>42552.791666666672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0</v>
      </c>
      <c r="P1333">
        <f t="shared" si="122"/>
        <v>1725.5</v>
      </c>
      <c r="Q1333" t="str">
        <f t="shared" si="123"/>
        <v>technology/</v>
      </c>
      <c r="R1333" t="str">
        <f t="shared" si="124"/>
        <v>wearables</v>
      </c>
      <c r="S1333" t="s">
        <v>8316</v>
      </c>
      <c r="T1333" t="s">
        <v>8331</v>
      </c>
      <c r="U1333" s="10">
        <f t="shared" si="125"/>
        <v>42569.50409722222</v>
      </c>
      <c r="V1333" s="9">
        <f t="shared" si="121"/>
        <v>42599.12909722222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2"/>
        <v>0</v>
      </c>
      <c r="Q1334" t="str">
        <f t="shared" si="123"/>
        <v>technology/</v>
      </c>
      <c r="R1334" t="str">
        <f t="shared" si="124"/>
        <v>wearables</v>
      </c>
      <c r="S1334" t="s">
        <v>8316</v>
      </c>
      <c r="T1334" t="s">
        <v>8331</v>
      </c>
      <c r="U1334" s="10">
        <f t="shared" si="125"/>
        <v>42732.060277777782</v>
      </c>
      <c r="V1334" s="9">
        <f t="shared" si="121"/>
        <v>42761.685277777782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2"/>
        <v>0</v>
      </c>
      <c r="Q1335" t="str">
        <f t="shared" si="123"/>
        <v>technology/</v>
      </c>
      <c r="R1335" t="str">
        <f t="shared" si="124"/>
        <v>wearables</v>
      </c>
      <c r="S1335" t="s">
        <v>8316</v>
      </c>
      <c r="T1335" t="s">
        <v>8331</v>
      </c>
      <c r="U1335" s="10">
        <f t="shared" si="125"/>
        <v>41806.106770833336</v>
      </c>
      <c r="V1335" s="9">
        <f t="shared" si="121"/>
        <v>41835.731770833336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0</v>
      </c>
      <c r="P1336">
        <f t="shared" si="122"/>
        <v>7289.5</v>
      </c>
      <c r="Q1336" t="str">
        <f t="shared" si="123"/>
        <v>technology/</v>
      </c>
      <c r="R1336" t="str">
        <f t="shared" si="124"/>
        <v>wearables</v>
      </c>
      <c r="S1336" t="s">
        <v>8316</v>
      </c>
      <c r="T1336" t="s">
        <v>8331</v>
      </c>
      <c r="U1336" s="10">
        <f t="shared" si="125"/>
        <v>42410.774155092593</v>
      </c>
      <c r="V1336" s="9">
        <f t="shared" si="121"/>
        <v>42440.399155092593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0</v>
      </c>
      <c r="P1337">
        <f t="shared" si="122"/>
        <v>2478</v>
      </c>
      <c r="Q1337" t="str">
        <f t="shared" si="123"/>
        <v>technology/</v>
      </c>
      <c r="R1337" t="str">
        <f t="shared" si="124"/>
        <v>wearables</v>
      </c>
      <c r="S1337" t="s">
        <v>8316</v>
      </c>
      <c r="T1337" t="s">
        <v>8331</v>
      </c>
      <c r="U1337" s="10">
        <f t="shared" si="125"/>
        <v>42313.936365740738</v>
      </c>
      <c r="V1337" s="9">
        <f t="shared" si="121"/>
        <v>42343.561365740738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0</v>
      </c>
      <c r="P1338">
        <f t="shared" si="122"/>
        <v>42585.5</v>
      </c>
      <c r="Q1338" t="str">
        <f t="shared" si="123"/>
        <v>technology/</v>
      </c>
      <c r="R1338" t="str">
        <f t="shared" si="124"/>
        <v>wearables</v>
      </c>
      <c r="S1338" t="s">
        <v>8316</v>
      </c>
      <c r="T1338" t="s">
        <v>8331</v>
      </c>
      <c r="U1338" s="10">
        <f t="shared" si="125"/>
        <v>41955.863750000004</v>
      </c>
      <c r="V1338" s="9">
        <f t="shared" si="121"/>
        <v>41990.488750000004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0</v>
      </c>
      <c r="P1339">
        <f t="shared" si="122"/>
        <v>12415.5</v>
      </c>
      <c r="Q1339" t="str">
        <f t="shared" si="123"/>
        <v>technology/</v>
      </c>
      <c r="R1339" t="str">
        <f t="shared" si="124"/>
        <v>wearables</v>
      </c>
      <c r="S1339" t="s">
        <v>8316</v>
      </c>
      <c r="T1339" t="s">
        <v>8331</v>
      </c>
      <c r="U1339" s="10">
        <f t="shared" si="125"/>
        <v>42767.577303240745</v>
      </c>
      <c r="V1339" s="9">
        <f t="shared" si="121"/>
        <v>42797.202303240745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0</v>
      </c>
      <c r="P1340">
        <f t="shared" si="122"/>
        <v>503</v>
      </c>
      <c r="Q1340" t="str">
        <f t="shared" si="123"/>
        <v>technology/</v>
      </c>
      <c r="R1340" t="str">
        <f t="shared" si="124"/>
        <v>wearables</v>
      </c>
      <c r="S1340" t="s">
        <v>8316</v>
      </c>
      <c r="T1340" t="s">
        <v>8331</v>
      </c>
      <c r="U1340" s="10">
        <f t="shared" si="125"/>
        <v>42188.803622685184</v>
      </c>
      <c r="V1340" s="9">
        <f t="shared" si="121"/>
        <v>42218.428622685184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0</v>
      </c>
      <c r="P1341">
        <f t="shared" si="122"/>
        <v>1677</v>
      </c>
      <c r="Q1341" t="str">
        <f t="shared" si="123"/>
        <v>technology/</v>
      </c>
      <c r="R1341" t="str">
        <f t="shared" si="124"/>
        <v>wearables</v>
      </c>
      <c r="S1341" t="s">
        <v>8316</v>
      </c>
      <c r="T1341" t="s">
        <v>8331</v>
      </c>
      <c r="U1341" s="10">
        <f t="shared" si="125"/>
        <v>41936.647164351853</v>
      </c>
      <c r="V1341" s="9">
        <f t="shared" si="121"/>
        <v>41981.313831018517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2"/>
        <v>0</v>
      </c>
      <c r="Q1342" t="str">
        <f t="shared" si="123"/>
        <v>technology/</v>
      </c>
      <c r="R1342" t="str">
        <f t="shared" si="124"/>
        <v>wearables</v>
      </c>
      <c r="S1342" t="s">
        <v>8316</v>
      </c>
      <c r="T1342" t="s">
        <v>8331</v>
      </c>
      <c r="U1342" s="10">
        <f t="shared" si="125"/>
        <v>41836.595520833333</v>
      </c>
      <c r="V1342" s="9">
        <f t="shared" si="121"/>
        <v>41866.220520833333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0</v>
      </c>
      <c r="P1343">
        <f t="shared" si="122"/>
        <v>8818</v>
      </c>
      <c r="Q1343" t="str">
        <f t="shared" si="123"/>
        <v>technology/</v>
      </c>
      <c r="R1343" t="str">
        <f t="shared" si="124"/>
        <v>wearables</v>
      </c>
      <c r="S1343" t="s">
        <v>8316</v>
      </c>
      <c r="T1343" t="s">
        <v>8331</v>
      </c>
      <c r="U1343" s="10">
        <f t="shared" si="125"/>
        <v>42612.624039351853</v>
      </c>
      <c r="V1343" s="9">
        <f t="shared" si="121"/>
        <v>42644.249039351853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2"/>
        <v>50.5</v>
      </c>
      <c r="Q1344" t="str">
        <f t="shared" si="123"/>
        <v>technology/</v>
      </c>
      <c r="R1344" t="str">
        <f t="shared" si="124"/>
        <v>wearables</v>
      </c>
      <c r="S1344" t="s">
        <v>8316</v>
      </c>
      <c r="T1344" t="s">
        <v>8331</v>
      </c>
      <c r="U1344" s="10">
        <f t="shared" si="125"/>
        <v>42172.816423611104</v>
      </c>
      <c r="V1344" s="9">
        <f t="shared" si="121"/>
        <v>42202.441423611112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1149</v>
      </c>
      <c r="P1345">
        <f t="shared" si="122"/>
        <v>25736</v>
      </c>
      <c r="Q1345" t="str">
        <f t="shared" si="123"/>
        <v>technology/</v>
      </c>
      <c r="R1345" t="str">
        <f t="shared" si="124"/>
        <v>wearables</v>
      </c>
      <c r="S1345" t="s">
        <v>8316</v>
      </c>
      <c r="T1345" t="s">
        <v>8331</v>
      </c>
      <c r="U1345" s="10">
        <f t="shared" si="125"/>
        <v>42542.526423611111</v>
      </c>
      <c r="V1345" s="9">
        <f t="shared" si="121"/>
        <v>42600.790972222225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IF(E1346&gt;=D1346, E1346-D1346,0)</f>
        <v>4166</v>
      </c>
      <c r="P1346">
        <f t="shared" si="122"/>
        <v>2902.5</v>
      </c>
      <c r="Q1346" t="str">
        <f t="shared" si="123"/>
        <v>publishing/n</v>
      </c>
      <c r="R1346" t="str">
        <f t="shared" si="124"/>
        <v>nonfiction</v>
      </c>
      <c r="S1346" t="s">
        <v>8317</v>
      </c>
      <c r="T1346" t="s">
        <v>8332</v>
      </c>
      <c r="U1346" s="10">
        <f t="shared" si="125"/>
        <v>42522.789803240739</v>
      </c>
      <c r="V1346" s="9">
        <f t="shared" ref="V1346:V1409" si="127">(I1346/86400)+25569+(-9/24)</f>
        <v>42551.414803240739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75</v>
      </c>
      <c r="P1347">
        <f t="shared" ref="P1347:P1410" si="128">AVERAGE(E1347,L1347)</f>
        <v>191</v>
      </c>
      <c r="Q1347" t="str">
        <f t="shared" ref="Q1347:Q1410" si="129">LEFT(N1347,LEN(N1347)-FIND("/",N1347)+2)</f>
        <v>publishing/n</v>
      </c>
      <c r="R1347" t="str">
        <f t="shared" ref="R1347:R1410" si="130">RIGHT(N1347,LEN(N1347)-FIND("/",N1347))</f>
        <v>nonfiction</v>
      </c>
      <c r="S1347" t="s">
        <v>8317</v>
      </c>
      <c r="T1347" t="s">
        <v>8332</v>
      </c>
      <c r="U1347" s="10">
        <f t="shared" ref="U1347:U1410" si="131">(((J1347/60)/60)/24)+DATE(1970,1,1)</f>
        <v>41799.814340277779</v>
      </c>
      <c r="V1347" s="9">
        <f t="shared" si="127"/>
        <v>41834.439340277779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2319</v>
      </c>
      <c r="P1348">
        <f t="shared" si="128"/>
        <v>3684</v>
      </c>
      <c r="Q1348" t="str">
        <f t="shared" si="129"/>
        <v>publishing/n</v>
      </c>
      <c r="R1348" t="str">
        <f t="shared" si="130"/>
        <v>nonfiction</v>
      </c>
      <c r="S1348" t="s">
        <v>8317</v>
      </c>
      <c r="T1348" t="s">
        <v>8332</v>
      </c>
      <c r="U1348" s="10">
        <f t="shared" si="131"/>
        <v>41422.075821759259</v>
      </c>
      <c r="V1348" s="9">
        <f t="shared" si="127"/>
        <v>41451.700821759259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55</v>
      </c>
      <c r="P1349">
        <f t="shared" si="128"/>
        <v>1293</v>
      </c>
      <c r="Q1349" t="str">
        <f t="shared" si="129"/>
        <v>publishing/n</v>
      </c>
      <c r="R1349" t="str">
        <f t="shared" si="130"/>
        <v>nonfiction</v>
      </c>
      <c r="S1349" t="s">
        <v>8317</v>
      </c>
      <c r="T1349" t="s">
        <v>8332</v>
      </c>
      <c r="U1349" s="10">
        <f t="shared" si="131"/>
        <v>42040.638020833328</v>
      </c>
      <c r="V1349" s="9">
        <f t="shared" si="127"/>
        <v>42070.263020833328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110</v>
      </c>
      <c r="P1350">
        <f t="shared" si="128"/>
        <v>3005.5</v>
      </c>
      <c r="Q1350" t="str">
        <f t="shared" si="129"/>
        <v>publishing/n</v>
      </c>
      <c r="R1350" t="str">
        <f t="shared" si="130"/>
        <v>nonfiction</v>
      </c>
      <c r="S1350" t="s">
        <v>8317</v>
      </c>
      <c r="T1350" t="s">
        <v>8332</v>
      </c>
      <c r="U1350" s="10">
        <f t="shared" si="131"/>
        <v>41963.506168981476</v>
      </c>
      <c r="V1350" s="9">
        <f t="shared" si="127"/>
        <v>41991.131168981483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5210</v>
      </c>
      <c r="P1351">
        <f t="shared" si="128"/>
        <v>5191</v>
      </c>
      <c r="Q1351" t="str">
        <f t="shared" si="129"/>
        <v>publishing/n</v>
      </c>
      <c r="R1351" t="str">
        <f t="shared" si="130"/>
        <v>nonfiction</v>
      </c>
      <c r="S1351" t="s">
        <v>8317</v>
      </c>
      <c r="T1351" t="s">
        <v>8332</v>
      </c>
      <c r="U1351" s="10">
        <f t="shared" si="131"/>
        <v>42317.33258101852</v>
      </c>
      <c r="V1351" s="9">
        <f t="shared" si="127"/>
        <v>42353.915972222225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202.5</v>
      </c>
      <c r="P1352">
        <f t="shared" si="128"/>
        <v>2640.25</v>
      </c>
      <c r="Q1352" t="str">
        <f t="shared" si="129"/>
        <v>publishing/n</v>
      </c>
      <c r="R1352" t="str">
        <f t="shared" si="130"/>
        <v>nonfiction</v>
      </c>
      <c r="S1352" t="s">
        <v>8317</v>
      </c>
      <c r="T1352" t="s">
        <v>8332</v>
      </c>
      <c r="U1352" s="10">
        <f t="shared" si="131"/>
        <v>42334.013124999998</v>
      </c>
      <c r="V1352" s="9">
        <f t="shared" si="127"/>
        <v>42363.638124999998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253</v>
      </c>
      <c r="P1353">
        <f t="shared" si="128"/>
        <v>10186.5</v>
      </c>
      <c r="Q1353" t="str">
        <f t="shared" si="129"/>
        <v>publishing/n</v>
      </c>
      <c r="R1353" t="str">
        <f t="shared" si="130"/>
        <v>nonfiction</v>
      </c>
      <c r="S1353" t="s">
        <v>8317</v>
      </c>
      <c r="T1353" t="s">
        <v>8332</v>
      </c>
      <c r="U1353" s="10">
        <f t="shared" si="131"/>
        <v>42382.74009259259</v>
      </c>
      <c r="V1353" s="9">
        <f t="shared" si="127"/>
        <v>42412.36509259259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3614</v>
      </c>
      <c r="P1354">
        <f t="shared" si="128"/>
        <v>6920.5</v>
      </c>
      <c r="Q1354" t="str">
        <f t="shared" si="129"/>
        <v>publishing/n</v>
      </c>
      <c r="R1354" t="str">
        <f t="shared" si="130"/>
        <v>nonfiction</v>
      </c>
      <c r="S1354" t="s">
        <v>8317</v>
      </c>
      <c r="T1354" t="s">
        <v>8332</v>
      </c>
      <c r="U1354" s="10">
        <f t="shared" si="131"/>
        <v>42200.578310185185</v>
      </c>
      <c r="V1354" s="9">
        <f t="shared" si="127"/>
        <v>42251.790972222225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336</v>
      </c>
      <c r="P1355">
        <f t="shared" si="128"/>
        <v>689</v>
      </c>
      <c r="Q1355" t="str">
        <f t="shared" si="129"/>
        <v>publishing/n</v>
      </c>
      <c r="R1355" t="str">
        <f t="shared" si="130"/>
        <v>nonfiction</v>
      </c>
      <c r="S1355" t="s">
        <v>8317</v>
      </c>
      <c r="T1355" t="s">
        <v>8332</v>
      </c>
      <c r="U1355" s="10">
        <f t="shared" si="131"/>
        <v>41309.11791666667</v>
      </c>
      <c r="V1355" s="9">
        <f t="shared" si="127"/>
        <v>41343.625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363</v>
      </c>
      <c r="P1356">
        <f t="shared" si="128"/>
        <v>813.5</v>
      </c>
      <c r="Q1356" t="str">
        <f t="shared" si="129"/>
        <v>publishing/n</v>
      </c>
      <c r="R1356" t="str">
        <f t="shared" si="130"/>
        <v>nonfiction</v>
      </c>
      <c r="S1356" t="s">
        <v>8317</v>
      </c>
      <c r="T1356" t="s">
        <v>8332</v>
      </c>
      <c r="U1356" s="10">
        <f t="shared" si="131"/>
        <v>42502.807627314818</v>
      </c>
      <c r="V1356" s="9">
        <f t="shared" si="127"/>
        <v>42532.432627314818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567</v>
      </c>
      <c r="P1357">
        <f t="shared" si="128"/>
        <v>1594</v>
      </c>
      <c r="Q1357" t="str">
        <f t="shared" si="129"/>
        <v>publishing/n</v>
      </c>
      <c r="R1357" t="str">
        <f t="shared" si="130"/>
        <v>nonfiction</v>
      </c>
      <c r="S1357" t="s">
        <v>8317</v>
      </c>
      <c r="T1357" t="s">
        <v>8332</v>
      </c>
      <c r="U1357" s="10">
        <f t="shared" si="131"/>
        <v>41213.254687499997</v>
      </c>
      <c r="V1357" s="9">
        <f t="shared" si="127"/>
        <v>41243.041666666664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2815.5600000000004</v>
      </c>
      <c r="P1358">
        <f t="shared" si="128"/>
        <v>3151.28</v>
      </c>
      <c r="Q1358" t="str">
        <f t="shared" si="129"/>
        <v>publishing/n</v>
      </c>
      <c r="R1358" t="str">
        <f t="shared" si="130"/>
        <v>nonfiction</v>
      </c>
      <c r="S1358" t="s">
        <v>8317</v>
      </c>
      <c r="T1358" t="s">
        <v>8332</v>
      </c>
      <c r="U1358" s="10">
        <f t="shared" si="131"/>
        <v>41430.038888888892</v>
      </c>
      <c r="V1358" s="9">
        <f t="shared" si="127"/>
        <v>41459.663888888885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506</v>
      </c>
      <c r="P1359">
        <f t="shared" si="128"/>
        <v>1285.5</v>
      </c>
      <c r="Q1359" t="str">
        <f t="shared" si="129"/>
        <v>publishing/n</v>
      </c>
      <c r="R1359" t="str">
        <f t="shared" si="130"/>
        <v>nonfiction</v>
      </c>
      <c r="S1359" t="s">
        <v>8317</v>
      </c>
      <c r="T1359" t="s">
        <v>8332</v>
      </c>
      <c r="U1359" s="10">
        <f t="shared" si="131"/>
        <v>41304.962233796294</v>
      </c>
      <c r="V1359" s="9">
        <f t="shared" si="127"/>
        <v>41333.874305555553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350</v>
      </c>
      <c r="P1360">
        <f t="shared" si="128"/>
        <v>1699.5</v>
      </c>
      <c r="Q1360" t="str">
        <f t="shared" si="129"/>
        <v>publishing/n</v>
      </c>
      <c r="R1360" t="str">
        <f t="shared" si="130"/>
        <v>nonfiction</v>
      </c>
      <c r="S1360" t="s">
        <v>8317</v>
      </c>
      <c r="T1360" t="s">
        <v>8332</v>
      </c>
      <c r="U1360" s="10">
        <f t="shared" si="131"/>
        <v>40689.570868055554</v>
      </c>
      <c r="V1360" s="9">
        <f t="shared" si="127"/>
        <v>40719.195868055554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104</v>
      </c>
      <c r="P1361">
        <f t="shared" si="128"/>
        <v>391.5</v>
      </c>
      <c r="Q1361" t="str">
        <f t="shared" si="129"/>
        <v>publishing/n</v>
      </c>
      <c r="R1361" t="str">
        <f t="shared" si="130"/>
        <v>nonfiction</v>
      </c>
      <c r="S1361" t="s">
        <v>8317</v>
      </c>
      <c r="T1361" t="s">
        <v>8332</v>
      </c>
      <c r="U1361" s="10">
        <f t="shared" si="131"/>
        <v>40668.814699074072</v>
      </c>
      <c r="V1361" s="9">
        <f t="shared" si="127"/>
        <v>40730.439699074072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1098</v>
      </c>
      <c r="P1362">
        <f t="shared" si="128"/>
        <v>1339.5</v>
      </c>
      <c r="Q1362" t="str">
        <f t="shared" si="129"/>
        <v>publishing/n</v>
      </c>
      <c r="R1362" t="str">
        <f t="shared" si="130"/>
        <v>nonfiction</v>
      </c>
      <c r="S1362" t="s">
        <v>8317</v>
      </c>
      <c r="T1362" t="s">
        <v>8332</v>
      </c>
      <c r="U1362" s="10">
        <f t="shared" si="131"/>
        <v>41095.900694444441</v>
      </c>
      <c r="V1362" s="9">
        <f t="shared" si="127"/>
        <v>41123.525694444441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1559</v>
      </c>
      <c r="P1363">
        <f t="shared" si="128"/>
        <v>3911.5</v>
      </c>
      <c r="Q1363" t="str">
        <f t="shared" si="129"/>
        <v>publishing/n</v>
      </c>
      <c r="R1363" t="str">
        <f t="shared" si="130"/>
        <v>nonfiction</v>
      </c>
      <c r="S1363" t="s">
        <v>8317</v>
      </c>
      <c r="T1363" t="s">
        <v>8332</v>
      </c>
      <c r="U1363" s="10">
        <f t="shared" si="131"/>
        <v>41781.717268518521</v>
      </c>
      <c r="V1363" s="9">
        <f t="shared" si="127"/>
        <v>41811.342268518521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91</v>
      </c>
      <c r="P1364">
        <f t="shared" si="128"/>
        <v>558</v>
      </c>
      <c r="Q1364" t="str">
        <f t="shared" si="129"/>
        <v>publishing/n</v>
      </c>
      <c r="R1364" t="str">
        <f t="shared" si="130"/>
        <v>nonfiction</v>
      </c>
      <c r="S1364" t="s">
        <v>8317</v>
      </c>
      <c r="T1364" t="s">
        <v>8332</v>
      </c>
      <c r="U1364" s="10">
        <f t="shared" si="131"/>
        <v>41464.934386574074</v>
      </c>
      <c r="V1364" s="9">
        <f t="shared" si="127"/>
        <v>41524.559386574074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0</v>
      </c>
      <c r="P1365">
        <f t="shared" si="128"/>
        <v>102.5</v>
      </c>
      <c r="Q1365" t="str">
        <f t="shared" si="129"/>
        <v>publishing/n</v>
      </c>
      <c r="R1365" t="str">
        <f t="shared" si="130"/>
        <v>nonfiction</v>
      </c>
      <c r="S1365" t="s">
        <v>8317</v>
      </c>
      <c r="T1365" t="s">
        <v>8332</v>
      </c>
      <c r="U1365" s="10">
        <f t="shared" si="131"/>
        <v>42396.8440625</v>
      </c>
      <c r="V1365" s="9">
        <f t="shared" si="127"/>
        <v>42414.957638888889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7830</v>
      </c>
      <c r="P1366">
        <f t="shared" si="128"/>
        <v>24987</v>
      </c>
      <c r="Q1366" t="str">
        <f t="shared" si="129"/>
        <v>music/</v>
      </c>
      <c r="R1366" t="str">
        <f t="shared" si="130"/>
        <v>rock</v>
      </c>
      <c r="S1366" t="s">
        <v>8318</v>
      </c>
      <c r="T1366" t="s">
        <v>8334</v>
      </c>
      <c r="U1366" s="10">
        <f t="shared" si="131"/>
        <v>41951.695671296293</v>
      </c>
      <c r="V1366" s="9">
        <f t="shared" si="127"/>
        <v>42011.3206712963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20</v>
      </c>
      <c r="P1367">
        <f t="shared" si="128"/>
        <v>3806</v>
      </c>
      <c r="Q1367" t="str">
        <f t="shared" si="129"/>
        <v>music/</v>
      </c>
      <c r="R1367" t="str">
        <f t="shared" si="130"/>
        <v>rock</v>
      </c>
      <c r="S1367" t="s">
        <v>8318</v>
      </c>
      <c r="T1367" t="s">
        <v>8334</v>
      </c>
      <c r="U1367" s="10">
        <f t="shared" si="131"/>
        <v>42049.733240740738</v>
      </c>
      <c r="V1367" s="9">
        <f t="shared" si="127"/>
        <v>42079.316574074073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1986.6900000000005</v>
      </c>
      <c r="P1368">
        <f t="shared" si="128"/>
        <v>4816.8450000000003</v>
      </c>
      <c r="Q1368" t="str">
        <f t="shared" si="129"/>
        <v>music/</v>
      </c>
      <c r="R1368" t="str">
        <f t="shared" si="130"/>
        <v>rock</v>
      </c>
      <c r="S1368" t="s">
        <v>8318</v>
      </c>
      <c r="T1368" t="s">
        <v>8334</v>
      </c>
      <c r="U1368" s="10">
        <f t="shared" si="131"/>
        <v>41924.996099537035</v>
      </c>
      <c r="V1368" s="9">
        <f t="shared" si="127"/>
        <v>41969.662766203706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713</v>
      </c>
      <c r="P1369">
        <f t="shared" si="128"/>
        <v>2901.5</v>
      </c>
      <c r="Q1369" t="str">
        <f t="shared" si="129"/>
        <v>music/</v>
      </c>
      <c r="R1369" t="str">
        <f t="shared" si="130"/>
        <v>rock</v>
      </c>
      <c r="S1369" t="s">
        <v>8318</v>
      </c>
      <c r="T1369" t="s">
        <v>8334</v>
      </c>
      <c r="U1369" s="10">
        <f t="shared" si="131"/>
        <v>42292.002893518518</v>
      </c>
      <c r="V1369" s="9">
        <f t="shared" si="127"/>
        <v>42321.669560185182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535</v>
      </c>
      <c r="P1370">
        <f t="shared" si="128"/>
        <v>2811</v>
      </c>
      <c r="Q1370" t="str">
        <f t="shared" si="129"/>
        <v>music/</v>
      </c>
      <c r="R1370" t="str">
        <f t="shared" si="130"/>
        <v>rock</v>
      </c>
      <c r="S1370" t="s">
        <v>8318</v>
      </c>
      <c r="T1370" t="s">
        <v>8334</v>
      </c>
      <c r="U1370" s="10">
        <f t="shared" si="131"/>
        <v>42146.190902777773</v>
      </c>
      <c r="V1370" s="9">
        <f t="shared" si="127"/>
        <v>42169.815902777773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1730.6299999999974</v>
      </c>
      <c r="P1371">
        <f t="shared" si="128"/>
        <v>17248.314999999999</v>
      </c>
      <c r="Q1371" t="str">
        <f t="shared" si="129"/>
        <v>music/</v>
      </c>
      <c r="R1371" t="str">
        <f t="shared" si="130"/>
        <v>rock</v>
      </c>
      <c r="S1371" t="s">
        <v>8318</v>
      </c>
      <c r="T1371" t="s">
        <v>8334</v>
      </c>
      <c r="U1371" s="10">
        <f t="shared" si="131"/>
        <v>41710.594282407408</v>
      </c>
      <c r="V1371" s="9">
        <f t="shared" si="127"/>
        <v>41740.219282407408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55</v>
      </c>
      <c r="P1372">
        <f t="shared" si="128"/>
        <v>787.5</v>
      </c>
      <c r="Q1372" t="str">
        <f t="shared" si="129"/>
        <v>music/</v>
      </c>
      <c r="R1372" t="str">
        <f t="shared" si="130"/>
        <v>rock</v>
      </c>
      <c r="S1372" t="s">
        <v>8318</v>
      </c>
      <c r="T1372" t="s">
        <v>8334</v>
      </c>
      <c r="U1372" s="10">
        <f t="shared" si="131"/>
        <v>41548.00335648148</v>
      </c>
      <c r="V1372" s="9">
        <f t="shared" si="127"/>
        <v>41562.62835648148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496</v>
      </c>
      <c r="P1373">
        <f t="shared" si="128"/>
        <v>3782.5</v>
      </c>
      <c r="Q1373" t="str">
        <f t="shared" si="129"/>
        <v>music/</v>
      </c>
      <c r="R1373" t="str">
        <f t="shared" si="130"/>
        <v>rock</v>
      </c>
      <c r="S1373" t="s">
        <v>8318</v>
      </c>
      <c r="T1373" t="s">
        <v>8334</v>
      </c>
      <c r="U1373" s="10">
        <f t="shared" si="131"/>
        <v>42101.758587962962</v>
      </c>
      <c r="V1373" s="9">
        <f t="shared" si="127"/>
        <v>42131.383587962962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120</v>
      </c>
      <c r="P1374">
        <f t="shared" si="128"/>
        <v>318</v>
      </c>
      <c r="Q1374" t="str">
        <f t="shared" si="129"/>
        <v>music/</v>
      </c>
      <c r="R1374" t="str">
        <f t="shared" si="130"/>
        <v>rock</v>
      </c>
      <c r="S1374" t="s">
        <v>8318</v>
      </c>
      <c r="T1374" t="s">
        <v>8334</v>
      </c>
      <c r="U1374" s="10">
        <f t="shared" si="131"/>
        <v>41072.739953703705</v>
      </c>
      <c r="V1374" s="9">
        <f t="shared" si="127"/>
        <v>41102.364953703705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501</v>
      </c>
      <c r="P1375">
        <f t="shared" si="128"/>
        <v>5276.5</v>
      </c>
      <c r="Q1375" t="str">
        <f t="shared" si="129"/>
        <v>music/</v>
      </c>
      <c r="R1375" t="str">
        <f t="shared" si="130"/>
        <v>rock</v>
      </c>
      <c r="S1375" t="s">
        <v>8318</v>
      </c>
      <c r="T1375" t="s">
        <v>8334</v>
      </c>
      <c r="U1375" s="10">
        <f t="shared" si="131"/>
        <v>42704.95177083333</v>
      </c>
      <c r="V1375" s="9">
        <f t="shared" si="127"/>
        <v>42734.57677083333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1342</v>
      </c>
      <c r="P1376">
        <f t="shared" si="128"/>
        <v>1454</v>
      </c>
      <c r="Q1376" t="str">
        <f t="shared" si="129"/>
        <v>music/</v>
      </c>
      <c r="R1376" t="str">
        <f t="shared" si="130"/>
        <v>rock</v>
      </c>
      <c r="S1376" t="s">
        <v>8318</v>
      </c>
      <c r="T1376" t="s">
        <v>8334</v>
      </c>
      <c r="U1376" s="10">
        <f t="shared" si="131"/>
        <v>42424.161898148144</v>
      </c>
      <c r="V1376" s="9">
        <f t="shared" si="127"/>
        <v>42453.74523148148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2853</v>
      </c>
      <c r="P1377">
        <f t="shared" si="128"/>
        <v>3481</v>
      </c>
      <c r="Q1377" t="str">
        <f t="shared" si="129"/>
        <v>music/</v>
      </c>
      <c r="R1377" t="str">
        <f t="shared" si="130"/>
        <v>rock</v>
      </c>
      <c r="S1377" t="s">
        <v>8318</v>
      </c>
      <c r="T1377" t="s">
        <v>8334</v>
      </c>
      <c r="U1377" s="10">
        <f t="shared" si="131"/>
        <v>42720.066192129627</v>
      </c>
      <c r="V1377" s="9">
        <f t="shared" si="127"/>
        <v>42749.691192129627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5642</v>
      </c>
      <c r="P1378">
        <f t="shared" si="128"/>
        <v>4755</v>
      </c>
      <c r="Q1378" t="str">
        <f t="shared" si="129"/>
        <v>music/</v>
      </c>
      <c r="R1378" t="str">
        <f t="shared" si="130"/>
        <v>rock</v>
      </c>
      <c r="S1378" t="s">
        <v>8318</v>
      </c>
      <c r="T1378" t="s">
        <v>8334</v>
      </c>
      <c r="U1378" s="10">
        <f t="shared" si="131"/>
        <v>42677.669050925921</v>
      </c>
      <c r="V1378" s="9">
        <f t="shared" si="127"/>
        <v>42707.335717592592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210</v>
      </c>
      <c r="P1379">
        <f t="shared" si="128"/>
        <v>770.5</v>
      </c>
      <c r="Q1379" t="str">
        <f t="shared" si="129"/>
        <v>music/</v>
      </c>
      <c r="R1379" t="str">
        <f t="shared" si="130"/>
        <v>rock</v>
      </c>
      <c r="S1379" t="s">
        <v>8318</v>
      </c>
      <c r="T1379" t="s">
        <v>8334</v>
      </c>
      <c r="U1379" s="10">
        <f t="shared" si="131"/>
        <v>42747.219560185185</v>
      </c>
      <c r="V1379" s="9">
        <f t="shared" si="127"/>
        <v>42768.799305555556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2067</v>
      </c>
      <c r="P1380">
        <f t="shared" si="128"/>
        <v>2100</v>
      </c>
      <c r="Q1380" t="str">
        <f t="shared" si="129"/>
        <v>music/</v>
      </c>
      <c r="R1380" t="str">
        <f t="shared" si="130"/>
        <v>rock</v>
      </c>
      <c r="S1380" t="s">
        <v>8318</v>
      </c>
      <c r="T1380" t="s">
        <v>8334</v>
      </c>
      <c r="U1380" s="10">
        <f t="shared" si="131"/>
        <v>42568.759374999994</v>
      </c>
      <c r="V1380" s="9">
        <f t="shared" si="127"/>
        <v>42583.384375000001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1160</v>
      </c>
      <c r="P1381">
        <f t="shared" si="128"/>
        <v>5655.5</v>
      </c>
      <c r="Q1381" t="str">
        <f t="shared" si="129"/>
        <v>music/</v>
      </c>
      <c r="R1381" t="str">
        <f t="shared" si="130"/>
        <v>rock</v>
      </c>
      <c r="S1381" t="s">
        <v>8318</v>
      </c>
      <c r="T1381" t="s">
        <v>8334</v>
      </c>
      <c r="U1381" s="10">
        <f t="shared" si="131"/>
        <v>42130.491620370376</v>
      </c>
      <c r="V1381" s="9">
        <f t="shared" si="127"/>
        <v>42160.116620370369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81</v>
      </c>
      <c r="P1382">
        <f t="shared" si="128"/>
        <v>55.5</v>
      </c>
      <c r="Q1382" t="str">
        <f t="shared" si="129"/>
        <v>music/</v>
      </c>
      <c r="R1382" t="str">
        <f t="shared" si="130"/>
        <v>rock</v>
      </c>
      <c r="S1382" t="s">
        <v>8318</v>
      </c>
      <c r="T1382" t="s">
        <v>8334</v>
      </c>
      <c r="U1382" s="10">
        <f t="shared" si="131"/>
        <v>42141.762800925921</v>
      </c>
      <c r="V1382" s="9">
        <f t="shared" si="127"/>
        <v>42163.708333333328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355</v>
      </c>
      <c r="P1383">
        <f t="shared" si="128"/>
        <v>2714</v>
      </c>
      <c r="Q1383" t="str">
        <f t="shared" si="129"/>
        <v>music/</v>
      </c>
      <c r="R1383" t="str">
        <f t="shared" si="130"/>
        <v>rock</v>
      </c>
      <c r="S1383" t="s">
        <v>8318</v>
      </c>
      <c r="T1383" t="s">
        <v>8334</v>
      </c>
      <c r="U1383" s="10">
        <f t="shared" si="131"/>
        <v>42703.214409722219</v>
      </c>
      <c r="V1383" s="9">
        <f t="shared" si="127"/>
        <v>42732.839409722219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349</v>
      </c>
      <c r="P1384">
        <f t="shared" si="128"/>
        <v>4248.5</v>
      </c>
      <c r="Q1384" t="str">
        <f t="shared" si="129"/>
        <v>music/</v>
      </c>
      <c r="R1384" t="str">
        <f t="shared" si="130"/>
        <v>rock</v>
      </c>
      <c r="S1384" t="s">
        <v>8318</v>
      </c>
      <c r="T1384" t="s">
        <v>8334</v>
      </c>
      <c r="U1384" s="10">
        <f t="shared" si="131"/>
        <v>41370.800185185188</v>
      </c>
      <c r="V1384" s="9">
        <f t="shared" si="127"/>
        <v>41400.425185185188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2473</v>
      </c>
      <c r="P1385">
        <f t="shared" si="128"/>
        <v>2383</v>
      </c>
      <c r="Q1385" t="str">
        <f t="shared" si="129"/>
        <v>music/</v>
      </c>
      <c r="R1385" t="str">
        <f t="shared" si="130"/>
        <v>rock</v>
      </c>
      <c r="S1385" t="s">
        <v>8318</v>
      </c>
      <c r="T1385" t="s">
        <v>8334</v>
      </c>
      <c r="U1385" s="10">
        <f t="shared" si="131"/>
        <v>42707.074976851851</v>
      </c>
      <c r="V1385" s="9">
        <f t="shared" si="127"/>
        <v>42726.699976851851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843</v>
      </c>
      <c r="P1386">
        <f t="shared" si="128"/>
        <v>2203</v>
      </c>
      <c r="Q1386" t="str">
        <f t="shared" si="129"/>
        <v>music/</v>
      </c>
      <c r="R1386" t="str">
        <f t="shared" si="130"/>
        <v>rock</v>
      </c>
      <c r="S1386" t="s">
        <v>8318</v>
      </c>
      <c r="T1386" t="s">
        <v>8334</v>
      </c>
      <c r="U1386" s="10">
        <f t="shared" si="131"/>
        <v>42160.735208333332</v>
      </c>
      <c r="V1386" s="9">
        <f t="shared" si="127"/>
        <v>42190.360208333332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832.48999999999978</v>
      </c>
      <c r="P1387">
        <f t="shared" si="128"/>
        <v>4483.2449999999999</v>
      </c>
      <c r="Q1387" t="str">
        <f t="shared" si="129"/>
        <v>music/</v>
      </c>
      <c r="R1387" t="str">
        <f t="shared" si="130"/>
        <v>rock</v>
      </c>
      <c r="S1387" t="s">
        <v>8318</v>
      </c>
      <c r="T1387" t="s">
        <v>8334</v>
      </c>
      <c r="U1387" s="10">
        <f t="shared" si="131"/>
        <v>42433.688900462963</v>
      </c>
      <c r="V1387" s="9">
        <f t="shared" si="127"/>
        <v>42489.132638888885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475</v>
      </c>
      <c r="P1388">
        <f t="shared" si="128"/>
        <v>444.5</v>
      </c>
      <c r="Q1388" t="str">
        <f t="shared" si="129"/>
        <v>music/</v>
      </c>
      <c r="R1388" t="str">
        <f t="shared" si="130"/>
        <v>rock</v>
      </c>
      <c r="S1388" t="s">
        <v>8318</v>
      </c>
      <c r="T1388" t="s">
        <v>8334</v>
      </c>
      <c r="U1388" s="10">
        <f t="shared" si="131"/>
        <v>42184.646863425922</v>
      </c>
      <c r="V1388" s="9">
        <f t="shared" si="127"/>
        <v>42214.271863425922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1465</v>
      </c>
      <c r="P1389">
        <f t="shared" si="128"/>
        <v>2771.5</v>
      </c>
      <c r="Q1389" t="str">
        <f t="shared" si="129"/>
        <v>music/</v>
      </c>
      <c r="R1389" t="str">
        <f t="shared" si="130"/>
        <v>rock</v>
      </c>
      <c r="S1389" t="s">
        <v>8318</v>
      </c>
      <c r="T1389" t="s">
        <v>8334</v>
      </c>
      <c r="U1389" s="10">
        <f t="shared" si="131"/>
        <v>42126.92123842593</v>
      </c>
      <c r="V1389" s="9">
        <f t="shared" si="127"/>
        <v>42157.8125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1740.37</v>
      </c>
      <c r="P1390">
        <f t="shared" si="128"/>
        <v>3426.1849999999999</v>
      </c>
      <c r="Q1390" t="str">
        <f t="shared" si="129"/>
        <v>music/</v>
      </c>
      <c r="R1390" t="str">
        <f t="shared" si="130"/>
        <v>rock</v>
      </c>
      <c r="S1390" t="s">
        <v>8318</v>
      </c>
      <c r="T1390" t="s">
        <v>8334</v>
      </c>
      <c r="U1390" s="10">
        <f t="shared" si="131"/>
        <v>42634.614780092597</v>
      </c>
      <c r="V1390" s="9">
        <f t="shared" si="127"/>
        <v>42660.301388888889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227</v>
      </c>
      <c r="P1391">
        <f t="shared" si="128"/>
        <v>380.5</v>
      </c>
      <c r="Q1391" t="str">
        <f t="shared" si="129"/>
        <v>music/</v>
      </c>
      <c r="R1391" t="str">
        <f t="shared" si="130"/>
        <v>rock</v>
      </c>
      <c r="S1391" t="s">
        <v>8318</v>
      </c>
      <c r="T1391" t="s">
        <v>8334</v>
      </c>
      <c r="U1391" s="10">
        <f t="shared" si="131"/>
        <v>42565.480983796297</v>
      </c>
      <c r="V1391" s="9">
        <f t="shared" si="127"/>
        <v>42595.105983796297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255</v>
      </c>
      <c r="P1392">
        <f t="shared" si="128"/>
        <v>1537</v>
      </c>
      <c r="Q1392" t="str">
        <f t="shared" si="129"/>
        <v>music/</v>
      </c>
      <c r="R1392" t="str">
        <f t="shared" si="130"/>
        <v>rock</v>
      </c>
      <c r="S1392" t="s">
        <v>8318</v>
      </c>
      <c r="T1392" t="s">
        <v>8334</v>
      </c>
      <c r="U1392" s="10">
        <f t="shared" si="131"/>
        <v>42087.803310185183</v>
      </c>
      <c r="V1392" s="9">
        <f t="shared" si="127"/>
        <v>42121.341666666667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51</v>
      </c>
      <c r="P1393">
        <f t="shared" si="128"/>
        <v>282</v>
      </c>
      <c r="Q1393" t="str">
        <f t="shared" si="129"/>
        <v>music/</v>
      </c>
      <c r="R1393" t="str">
        <f t="shared" si="130"/>
        <v>rock</v>
      </c>
      <c r="S1393" t="s">
        <v>8318</v>
      </c>
      <c r="T1393" t="s">
        <v>8334</v>
      </c>
      <c r="U1393" s="10">
        <f t="shared" si="131"/>
        <v>42193.650671296295</v>
      </c>
      <c r="V1393" s="9">
        <f t="shared" si="127"/>
        <v>42237.832638888889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341</v>
      </c>
      <c r="P1394">
        <f t="shared" si="128"/>
        <v>1472.5</v>
      </c>
      <c r="Q1394" t="str">
        <f t="shared" si="129"/>
        <v>music/</v>
      </c>
      <c r="R1394" t="str">
        <f t="shared" si="130"/>
        <v>rock</v>
      </c>
      <c r="S1394" t="s">
        <v>8318</v>
      </c>
      <c r="T1394" t="s">
        <v>8334</v>
      </c>
      <c r="U1394" s="10">
        <f t="shared" si="131"/>
        <v>42401.154930555553</v>
      </c>
      <c r="V1394" s="9">
        <f t="shared" si="127"/>
        <v>42431.779930555553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235</v>
      </c>
      <c r="P1395">
        <f t="shared" si="128"/>
        <v>5143.5</v>
      </c>
      <c r="Q1395" t="str">
        <f t="shared" si="129"/>
        <v>music/</v>
      </c>
      <c r="R1395" t="str">
        <f t="shared" si="130"/>
        <v>rock</v>
      </c>
      <c r="S1395" t="s">
        <v>8318</v>
      </c>
      <c r="T1395" t="s">
        <v>8334</v>
      </c>
      <c r="U1395" s="10">
        <f t="shared" si="131"/>
        <v>42553.681979166664</v>
      </c>
      <c r="V1395" s="9">
        <f t="shared" si="127"/>
        <v>42583.306979166664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166</v>
      </c>
      <c r="P1396">
        <f t="shared" si="128"/>
        <v>466.5</v>
      </c>
      <c r="Q1396" t="str">
        <f t="shared" si="129"/>
        <v>music/</v>
      </c>
      <c r="R1396" t="str">
        <f t="shared" si="130"/>
        <v>rock</v>
      </c>
      <c r="S1396" t="s">
        <v>8318</v>
      </c>
      <c r="T1396" t="s">
        <v>8334</v>
      </c>
      <c r="U1396" s="10">
        <f t="shared" si="131"/>
        <v>42752.144976851851</v>
      </c>
      <c r="V1396" s="9">
        <f t="shared" si="127"/>
        <v>42794.75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416</v>
      </c>
      <c r="P1397">
        <f t="shared" si="128"/>
        <v>1999</v>
      </c>
      <c r="Q1397" t="str">
        <f t="shared" si="129"/>
        <v>music/</v>
      </c>
      <c r="R1397" t="str">
        <f t="shared" si="130"/>
        <v>rock</v>
      </c>
      <c r="S1397" t="s">
        <v>8318</v>
      </c>
      <c r="T1397" t="s">
        <v>8334</v>
      </c>
      <c r="U1397" s="10">
        <f t="shared" si="131"/>
        <v>42719.90834490741</v>
      </c>
      <c r="V1397" s="9">
        <f t="shared" si="127"/>
        <v>42749.53334490741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438</v>
      </c>
      <c r="P1398">
        <f t="shared" si="128"/>
        <v>3255.5</v>
      </c>
      <c r="Q1398" t="str">
        <f t="shared" si="129"/>
        <v>music/</v>
      </c>
      <c r="R1398" t="str">
        <f t="shared" si="130"/>
        <v>rock</v>
      </c>
      <c r="S1398" t="s">
        <v>8318</v>
      </c>
      <c r="T1398" t="s">
        <v>8334</v>
      </c>
      <c r="U1398" s="10">
        <f t="shared" si="131"/>
        <v>42018.99863425926</v>
      </c>
      <c r="V1398" s="9">
        <f t="shared" si="127"/>
        <v>42048.62363425926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1385</v>
      </c>
      <c r="P1399">
        <f t="shared" si="128"/>
        <v>5771.5</v>
      </c>
      <c r="Q1399" t="str">
        <f t="shared" si="129"/>
        <v>music/</v>
      </c>
      <c r="R1399" t="str">
        <f t="shared" si="130"/>
        <v>rock</v>
      </c>
      <c r="S1399" t="s">
        <v>8318</v>
      </c>
      <c r="T1399" t="s">
        <v>8334</v>
      </c>
      <c r="U1399" s="10">
        <f t="shared" si="131"/>
        <v>42640.917939814812</v>
      </c>
      <c r="V1399" s="9">
        <f t="shared" si="127"/>
        <v>42670.513194444444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426</v>
      </c>
      <c r="P1400">
        <f t="shared" si="128"/>
        <v>2445.5</v>
      </c>
      <c r="Q1400" t="str">
        <f t="shared" si="129"/>
        <v>music/</v>
      </c>
      <c r="R1400" t="str">
        <f t="shared" si="130"/>
        <v>rock</v>
      </c>
      <c r="S1400" t="s">
        <v>8318</v>
      </c>
      <c r="T1400" t="s">
        <v>8334</v>
      </c>
      <c r="U1400" s="10">
        <f t="shared" si="131"/>
        <v>42526.874236111107</v>
      </c>
      <c r="V1400" s="9">
        <f t="shared" si="127"/>
        <v>42556.499236111107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2353</v>
      </c>
      <c r="P1401">
        <f t="shared" si="128"/>
        <v>5768.5</v>
      </c>
      <c r="Q1401" t="str">
        <f t="shared" si="129"/>
        <v>music/</v>
      </c>
      <c r="R1401" t="str">
        <f t="shared" si="130"/>
        <v>rock</v>
      </c>
      <c r="S1401" t="s">
        <v>8318</v>
      </c>
      <c r="T1401" t="s">
        <v>8334</v>
      </c>
      <c r="U1401" s="10">
        <f t="shared" si="131"/>
        <v>41889.004317129627</v>
      </c>
      <c r="V1401" s="9">
        <f t="shared" si="127"/>
        <v>41918.629317129627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236</v>
      </c>
      <c r="P1402">
        <f t="shared" si="128"/>
        <v>310</v>
      </c>
      <c r="Q1402" t="str">
        <f t="shared" si="129"/>
        <v>music/</v>
      </c>
      <c r="R1402" t="str">
        <f t="shared" si="130"/>
        <v>rock</v>
      </c>
      <c r="S1402" t="s">
        <v>8318</v>
      </c>
      <c r="T1402" t="s">
        <v>8334</v>
      </c>
      <c r="U1402" s="10">
        <f t="shared" si="131"/>
        <v>42498.341122685189</v>
      </c>
      <c r="V1402" s="9">
        <f t="shared" si="127"/>
        <v>42532.854166666672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9913</v>
      </c>
      <c r="P1403">
        <f t="shared" si="128"/>
        <v>6326.5</v>
      </c>
      <c r="Q1403" t="str">
        <f t="shared" si="129"/>
        <v>music/</v>
      </c>
      <c r="R1403" t="str">
        <f t="shared" si="130"/>
        <v>rock</v>
      </c>
      <c r="S1403" t="s">
        <v>8318</v>
      </c>
      <c r="T1403" t="s">
        <v>8334</v>
      </c>
      <c r="U1403" s="10">
        <f t="shared" si="131"/>
        <v>41399.99622685185</v>
      </c>
      <c r="V1403" s="9">
        <f t="shared" si="127"/>
        <v>41420.62122685185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229</v>
      </c>
      <c r="P1404">
        <f t="shared" si="128"/>
        <v>1421</v>
      </c>
      <c r="Q1404" t="str">
        <f t="shared" si="129"/>
        <v>music/</v>
      </c>
      <c r="R1404" t="str">
        <f t="shared" si="130"/>
        <v>rock</v>
      </c>
      <c r="S1404" t="s">
        <v>8318</v>
      </c>
      <c r="T1404" t="s">
        <v>8334</v>
      </c>
      <c r="U1404" s="10">
        <f t="shared" si="131"/>
        <v>42065.053368055553</v>
      </c>
      <c r="V1404" s="9">
        <f t="shared" si="127"/>
        <v>42124.636701388888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8"/>
        <v>2084.5</v>
      </c>
      <c r="Q1405" t="str">
        <f t="shared" si="129"/>
        <v>music/</v>
      </c>
      <c r="R1405" t="str">
        <f t="shared" si="130"/>
        <v>rock</v>
      </c>
      <c r="S1405" t="s">
        <v>8318</v>
      </c>
      <c r="T1405" t="s">
        <v>8334</v>
      </c>
      <c r="U1405" s="10">
        <f t="shared" si="131"/>
        <v>41451.062905092593</v>
      </c>
      <c r="V1405" s="9">
        <f t="shared" si="127"/>
        <v>41480.687905092593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0</v>
      </c>
      <c r="P1406">
        <f t="shared" si="128"/>
        <v>123</v>
      </c>
      <c r="Q1406" t="str">
        <f t="shared" si="129"/>
        <v>publishing/tra</v>
      </c>
      <c r="R1406" t="str">
        <f t="shared" si="130"/>
        <v>translations</v>
      </c>
      <c r="S1406" t="s">
        <v>8317</v>
      </c>
      <c r="T1406" t="s">
        <v>8345</v>
      </c>
      <c r="U1406" s="10">
        <f t="shared" si="131"/>
        <v>42032.510243055556</v>
      </c>
      <c r="V1406" s="9">
        <f t="shared" si="127"/>
        <v>42057.135243055556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8"/>
        <v>61</v>
      </c>
      <c r="Q1407" t="str">
        <f t="shared" si="129"/>
        <v>publishing/tra</v>
      </c>
      <c r="R1407" t="str">
        <f t="shared" si="130"/>
        <v>translations</v>
      </c>
      <c r="S1407" t="s">
        <v>8317</v>
      </c>
      <c r="T1407" t="s">
        <v>8345</v>
      </c>
      <c r="U1407" s="10">
        <f t="shared" si="131"/>
        <v>41941.680567129632</v>
      </c>
      <c r="V1407" s="9">
        <f t="shared" si="127"/>
        <v>41971.347233796296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8"/>
        <v>9</v>
      </c>
      <c r="Q1408" t="str">
        <f t="shared" si="129"/>
        <v>publishing/tra</v>
      </c>
      <c r="R1408" t="str">
        <f t="shared" si="130"/>
        <v>translations</v>
      </c>
      <c r="S1408" t="s">
        <v>8317</v>
      </c>
      <c r="T1408" t="s">
        <v>8345</v>
      </c>
      <c r="U1408" s="10">
        <f t="shared" si="131"/>
        <v>42297.432951388888</v>
      </c>
      <c r="V1408" s="9">
        <f t="shared" si="127"/>
        <v>42350.041666666672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</v>
      </c>
      <c r="P1409">
        <f t="shared" si="128"/>
        <v>8.5</v>
      </c>
      <c r="Q1409" t="str">
        <f t="shared" si="129"/>
        <v>publishing/tra</v>
      </c>
      <c r="R1409" t="str">
        <f t="shared" si="130"/>
        <v>translations</v>
      </c>
      <c r="S1409" t="s">
        <v>8317</v>
      </c>
      <c r="T1409" t="s">
        <v>8345</v>
      </c>
      <c r="U1409" s="10">
        <f t="shared" si="131"/>
        <v>41838.536782407406</v>
      </c>
      <c r="V1409" s="9">
        <f t="shared" si="127"/>
        <v>41863.161782407406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IF(E1410&gt;=D1410, E1410-D1410,0)</f>
        <v>0</v>
      </c>
      <c r="P1410">
        <f t="shared" si="128"/>
        <v>39</v>
      </c>
      <c r="Q1410" t="str">
        <f t="shared" si="129"/>
        <v>publishing/tra</v>
      </c>
      <c r="R1410" t="str">
        <f t="shared" si="130"/>
        <v>translations</v>
      </c>
      <c r="S1410" t="s">
        <v>8317</v>
      </c>
      <c r="T1410" t="s">
        <v>8345</v>
      </c>
      <c r="U1410" s="10">
        <f t="shared" si="131"/>
        <v>42291.872175925921</v>
      </c>
      <c r="V1410" s="9">
        <f t="shared" ref="V1410:V1473" si="133">(I1410/86400)+25569+(-9/24)</f>
        <v>42321.538842592592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>
        <f t="shared" ref="P1411:P1474" si="134">AVERAGE(E1411,L1411)</f>
        <v>0</v>
      </c>
      <c r="Q1411" t="str">
        <f t="shared" ref="Q1411:Q1474" si="135">LEFT(N1411,LEN(N1411)-FIND("/",N1411)+2)</f>
        <v>publishing/tra</v>
      </c>
      <c r="R1411" t="str">
        <f t="shared" ref="R1411:R1474" si="136">RIGHT(N1411,LEN(N1411)-FIND("/",N1411))</f>
        <v>translations</v>
      </c>
      <c r="S1411" t="s">
        <v>8317</v>
      </c>
      <c r="T1411" t="s">
        <v>8345</v>
      </c>
      <c r="U1411" s="10">
        <f t="shared" ref="U1411:U1474" si="137">(((J1411/60)/60)/24)+DATE(1970,1,1)</f>
        <v>41945.133506944447</v>
      </c>
      <c r="V1411" s="9">
        <f t="shared" si="133"/>
        <v>42004.800173611111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4"/>
        <v>1</v>
      </c>
      <c r="Q1412" t="str">
        <f t="shared" si="135"/>
        <v>publishing/tra</v>
      </c>
      <c r="R1412" t="str">
        <f t="shared" si="136"/>
        <v>translations</v>
      </c>
      <c r="S1412" t="s">
        <v>8317</v>
      </c>
      <c r="T1412" t="s">
        <v>8345</v>
      </c>
      <c r="U1412" s="10">
        <f t="shared" si="137"/>
        <v>42479.318518518514</v>
      </c>
      <c r="V1412" s="9">
        <f t="shared" si="133"/>
        <v>42523.943518518514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4"/>
        <v>5</v>
      </c>
      <c r="Q1413" t="str">
        <f t="shared" si="135"/>
        <v>publishing/tra</v>
      </c>
      <c r="R1413" t="str">
        <f t="shared" si="136"/>
        <v>translations</v>
      </c>
      <c r="S1413" t="s">
        <v>8317</v>
      </c>
      <c r="T1413" t="s">
        <v>8345</v>
      </c>
      <c r="U1413" s="10">
        <f t="shared" si="137"/>
        <v>42013.059027777781</v>
      </c>
      <c r="V1413" s="9">
        <f t="shared" si="133"/>
        <v>42040.684027777781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0</v>
      </c>
      <c r="P1414">
        <f t="shared" si="134"/>
        <v>166.5</v>
      </c>
      <c r="Q1414" t="str">
        <f t="shared" si="135"/>
        <v>publishing/tra</v>
      </c>
      <c r="R1414" t="str">
        <f t="shared" si="136"/>
        <v>translations</v>
      </c>
      <c r="S1414" t="s">
        <v>8317</v>
      </c>
      <c r="T1414" t="s">
        <v>8345</v>
      </c>
      <c r="U1414" s="10">
        <f t="shared" si="137"/>
        <v>41947.063645833332</v>
      </c>
      <c r="V1414" s="9">
        <f t="shared" si="133"/>
        <v>41976.688645833332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0</v>
      </c>
      <c r="P1415">
        <f t="shared" si="134"/>
        <v>50.5</v>
      </c>
      <c r="Q1415" t="str">
        <f t="shared" si="135"/>
        <v>publishing/tra</v>
      </c>
      <c r="R1415" t="str">
        <f t="shared" si="136"/>
        <v>translations</v>
      </c>
      <c r="S1415" t="s">
        <v>8317</v>
      </c>
      <c r="T1415" t="s">
        <v>8345</v>
      </c>
      <c r="U1415" s="10">
        <f t="shared" si="137"/>
        <v>42360.437152777777</v>
      </c>
      <c r="V1415" s="9">
        <f t="shared" si="133"/>
        <v>42420.062152777777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4"/>
        <v>1</v>
      </c>
      <c r="Q1416" t="str">
        <f t="shared" si="135"/>
        <v>publishing/tra</v>
      </c>
      <c r="R1416" t="str">
        <f t="shared" si="136"/>
        <v>translations</v>
      </c>
      <c r="S1416" t="s">
        <v>8317</v>
      </c>
      <c r="T1416" t="s">
        <v>8345</v>
      </c>
      <c r="U1416" s="10">
        <f t="shared" si="137"/>
        <v>42708.25309027778</v>
      </c>
      <c r="V1416" s="9">
        <f t="shared" si="133"/>
        <v>42737.87809027778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0</v>
      </c>
      <c r="P1417">
        <f t="shared" si="134"/>
        <v>404.5</v>
      </c>
      <c r="Q1417" t="str">
        <f t="shared" si="135"/>
        <v>publishing/tra</v>
      </c>
      <c r="R1417" t="str">
        <f t="shared" si="136"/>
        <v>translations</v>
      </c>
      <c r="S1417" t="s">
        <v>8317</v>
      </c>
      <c r="T1417" t="s">
        <v>8345</v>
      </c>
      <c r="U1417" s="10">
        <f t="shared" si="137"/>
        <v>42192.675821759258</v>
      </c>
      <c r="V1417" s="9">
        <f t="shared" si="133"/>
        <v>42232.300821759258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4"/>
        <v>0</v>
      </c>
      <c r="Q1418" t="str">
        <f t="shared" si="135"/>
        <v>publishing/tra</v>
      </c>
      <c r="R1418" t="str">
        <f t="shared" si="136"/>
        <v>translations</v>
      </c>
      <c r="S1418" t="s">
        <v>8317</v>
      </c>
      <c r="T1418" t="s">
        <v>8345</v>
      </c>
      <c r="U1418" s="10">
        <f t="shared" si="137"/>
        <v>42299.926145833335</v>
      </c>
      <c r="V1418" s="9">
        <f t="shared" si="133"/>
        <v>42329.592812499999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0</v>
      </c>
      <c r="P1419">
        <f t="shared" si="134"/>
        <v>28.5</v>
      </c>
      <c r="Q1419" t="str">
        <f t="shared" si="135"/>
        <v>publishing/tra</v>
      </c>
      <c r="R1419" t="str">
        <f t="shared" si="136"/>
        <v>translations</v>
      </c>
      <c r="S1419" t="s">
        <v>8317</v>
      </c>
      <c r="T1419" t="s">
        <v>8345</v>
      </c>
      <c r="U1419" s="10">
        <f t="shared" si="137"/>
        <v>42232.15016203704</v>
      </c>
      <c r="V1419" s="9">
        <f t="shared" si="133"/>
        <v>42262.09097222222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4"/>
        <v>3.5</v>
      </c>
      <c r="Q1420" t="str">
        <f t="shared" si="135"/>
        <v>publishing/tra</v>
      </c>
      <c r="R1420" t="str">
        <f t="shared" si="136"/>
        <v>translations</v>
      </c>
      <c r="S1420" t="s">
        <v>8317</v>
      </c>
      <c r="T1420" t="s">
        <v>8345</v>
      </c>
      <c r="U1420" s="10">
        <f t="shared" si="137"/>
        <v>42395.456412037034</v>
      </c>
      <c r="V1420" s="9">
        <f t="shared" si="133"/>
        <v>42425.081412037034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0</v>
      </c>
      <c r="P1421">
        <f t="shared" si="134"/>
        <v>227.5</v>
      </c>
      <c r="Q1421" t="str">
        <f t="shared" si="135"/>
        <v>publishing/tra</v>
      </c>
      <c r="R1421" t="str">
        <f t="shared" si="136"/>
        <v>translations</v>
      </c>
      <c r="S1421" t="s">
        <v>8317</v>
      </c>
      <c r="T1421" t="s">
        <v>8345</v>
      </c>
      <c r="U1421" s="10">
        <f t="shared" si="137"/>
        <v>42622.456238425926</v>
      </c>
      <c r="V1421" s="9">
        <f t="shared" si="133"/>
        <v>42652.081238425926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0</v>
      </c>
      <c r="P1422">
        <f t="shared" si="134"/>
        <v>3</v>
      </c>
      <c r="Q1422" t="str">
        <f t="shared" si="135"/>
        <v>publishing/tra</v>
      </c>
      <c r="R1422" t="str">
        <f t="shared" si="136"/>
        <v>translations</v>
      </c>
      <c r="S1422" t="s">
        <v>8317</v>
      </c>
      <c r="T1422" t="s">
        <v>8345</v>
      </c>
      <c r="U1422" s="10">
        <f t="shared" si="137"/>
        <v>42524.667662037042</v>
      </c>
      <c r="V1422" s="9">
        <f t="shared" si="133"/>
        <v>42549.292662037042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4"/>
        <v>101</v>
      </c>
      <c r="Q1423" t="str">
        <f t="shared" si="135"/>
        <v>publishing/tra</v>
      </c>
      <c r="R1423" t="str">
        <f t="shared" si="136"/>
        <v>translations</v>
      </c>
      <c r="S1423" t="s">
        <v>8317</v>
      </c>
      <c r="T1423" t="s">
        <v>8345</v>
      </c>
      <c r="U1423" s="10">
        <f t="shared" si="137"/>
        <v>42013.915613425925</v>
      </c>
      <c r="V1423" s="9">
        <f t="shared" si="133"/>
        <v>42043.540613425925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4"/>
        <v>14</v>
      </c>
      <c r="Q1424" t="str">
        <f t="shared" si="135"/>
        <v>publishing/tra</v>
      </c>
      <c r="R1424" t="str">
        <f t="shared" si="136"/>
        <v>translations</v>
      </c>
      <c r="S1424" t="s">
        <v>8317</v>
      </c>
      <c r="T1424" t="s">
        <v>8345</v>
      </c>
      <c r="U1424" s="10">
        <f t="shared" si="137"/>
        <v>42604.239629629628</v>
      </c>
      <c r="V1424" s="9">
        <f t="shared" si="133"/>
        <v>42633.864629629628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4"/>
        <v>50.5</v>
      </c>
      <c r="Q1425" t="str">
        <f t="shared" si="135"/>
        <v>publishing/tra</v>
      </c>
      <c r="R1425" t="str">
        <f t="shared" si="136"/>
        <v>translations</v>
      </c>
      <c r="S1425" t="s">
        <v>8317</v>
      </c>
      <c r="T1425" t="s">
        <v>8345</v>
      </c>
      <c r="U1425" s="10">
        <f t="shared" si="137"/>
        <v>42340.360312500001</v>
      </c>
      <c r="V1425" s="9">
        <f t="shared" si="133"/>
        <v>42369.985312500001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0</v>
      </c>
      <c r="P1426">
        <f t="shared" si="134"/>
        <v>770.5</v>
      </c>
      <c r="Q1426" t="str">
        <f t="shared" si="135"/>
        <v>publishing/tra</v>
      </c>
      <c r="R1426" t="str">
        <f t="shared" si="136"/>
        <v>translations</v>
      </c>
      <c r="S1426" t="s">
        <v>8317</v>
      </c>
      <c r="T1426" t="s">
        <v>8345</v>
      </c>
      <c r="U1426" s="10">
        <f t="shared" si="137"/>
        <v>42676.717615740738</v>
      </c>
      <c r="V1426" s="9">
        <f t="shared" si="133"/>
        <v>42689.384282407409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4"/>
        <v>0</v>
      </c>
      <c r="Q1427" t="str">
        <f t="shared" si="135"/>
        <v>publishing/tra</v>
      </c>
      <c r="R1427" t="str">
        <f t="shared" si="136"/>
        <v>translations</v>
      </c>
      <c r="S1427" t="s">
        <v>8317</v>
      </c>
      <c r="T1427" t="s">
        <v>8345</v>
      </c>
      <c r="U1427" s="10">
        <f t="shared" si="137"/>
        <v>42093.131469907406</v>
      </c>
      <c r="V1427" s="9">
        <f t="shared" si="133"/>
        <v>42122.756469907406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4"/>
        <v>0</v>
      </c>
      <c r="Q1428" t="str">
        <f t="shared" si="135"/>
        <v>publishing/tra</v>
      </c>
      <c r="R1428" t="str">
        <f t="shared" si="136"/>
        <v>translations</v>
      </c>
      <c r="S1428" t="s">
        <v>8317</v>
      </c>
      <c r="T1428" t="s">
        <v>8345</v>
      </c>
      <c r="U1428" s="10">
        <f t="shared" si="137"/>
        <v>42180.390277777777</v>
      </c>
      <c r="V1428" s="9">
        <f t="shared" si="133"/>
        <v>42240.015277777777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0</v>
      </c>
      <c r="P1429">
        <f t="shared" si="134"/>
        <v>211.5</v>
      </c>
      <c r="Q1429" t="str">
        <f t="shared" si="135"/>
        <v>publishing/tra</v>
      </c>
      <c r="R1429" t="str">
        <f t="shared" si="136"/>
        <v>translations</v>
      </c>
      <c r="S1429" t="s">
        <v>8317</v>
      </c>
      <c r="T1429" t="s">
        <v>8345</v>
      </c>
      <c r="U1429" s="10">
        <f t="shared" si="137"/>
        <v>42601.851678240739</v>
      </c>
      <c r="V1429" s="9">
        <f t="shared" si="133"/>
        <v>42631.476678240739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0</v>
      </c>
      <c r="P1430">
        <f t="shared" si="134"/>
        <v>24</v>
      </c>
      <c r="Q1430" t="str">
        <f t="shared" si="135"/>
        <v>publishing/tra</v>
      </c>
      <c r="R1430" t="str">
        <f t="shared" si="136"/>
        <v>translations</v>
      </c>
      <c r="S1430" t="s">
        <v>8317</v>
      </c>
      <c r="T1430" t="s">
        <v>8345</v>
      </c>
      <c r="U1430" s="10">
        <f t="shared" si="137"/>
        <v>42432.379826388889</v>
      </c>
      <c r="V1430" s="9">
        <f t="shared" si="133"/>
        <v>42461.963159722218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4"/>
        <v>0</v>
      </c>
      <c r="Q1431" t="str">
        <f t="shared" si="135"/>
        <v>publishing/tra</v>
      </c>
      <c r="R1431" t="str">
        <f t="shared" si="136"/>
        <v>translations</v>
      </c>
      <c r="S1431" t="s">
        <v>8317</v>
      </c>
      <c r="T1431" t="s">
        <v>8345</v>
      </c>
      <c r="U1431" s="10">
        <f t="shared" si="137"/>
        <v>42074.060671296291</v>
      </c>
      <c r="V1431" s="9">
        <f t="shared" si="133"/>
        <v>42103.685671296298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0</v>
      </c>
      <c r="P1432">
        <f t="shared" si="134"/>
        <v>204</v>
      </c>
      <c r="Q1432" t="str">
        <f t="shared" si="135"/>
        <v>publishing/tra</v>
      </c>
      <c r="R1432" t="str">
        <f t="shared" si="136"/>
        <v>translations</v>
      </c>
      <c r="S1432" t="s">
        <v>8317</v>
      </c>
      <c r="T1432" t="s">
        <v>8345</v>
      </c>
      <c r="U1432" s="10">
        <f t="shared" si="137"/>
        <v>41961.813518518517</v>
      </c>
      <c r="V1432" s="9">
        <f t="shared" si="133"/>
        <v>41992.438518518524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0</v>
      </c>
      <c r="P1433">
        <f t="shared" si="134"/>
        <v>2739</v>
      </c>
      <c r="Q1433" t="str">
        <f t="shared" si="135"/>
        <v>publishing/tra</v>
      </c>
      <c r="R1433" t="str">
        <f t="shared" si="136"/>
        <v>translations</v>
      </c>
      <c r="S1433" t="s">
        <v>8317</v>
      </c>
      <c r="T1433" t="s">
        <v>8345</v>
      </c>
      <c r="U1433" s="10">
        <f t="shared" si="137"/>
        <v>42304.210833333331</v>
      </c>
      <c r="V1433" s="9">
        <f t="shared" si="133"/>
        <v>42333.877500000002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4"/>
        <v>0</v>
      </c>
      <c r="Q1434" t="str">
        <f t="shared" si="135"/>
        <v>publishing/tra</v>
      </c>
      <c r="R1434" t="str">
        <f t="shared" si="136"/>
        <v>translations</v>
      </c>
      <c r="S1434" t="s">
        <v>8317</v>
      </c>
      <c r="T1434" t="s">
        <v>8345</v>
      </c>
      <c r="U1434" s="10">
        <f t="shared" si="137"/>
        <v>42175.780416666668</v>
      </c>
      <c r="V1434" s="9">
        <f t="shared" si="133"/>
        <v>42205.405416666668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0</v>
      </c>
      <c r="P1435">
        <f t="shared" si="134"/>
        <v>407.5</v>
      </c>
      <c r="Q1435" t="str">
        <f t="shared" si="135"/>
        <v>publishing/tra</v>
      </c>
      <c r="R1435" t="str">
        <f t="shared" si="136"/>
        <v>translations</v>
      </c>
      <c r="S1435" t="s">
        <v>8317</v>
      </c>
      <c r="T1435" t="s">
        <v>8345</v>
      </c>
      <c r="U1435" s="10">
        <f t="shared" si="137"/>
        <v>42673.625868055555</v>
      </c>
      <c r="V1435" s="9">
        <f t="shared" si="133"/>
        <v>42714.083333333328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0</v>
      </c>
      <c r="P1436">
        <f t="shared" si="134"/>
        <v>4100.5</v>
      </c>
      <c r="Q1436" t="str">
        <f t="shared" si="135"/>
        <v>publishing/tra</v>
      </c>
      <c r="R1436" t="str">
        <f t="shared" si="136"/>
        <v>translations</v>
      </c>
      <c r="S1436" t="s">
        <v>8317</v>
      </c>
      <c r="T1436" t="s">
        <v>8345</v>
      </c>
      <c r="U1436" s="10">
        <f t="shared" si="137"/>
        <v>42142.767106481479</v>
      </c>
      <c r="V1436" s="9">
        <f t="shared" si="133"/>
        <v>42163.25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4"/>
        <v>8.5</v>
      </c>
      <c r="Q1437" t="str">
        <f t="shared" si="135"/>
        <v>publishing/tra</v>
      </c>
      <c r="R1437" t="str">
        <f t="shared" si="136"/>
        <v>translations</v>
      </c>
      <c r="S1437" t="s">
        <v>8317</v>
      </c>
      <c r="T1437" t="s">
        <v>8345</v>
      </c>
      <c r="U1437" s="10">
        <f t="shared" si="137"/>
        <v>42258.780324074076</v>
      </c>
      <c r="V1437" s="9">
        <f t="shared" si="133"/>
        <v>42288.405324074076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</v>
      </c>
      <c r="P1438">
        <f t="shared" si="134"/>
        <v>39.5</v>
      </c>
      <c r="Q1438" t="str">
        <f t="shared" si="135"/>
        <v>publishing/tra</v>
      </c>
      <c r="R1438" t="str">
        <f t="shared" si="136"/>
        <v>translations</v>
      </c>
      <c r="S1438" t="s">
        <v>8317</v>
      </c>
      <c r="T1438" t="s">
        <v>8345</v>
      </c>
      <c r="U1438" s="10">
        <f t="shared" si="137"/>
        <v>42391.35019675926</v>
      </c>
      <c r="V1438" s="9">
        <f t="shared" si="133"/>
        <v>42420.97519675926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0</v>
      </c>
      <c r="P1439">
        <f t="shared" si="134"/>
        <v>414.5</v>
      </c>
      <c r="Q1439" t="str">
        <f t="shared" si="135"/>
        <v>publishing/tra</v>
      </c>
      <c r="R1439" t="str">
        <f t="shared" si="136"/>
        <v>translations</v>
      </c>
      <c r="S1439" t="s">
        <v>8317</v>
      </c>
      <c r="T1439" t="s">
        <v>8345</v>
      </c>
      <c r="U1439" s="10">
        <f t="shared" si="137"/>
        <v>41796.531701388885</v>
      </c>
      <c r="V1439" s="9">
        <f t="shared" si="133"/>
        <v>41832.832638888889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0</v>
      </c>
      <c r="P1440">
        <f t="shared" si="134"/>
        <v>304</v>
      </c>
      <c r="Q1440" t="str">
        <f t="shared" si="135"/>
        <v>publishing/tra</v>
      </c>
      <c r="R1440" t="str">
        <f t="shared" si="136"/>
        <v>translations</v>
      </c>
      <c r="S1440" t="s">
        <v>8317</v>
      </c>
      <c r="T1440" t="s">
        <v>8345</v>
      </c>
      <c r="U1440" s="10">
        <f t="shared" si="137"/>
        <v>42457.871516203704</v>
      </c>
      <c r="V1440" s="9">
        <f t="shared" si="133"/>
        <v>42487.204861111109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0</v>
      </c>
      <c r="P1441">
        <f t="shared" si="134"/>
        <v>93</v>
      </c>
      <c r="Q1441" t="str">
        <f t="shared" si="135"/>
        <v>publishing/tra</v>
      </c>
      <c r="R1441" t="str">
        <f t="shared" si="136"/>
        <v>translations</v>
      </c>
      <c r="S1441" t="s">
        <v>8317</v>
      </c>
      <c r="T1441" t="s">
        <v>8345</v>
      </c>
      <c r="U1441" s="10">
        <f t="shared" si="137"/>
        <v>42040.829872685179</v>
      </c>
      <c r="V1441" s="9">
        <f t="shared" si="133"/>
        <v>42070.454872685186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4"/>
        <v>1</v>
      </c>
      <c r="Q1442" t="str">
        <f t="shared" si="135"/>
        <v>publishing/tra</v>
      </c>
      <c r="R1442" t="str">
        <f t="shared" si="136"/>
        <v>translations</v>
      </c>
      <c r="S1442" t="s">
        <v>8317</v>
      </c>
      <c r="T1442" t="s">
        <v>8345</v>
      </c>
      <c r="U1442" s="10">
        <f t="shared" si="137"/>
        <v>42486.748414351852</v>
      </c>
      <c r="V1442" s="9">
        <f t="shared" si="133"/>
        <v>42516.373414351852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0</v>
      </c>
      <c r="P1443">
        <f t="shared" si="134"/>
        <v>1011.5</v>
      </c>
      <c r="Q1443" t="str">
        <f t="shared" si="135"/>
        <v>publishing/tra</v>
      </c>
      <c r="R1443" t="str">
        <f t="shared" si="136"/>
        <v>translations</v>
      </c>
      <c r="S1443" t="s">
        <v>8317</v>
      </c>
      <c r="T1443" t="s">
        <v>8345</v>
      </c>
      <c r="U1443" s="10">
        <f t="shared" si="137"/>
        <v>42198.765844907408</v>
      </c>
      <c r="V1443" s="9">
        <f t="shared" si="133"/>
        <v>42258.390844907408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4"/>
        <v>0</v>
      </c>
      <c r="Q1444" t="str">
        <f t="shared" si="135"/>
        <v>publishing/tra</v>
      </c>
      <c r="R1444" t="str">
        <f t="shared" si="136"/>
        <v>translations</v>
      </c>
      <c r="S1444" t="s">
        <v>8317</v>
      </c>
      <c r="T1444" t="s">
        <v>8345</v>
      </c>
      <c r="U1444" s="10">
        <f t="shared" si="137"/>
        <v>42485.64534722222</v>
      </c>
      <c r="V1444" s="9">
        <f t="shared" si="133"/>
        <v>42515.27034722222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4"/>
        <v>0</v>
      </c>
      <c r="Q1445" t="str">
        <f t="shared" si="135"/>
        <v>publishing/tra</v>
      </c>
      <c r="R1445" t="str">
        <f t="shared" si="136"/>
        <v>translations</v>
      </c>
      <c r="S1445" t="s">
        <v>8317</v>
      </c>
      <c r="T1445" t="s">
        <v>8345</v>
      </c>
      <c r="U1445" s="10">
        <f t="shared" si="137"/>
        <v>42707.926030092596</v>
      </c>
      <c r="V1445" s="9">
        <f t="shared" si="133"/>
        <v>42737.551030092596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4"/>
        <v>0</v>
      </c>
      <c r="Q1446" t="str">
        <f t="shared" si="135"/>
        <v>publishing/tra</v>
      </c>
      <c r="R1446" t="str">
        <f t="shared" si="136"/>
        <v>translations</v>
      </c>
      <c r="S1446" t="s">
        <v>8317</v>
      </c>
      <c r="T1446" t="s">
        <v>8345</v>
      </c>
      <c r="U1446" s="10">
        <f t="shared" si="137"/>
        <v>42199.873402777783</v>
      </c>
      <c r="V1446" s="9">
        <f t="shared" si="133"/>
        <v>42259.498402777783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4"/>
        <v>0</v>
      </c>
      <c r="Q1447" t="str">
        <f t="shared" si="135"/>
        <v>publishing/tra</v>
      </c>
      <c r="R1447" t="str">
        <f t="shared" si="136"/>
        <v>translations</v>
      </c>
      <c r="S1447" t="s">
        <v>8317</v>
      </c>
      <c r="T1447" t="s">
        <v>8345</v>
      </c>
      <c r="U1447" s="10">
        <f t="shared" si="137"/>
        <v>42139.542303240742</v>
      </c>
      <c r="V1447" s="9">
        <f t="shared" si="133"/>
        <v>42169.167303240742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4"/>
        <v>0</v>
      </c>
      <c r="Q1448" t="str">
        <f t="shared" si="135"/>
        <v>publishing/tra</v>
      </c>
      <c r="R1448" t="str">
        <f t="shared" si="136"/>
        <v>translations</v>
      </c>
      <c r="S1448" t="s">
        <v>8317</v>
      </c>
      <c r="T1448" t="s">
        <v>8345</v>
      </c>
      <c r="U1448" s="10">
        <f t="shared" si="137"/>
        <v>42461.447662037041</v>
      </c>
      <c r="V1448" s="9">
        <f t="shared" si="133"/>
        <v>42481.072662037041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4"/>
        <v>39</v>
      </c>
      <c r="Q1449" t="str">
        <f t="shared" si="135"/>
        <v>publishing/tra</v>
      </c>
      <c r="R1449" t="str">
        <f t="shared" si="136"/>
        <v>translations</v>
      </c>
      <c r="S1449" t="s">
        <v>8317</v>
      </c>
      <c r="T1449" t="s">
        <v>8345</v>
      </c>
      <c r="U1449" s="10">
        <f t="shared" si="137"/>
        <v>42529.730717592596</v>
      </c>
      <c r="V1449" s="9">
        <f t="shared" si="133"/>
        <v>42559.355717592596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4"/>
        <v>0</v>
      </c>
      <c r="Q1450" t="str">
        <f t="shared" si="135"/>
        <v>publishing/tra</v>
      </c>
      <c r="R1450" t="str">
        <f t="shared" si="136"/>
        <v>translations</v>
      </c>
      <c r="S1450" t="s">
        <v>8317</v>
      </c>
      <c r="T1450" t="s">
        <v>8345</v>
      </c>
      <c r="U1450" s="10">
        <f t="shared" si="137"/>
        <v>42115.936550925922</v>
      </c>
      <c r="V1450" s="9">
        <f t="shared" si="133"/>
        <v>42145.850694444445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4"/>
        <v>0</v>
      </c>
      <c r="Q1451" t="str">
        <f t="shared" si="135"/>
        <v>publishing/tra</v>
      </c>
      <c r="R1451" t="str">
        <f t="shared" si="136"/>
        <v>translations</v>
      </c>
      <c r="S1451" t="s">
        <v>8317</v>
      </c>
      <c r="T1451" t="s">
        <v>8345</v>
      </c>
      <c r="U1451" s="10">
        <f t="shared" si="137"/>
        <v>42086.811400462961</v>
      </c>
      <c r="V1451" s="9">
        <f t="shared" si="133"/>
        <v>42134.436400462961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4"/>
        <v>1</v>
      </c>
      <c r="Q1452" t="str">
        <f t="shared" si="135"/>
        <v>publishing/tra</v>
      </c>
      <c r="R1452" t="str">
        <f t="shared" si="136"/>
        <v>translations</v>
      </c>
      <c r="S1452" t="s">
        <v>8317</v>
      </c>
      <c r="T1452" t="s">
        <v>8345</v>
      </c>
      <c r="U1452" s="10">
        <f t="shared" si="137"/>
        <v>42390.171261574069</v>
      </c>
      <c r="V1452" s="9">
        <f t="shared" si="133"/>
        <v>42419.796261574069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4"/>
        <v>2</v>
      </c>
      <c r="Q1453" t="str">
        <f t="shared" si="135"/>
        <v>publishing/tra</v>
      </c>
      <c r="R1453" t="str">
        <f t="shared" si="136"/>
        <v>translations</v>
      </c>
      <c r="S1453" t="s">
        <v>8317</v>
      </c>
      <c r="T1453" t="s">
        <v>8345</v>
      </c>
      <c r="U1453" s="10">
        <f t="shared" si="137"/>
        <v>41931.959016203706</v>
      </c>
      <c r="V1453" s="9">
        <f t="shared" si="133"/>
        <v>41961.62568287037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4"/>
        <v>0</v>
      </c>
      <c r="Q1454" t="str">
        <f t="shared" si="135"/>
        <v>publishing/tra</v>
      </c>
      <c r="R1454" t="str">
        <f t="shared" si="136"/>
        <v>translations</v>
      </c>
      <c r="S1454" t="s">
        <v>8317</v>
      </c>
      <c r="T1454" t="s">
        <v>8345</v>
      </c>
      <c r="U1454" s="10">
        <f t="shared" si="137"/>
        <v>41818.703275462962</v>
      </c>
      <c r="V1454" s="9">
        <f t="shared" si="133"/>
        <v>41848.328275462962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4"/>
        <v>0</v>
      </c>
      <c r="Q1455" t="str">
        <f t="shared" si="135"/>
        <v>publishing/tra</v>
      </c>
      <c r="R1455" t="str">
        <f t="shared" si="136"/>
        <v>translations</v>
      </c>
      <c r="S1455" t="s">
        <v>8317</v>
      </c>
      <c r="T1455" t="s">
        <v>8345</v>
      </c>
      <c r="U1455" s="10">
        <f t="shared" si="137"/>
        <v>42795.696145833332</v>
      </c>
      <c r="V1455" s="9">
        <f t="shared" si="133"/>
        <v>42840.279479166667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</v>
      </c>
      <c r="P1456">
        <f t="shared" si="134"/>
        <v>8</v>
      </c>
      <c r="Q1456" t="str">
        <f t="shared" si="135"/>
        <v>publishing/tra</v>
      </c>
      <c r="R1456" t="str">
        <f t="shared" si="136"/>
        <v>translations</v>
      </c>
      <c r="S1456" t="s">
        <v>8317</v>
      </c>
      <c r="T1456" t="s">
        <v>8345</v>
      </c>
      <c r="U1456" s="10">
        <f t="shared" si="137"/>
        <v>42463.866666666669</v>
      </c>
      <c r="V1456" s="9">
        <f t="shared" si="133"/>
        <v>42484.540972222225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0</v>
      </c>
      <c r="P1457">
        <f t="shared" si="134"/>
        <v>791</v>
      </c>
      <c r="Q1457" t="str">
        <f t="shared" si="135"/>
        <v>publishing/tra</v>
      </c>
      <c r="R1457" t="str">
        <f t="shared" si="136"/>
        <v>translations</v>
      </c>
      <c r="S1457" t="s">
        <v>8317</v>
      </c>
      <c r="T1457" t="s">
        <v>8345</v>
      </c>
      <c r="U1457" s="10">
        <f t="shared" si="137"/>
        <v>41832.672685185185</v>
      </c>
      <c r="V1457" s="9">
        <f t="shared" si="133"/>
        <v>41887.193749999999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0</v>
      </c>
      <c r="P1458">
        <f t="shared" si="134"/>
        <v>74</v>
      </c>
      <c r="Q1458" t="str">
        <f t="shared" si="135"/>
        <v>publishing/tra</v>
      </c>
      <c r="R1458" t="str">
        <f t="shared" si="136"/>
        <v>translations</v>
      </c>
      <c r="S1458" t="s">
        <v>8317</v>
      </c>
      <c r="T1458" t="s">
        <v>8345</v>
      </c>
      <c r="U1458" s="10">
        <f t="shared" si="137"/>
        <v>42708.668576388889</v>
      </c>
      <c r="V1458" s="9">
        <f t="shared" si="133"/>
        <v>42738.293576388889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4"/>
        <v>0</v>
      </c>
      <c r="Q1459" t="str">
        <f t="shared" si="135"/>
        <v>publishing/tra</v>
      </c>
      <c r="R1459" t="str">
        <f t="shared" si="136"/>
        <v>translations</v>
      </c>
      <c r="S1459" t="s">
        <v>8317</v>
      </c>
      <c r="T1459" t="s">
        <v>8345</v>
      </c>
      <c r="U1459" s="10">
        <f t="shared" si="137"/>
        <v>42289.89634259259</v>
      </c>
      <c r="V1459" s="9">
        <f t="shared" si="133"/>
        <v>42319.563009259262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4"/>
        <v>0</v>
      </c>
      <c r="Q1460" t="str">
        <f t="shared" si="135"/>
        <v>publishing/tra</v>
      </c>
      <c r="R1460" t="str">
        <f t="shared" si="136"/>
        <v>translations</v>
      </c>
      <c r="S1460" t="s">
        <v>8317</v>
      </c>
      <c r="T1460" t="s">
        <v>8345</v>
      </c>
      <c r="U1460" s="10">
        <f t="shared" si="137"/>
        <v>41831.705555555556</v>
      </c>
      <c r="V1460" s="9">
        <f t="shared" si="133"/>
        <v>41861.791666666664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4"/>
        <v>0</v>
      </c>
      <c r="Q1461" t="str">
        <f t="shared" si="135"/>
        <v>publishing/tra</v>
      </c>
      <c r="R1461" t="str">
        <f t="shared" si="136"/>
        <v>translations</v>
      </c>
      <c r="S1461" t="s">
        <v>8317</v>
      </c>
      <c r="T1461" t="s">
        <v>8345</v>
      </c>
      <c r="U1461" s="10">
        <f t="shared" si="137"/>
        <v>42312.204814814817</v>
      </c>
      <c r="V1461" s="9">
        <f t="shared" si="133"/>
        <v>42340.350694444445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4"/>
        <v>0</v>
      </c>
      <c r="Q1462" t="str">
        <f t="shared" si="135"/>
        <v>publishing/tra</v>
      </c>
      <c r="R1462" t="str">
        <f t="shared" si="136"/>
        <v>translations</v>
      </c>
      <c r="S1462" t="s">
        <v>8317</v>
      </c>
      <c r="T1462" t="s">
        <v>8345</v>
      </c>
      <c r="U1462" s="10">
        <f t="shared" si="137"/>
        <v>41915.896967592591</v>
      </c>
      <c r="V1462" s="9">
        <f t="shared" si="133"/>
        <v>41973.614583333328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186.69000000000051</v>
      </c>
      <c r="P1463">
        <f t="shared" si="134"/>
        <v>7763.3450000000003</v>
      </c>
      <c r="Q1463" t="str">
        <f t="shared" si="135"/>
        <v>publishing/radio &amp;</v>
      </c>
      <c r="R1463" t="str">
        <f t="shared" si="136"/>
        <v>radio &amp; podcasts</v>
      </c>
      <c r="S1463" t="s">
        <v>8317</v>
      </c>
      <c r="T1463" t="s">
        <v>8346</v>
      </c>
      <c r="U1463" s="10">
        <f t="shared" si="137"/>
        <v>41899.645300925928</v>
      </c>
      <c r="V1463" s="9">
        <f t="shared" si="133"/>
        <v>41932.625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340.69999999999982</v>
      </c>
      <c r="P1464">
        <f t="shared" si="134"/>
        <v>2245.35</v>
      </c>
      <c r="Q1464" t="str">
        <f t="shared" si="135"/>
        <v>publishing/radio &amp;</v>
      </c>
      <c r="R1464" t="str">
        <f t="shared" si="136"/>
        <v>radio &amp; podcasts</v>
      </c>
      <c r="S1464" t="s">
        <v>8317</v>
      </c>
      <c r="T1464" t="s">
        <v>8346</v>
      </c>
      <c r="U1464" s="10">
        <f t="shared" si="137"/>
        <v>41344.662858796299</v>
      </c>
      <c r="V1464" s="9">
        <f t="shared" si="133"/>
        <v>41374.287858796299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286</v>
      </c>
      <c r="P1465">
        <f t="shared" si="134"/>
        <v>455.5</v>
      </c>
      <c r="Q1465" t="str">
        <f t="shared" si="135"/>
        <v>publishing/radio &amp;</v>
      </c>
      <c r="R1465" t="str">
        <f t="shared" si="136"/>
        <v>radio &amp; podcasts</v>
      </c>
      <c r="S1465" t="s">
        <v>8317</v>
      </c>
      <c r="T1465" t="s">
        <v>8346</v>
      </c>
      <c r="U1465" s="10">
        <f t="shared" si="137"/>
        <v>41326.911319444444</v>
      </c>
      <c r="V1465" s="9">
        <f t="shared" si="133"/>
        <v>41371.494652777779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3160</v>
      </c>
      <c r="P1466">
        <f t="shared" si="134"/>
        <v>4197</v>
      </c>
      <c r="Q1466" t="str">
        <f t="shared" si="135"/>
        <v>publishing/radio &amp;</v>
      </c>
      <c r="R1466" t="str">
        <f t="shared" si="136"/>
        <v>radio &amp; podcasts</v>
      </c>
      <c r="S1466" t="s">
        <v>8317</v>
      </c>
      <c r="T1466" t="s">
        <v>8346</v>
      </c>
      <c r="U1466" s="10">
        <f t="shared" si="137"/>
        <v>41291.661550925928</v>
      </c>
      <c r="V1466" s="9">
        <f t="shared" si="133"/>
        <v>41321.286550925928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106924.35</v>
      </c>
      <c r="P1467">
        <f t="shared" si="134"/>
        <v>69763.175000000003</v>
      </c>
      <c r="Q1467" t="str">
        <f t="shared" si="135"/>
        <v>publishing/radio &amp;</v>
      </c>
      <c r="R1467" t="str">
        <f t="shared" si="136"/>
        <v>radio &amp; podcasts</v>
      </c>
      <c r="S1467" t="s">
        <v>8317</v>
      </c>
      <c r="T1467" t="s">
        <v>8346</v>
      </c>
      <c r="U1467" s="10">
        <f t="shared" si="137"/>
        <v>40959.734398148146</v>
      </c>
      <c r="V1467" s="9">
        <f t="shared" si="133"/>
        <v>40989.75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1260.369999999999</v>
      </c>
      <c r="P1468">
        <f t="shared" si="134"/>
        <v>8754.1849999999995</v>
      </c>
      <c r="Q1468" t="str">
        <f t="shared" si="135"/>
        <v>publishing/radio &amp;</v>
      </c>
      <c r="R1468" t="str">
        <f t="shared" si="136"/>
        <v>radio &amp; podcasts</v>
      </c>
      <c r="S1468" t="s">
        <v>8317</v>
      </c>
      <c r="T1468" t="s">
        <v>8346</v>
      </c>
      <c r="U1468" s="10">
        <f t="shared" si="137"/>
        <v>42340.172060185185</v>
      </c>
      <c r="V1468" s="9">
        <f t="shared" si="133"/>
        <v>42380.833333333328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6032</v>
      </c>
      <c r="P1469">
        <f t="shared" si="134"/>
        <v>23316</v>
      </c>
      <c r="Q1469" t="str">
        <f t="shared" si="135"/>
        <v>publishing/radio &amp;</v>
      </c>
      <c r="R1469" t="str">
        <f t="shared" si="136"/>
        <v>radio &amp; podcasts</v>
      </c>
      <c r="S1469" t="s">
        <v>8317</v>
      </c>
      <c r="T1469" t="s">
        <v>8346</v>
      </c>
      <c r="U1469" s="10">
        <f t="shared" si="137"/>
        <v>40933.80190972222</v>
      </c>
      <c r="V1469" s="9">
        <f t="shared" si="133"/>
        <v>40993.385243055556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225</v>
      </c>
      <c r="P1470">
        <f t="shared" si="134"/>
        <v>5009</v>
      </c>
      <c r="Q1470" t="str">
        <f t="shared" si="135"/>
        <v>publishing/radio &amp;</v>
      </c>
      <c r="R1470" t="str">
        <f t="shared" si="136"/>
        <v>radio &amp; podcasts</v>
      </c>
      <c r="S1470" t="s">
        <v>8317</v>
      </c>
      <c r="T1470" t="s">
        <v>8346</v>
      </c>
      <c r="U1470" s="10">
        <f t="shared" si="137"/>
        <v>40646.014456018522</v>
      </c>
      <c r="V1470" s="9">
        <f t="shared" si="133"/>
        <v>40705.639456018514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3728</v>
      </c>
      <c r="P1471">
        <f t="shared" si="134"/>
        <v>24149.5</v>
      </c>
      <c r="Q1471" t="str">
        <f t="shared" si="135"/>
        <v>publishing/radio &amp;</v>
      </c>
      <c r="R1471" t="str">
        <f t="shared" si="136"/>
        <v>radio &amp; podcasts</v>
      </c>
      <c r="S1471" t="s">
        <v>8317</v>
      </c>
      <c r="T1471" t="s">
        <v>8346</v>
      </c>
      <c r="U1471" s="10">
        <f t="shared" si="137"/>
        <v>41290.598483796297</v>
      </c>
      <c r="V1471" s="9">
        <f t="shared" si="133"/>
        <v>41320.223483796297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377</v>
      </c>
      <c r="P1472">
        <f t="shared" si="134"/>
        <v>979</v>
      </c>
      <c r="Q1472" t="str">
        <f t="shared" si="135"/>
        <v>publishing/radio &amp;</v>
      </c>
      <c r="R1472" t="str">
        <f t="shared" si="136"/>
        <v>radio &amp; podcasts</v>
      </c>
      <c r="S1472" t="s">
        <v>8317</v>
      </c>
      <c r="T1472" t="s">
        <v>8346</v>
      </c>
      <c r="U1472" s="10">
        <f t="shared" si="137"/>
        <v>41250.827118055553</v>
      </c>
      <c r="V1472" s="9">
        <f t="shared" si="133"/>
        <v>41271.452118055553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1229</v>
      </c>
      <c r="P1473">
        <f t="shared" si="134"/>
        <v>16786</v>
      </c>
      <c r="Q1473" t="str">
        <f t="shared" si="135"/>
        <v>publishing/radio &amp;</v>
      </c>
      <c r="R1473" t="str">
        <f t="shared" si="136"/>
        <v>radio &amp; podcasts</v>
      </c>
      <c r="S1473" t="s">
        <v>8317</v>
      </c>
      <c r="T1473" t="s">
        <v>8346</v>
      </c>
      <c r="U1473" s="10">
        <f t="shared" si="137"/>
        <v>42073.957569444443</v>
      </c>
      <c r="V1473" s="9">
        <f t="shared" si="133"/>
        <v>42103.582569444443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IF(E1474&gt;=D1474, E1474-D1474,0)</f>
        <v>9676</v>
      </c>
      <c r="P1474">
        <f t="shared" si="134"/>
        <v>17506</v>
      </c>
      <c r="Q1474" t="str">
        <f t="shared" si="135"/>
        <v>publishing/radio &amp;</v>
      </c>
      <c r="R1474" t="str">
        <f t="shared" si="136"/>
        <v>radio &amp; podcasts</v>
      </c>
      <c r="S1474" t="s">
        <v>8317</v>
      </c>
      <c r="T1474" t="s">
        <v>8346</v>
      </c>
      <c r="U1474" s="10">
        <f t="shared" si="137"/>
        <v>41533.542858796296</v>
      </c>
      <c r="V1474" s="9">
        <f t="shared" ref="V1474:V1537" si="139">(I1474/86400)+25569+(-9/24)</f>
        <v>41563.167858796296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307.74</v>
      </c>
      <c r="P1475">
        <f t="shared" ref="P1475:P1538" si="140">AVERAGE(E1475,L1475)</f>
        <v>927.37</v>
      </c>
      <c r="Q1475" t="str">
        <f t="shared" ref="Q1475:Q1538" si="141">LEFT(N1475,LEN(N1475)-FIND("/",N1475)+2)</f>
        <v>publishing/radio &amp;</v>
      </c>
      <c r="R1475" t="str">
        <f t="shared" ref="R1475:R1538" si="142">RIGHT(N1475,LEN(N1475)-FIND("/",N1475))</f>
        <v>radio &amp; podcasts</v>
      </c>
      <c r="S1475" t="s">
        <v>8317</v>
      </c>
      <c r="T1475" t="s">
        <v>8346</v>
      </c>
      <c r="U1475" s="10">
        <f t="shared" ref="U1475:U1538" si="143">(((J1475/60)/60)/24)+DATE(1970,1,1)</f>
        <v>40939.979618055557</v>
      </c>
      <c r="V1475" s="9">
        <f t="shared" si="139"/>
        <v>40969.604618055557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368</v>
      </c>
      <c r="P1476">
        <f t="shared" si="140"/>
        <v>1722</v>
      </c>
      <c r="Q1476" t="str">
        <f t="shared" si="141"/>
        <v>publishing/radio &amp;</v>
      </c>
      <c r="R1476" t="str">
        <f t="shared" si="142"/>
        <v>radio &amp; podcasts</v>
      </c>
      <c r="S1476" t="s">
        <v>8317</v>
      </c>
      <c r="T1476" t="s">
        <v>8346</v>
      </c>
      <c r="U1476" s="10">
        <f t="shared" si="143"/>
        <v>41500.727916666663</v>
      </c>
      <c r="V1476" s="9">
        <f t="shared" si="139"/>
        <v>41530.35291666667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13300.45</v>
      </c>
      <c r="P1477">
        <f t="shared" si="140"/>
        <v>14370.725</v>
      </c>
      <c r="Q1477" t="str">
        <f t="shared" si="141"/>
        <v>publishing/radio &amp;</v>
      </c>
      <c r="R1477" t="str">
        <f t="shared" si="142"/>
        <v>radio &amp; podcasts</v>
      </c>
      <c r="S1477" t="s">
        <v>8317</v>
      </c>
      <c r="T1477" t="s">
        <v>8346</v>
      </c>
      <c r="U1477" s="10">
        <f t="shared" si="143"/>
        <v>41960.722951388889</v>
      </c>
      <c r="V1477" s="9">
        <f t="shared" si="139"/>
        <v>41992.832638888889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33693.279999999999</v>
      </c>
      <c r="P1478">
        <f t="shared" si="140"/>
        <v>20304.64</v>
      </c>
      <c r="Q1478" t="str">
        <f t="shared" si="141"/>
        <v>publishing/radio &amp;</v>
      </c>
      <c r="R1478" t="str">
        <f t="shared" si="142"/>
        <v>radio &amp; podcasts</v>
      </c>
      <c r="S1478" t="s">
        <v>8317</v>
      </c>
      <c r="T1478" t="s">
        <v>8346</v>
      </c>
      <c r="U1478" s="10">
        <f t="shared" si="143"/>
        <v>40766.041921296295</v>
      </c>
      <c r="V1478" s="9">
        <f t="shared" si="139"/>
        <v>40795.666921296295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3393</v>
      </c>
      <c r="P1479">
        <f t="shared" si="140"/>
        <v>16881</v>
      </c>
      <c r="Q1479" t="str">
        <f t="shared" si="141"/>
        <v>publishing/radio &amp;</v>
      </c>
      <c r="R1479" t="str">
        <f t="shared" si="142"/>
        <v>radio &amp; podcasts</v>
      </c>
      <c r="S1479" t="s">
        <v>8317</v>
      </c>
      <c r="T1479" t="s">
        <v>8346</v>
      </c>
      <c r="U1479" s="10">
        <f t="shared" si="143"/>
        <v>40840.615787037037</v>
      </c>
      <c r="V1479" s="9">
        <f t="shared" si="139"/>
        <v>40899.75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540807.11</v>
      </c>
      <c r="P1480">
        <f t="shared" si="140"/>
        <v>305524.55499999999</v>
      </c>
      <c r="Q1480" t="str">
        <f t="shared" si="141"/>
        <v>publishing/radio &amp;</v>
      </c>
      <c r="R1480" t="str">
        <f t="shared" si="142"/>
        <v>radio &amp; podcasts</v>
      </c>
      <c r="S1480" t="s">
        <v>8317</v>
      </c>
      <c r="T1480" t="s">
        <v>8346</v>
      </c>
      <c r="U1480" s="10">
        <f t="shared" si="143"/>
        <v>41394.871678240743</v>
      </c>
      <c r="V1480" s="9">
        <f t="shared" si="139"/>
        <v>41408.496678240743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598</v>
      </c>
      <c r="P1481">
        <f t="shared" si="140"/>
        <v>1134.5</v>
      </c>
      <c r="Q1481" t="str">
        <f t="shared" si="141"/>
        <v>publishing/radio &amp;</v>
      </c>
      <c r="R1481" t="str">
        <f t="shared" si="142"/>
        <v>radio &amp; podcasts</v>
      </c>
      <c r="S1481" t="s">
        <v>8317</v>
      </c>
      <c r="T1481" t="s">
        <v>8346</v>
      </c>
      <c r="U1481" s="10">
        <f t="shared" si="143"/>
        <v>41754.745243055557</v>
      </c>
      <c r="V1481" s="9">
        <f t="shared" si="139"/>
        <v>41768.790972222225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8520.1999999999971</v>
      </c>
      <c r="P1482">
        <f t="shared" si="140"/>
        <v>29577.599999999999</v>
      </c>
      <c r="Q1482" t="str">
        <f t="shared" si="141"/>
        <v>publishing/radio &amp;</v>
      </c>
      <c r="R1482" t="str">
        <f t="shared" si="142"/>
        <v>radio &amp; podcasts</v>
      </c>
      <c r="S1482" t="s">
        <v>8317</v>
      </c>
      <c r="T1482" t="s">
        <v>8346</v>
      </c>
      <c r="U1482" s="10">
        <f t="shared" si="143"/>
        <v>41464.934016203704</v>
      </c>
      <c r="V1482" s="9">
        <f t="shared" si="139"/>
        <v>41481.333333333336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0</v>
      </c>
      <c r="P1483">
        <f t="shared" si="140"/>
        <v>55.5</v>
      </c>
      <c r="Q1483" t="str">
        <f t="shared" si="141"/>
        <v>publishin</v>
      </c>
      <c r="R1483" t="str">
        <f t="shared" si="142"/>
        <v>fiction</v>
      </c>
      <c r="S1483" t="s">
        <v>8317</v>
      </c>
      <c r="T1483" t="s">
        <v>8333</v>
      </c>
      <c r="U1483" s="10">
        <f t="shared" si="143"/>
        <v>41550.922974537039</v>
      </c>
      <c r="V1483" s="9">
        <f t="shared" si="139"/>
        <v>41580.547974537039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40"/>
        <v>3</v>
      </c>
      <c r="Q1484" t="str">
        <f t="shared" si="141"/>
        <v>publishin</v>
      </c>
      <c r="R1484" t="str">
        <f t="shared" si="142"/>
        <v>fiction</v>
      </c>
      <c r="S1484" t="s">
        <v>8317</v>
      </c>
      <c r="T1484" t="s">
        <v>8333</v>
      </c>
      <c r="U1484" s="10">
        <f t="shared" si="143"/>
        <v>41136.85805555556</v>
      </c>
      <c r="V1484" s="9">
        <f t="shared" si="139"/>
        <v>41158.952083333337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</v>
      </c>
      <c r="P1485">
        <f t="shared" si="140"/>
        <v>26</v>
      </c>
      <c r="Q1485" t="str">
        <f t="shared" si="141"/>
        <v>publishin</v>
      </c>
      <c r="R1485" t="str">
        <f t="shared" si="142"/>
        <v>fiction</v>
      </c>
      <c r="S1485" t="s">
        <v>8317</v>
      </c>
      <c r="T1485" t="s">
        <v>8333</v>
      </c>
      <c r="U1485" s="10">
        <f t="shared" si="143"/>
        <v>42548.192997685182</v>
      </c>
      <c r="V1485" s="9">
        <f t="shared" si="139"/>
        <v>42572.817997685182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40"/>
        <v>0</v>
      </c>
      <c r="Q1486" t="str">
        <f t="shared" si="141"/>
        <v>publishin</v>
      </c>
      <c r="R1486" t="str">
        <f t="shared" si="142"/>
        <v>fiction</v>
      </c>
      <c r="S1486" t="s">
        <v>8317</v>
      </c>
      <c r="T1486" t="s">
        <v>8333</v>
      </c>
      <c r="U1486" s="10">
        <f t="shared" si="143"/>
        <v>41053.200960648144</v>
      </c>
      <c r="V1486" s="9">
        <f t="shared" si="139"/>
        <v>41111.243750000001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0</v>
      </c>
      <c r="P1487">
        <f t="shared" si="140"/>
        <v>76.5</v>
      </c>
      <c r="Q1487" t="str">
        <f t="shared" si="141"/>
        <v>publishin</v>
      </c>
      <c r="R1487" t="str">
        <f t="shared" si="142"/>
        <v>fiction</v>
      </c>
      <c r="S1487" t="s">
        <v>8317</v>
      </c>
      <c r="T1487" t="s">
        <v>8333</v>
      </c>
      <c r="U1487" s="10">
        <f t="shared" si="143"/>
        <v>42130.795983796299</v>
      </c>
      <c r="V1487" s="9">
        <f t="shared" si="139"/>
        <v>42175.420983796299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40"/>
        <v>25.5</v>
      </c>
      <c r="Q1488" t="str">
        <f t="shared" si="141"/>
        <v>publishin</v>
      </c>
      <c r="R1488" t="str">
        <f t="shared" si="142"/>
        <v>fiction</v>
      </c>
      <c r="S1488" t="s">
        <v>8317</v>
      </c>
      <c r="T1488" t="s">
        <v>8333</v>
      </c>
      <c r="U1488" s="10">
        <f t="shared" si="143"/>
        <v>42032.168530092589</v>
      </c>
      <c r="V1488" s="9">
        <f t="shared" si="139"/>
        <v>42061.793530092589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40"/>
        <v>0</v>
      </c>
      <c r="Q1489" t="str">
        <f t="shared" si="141"/>
        <v>publishin</v>
      </c>
      <c r="R1489" t="str">
        <f t="shared" si="142"/>
        <v>fiction</v>
      </c>
      <c r="S1489" t="s">
        <v>8317</v>
      </c>
      <c r="T1489" t="s">
        <v>8333</v>
      </c>
      <c r="U1489" s="10">
        <f t="shared" si="143"/>
        <v>42554.917488425926</v>
      </c>
      <c r="V1489" s="9">
        <f t="shared" si="139"/>
        <v>42584.542488425926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0</v>
      </c>
      <c r="P1490">
        <f t="shared" si="140"/>
        <v>183</v>
      </c>
      <c r="Q1490" t="str">
        <f t="shared" si="141"/>
        <v>publishin</v>
      </c>
      <c r="R1490" t="str">
        <f t="shared" si="142"/>
        <v>fiction</v>
      </c>
      <c r="S1490" t="s">
        <v>8317</v>
      </c>
      <c r="T1490" t="s">
        <v>8333</v>
      </c>
      <c r="U1490" s="10">
        <f t="shared" si="143"/>
        <v>41614.563194444447</v>
      </c>
      <c r="V1490" s="9">
        <f t="shared" si="139"/>
        <v>41644.188194444447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40"/>
        <v>0</v>
      </c>
      <c r="Q1491" t="str">
        <f t="shared" si="141"/>
        <v>publishin</v>
      </c>
      <c r="R1491" t="str">
        <f t="shared" si="142"/>
        <v>fiction</v>
      </c>
      <c r="S1491" t="s">
        <v>8317</v>
      </c>
      <c r="T1491" t="s">
        <v>8333</v>
      </c>
      <c r="U1491" s="10">
        <f t="shared" si="143"/>
        <v>41198.611712962964</v>
      </c>
      <c r="V1491" s="9">
        <f t="shared" si="139"/>
        <v>41228.278379629628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0</v>
      </c>
      <c r="P1492">
        <f t="shared" si="140"/>
        <v>457</v>
      </c>
      <c r="Q1492" t="str">
        <f t="shared" si="141"/>
        <v>publishin</v>
      </c>
      <c r="R1492" t="str">
        <f t="shared" si="142"/>
        <v>fiction</v>
      </c>
      <c r="S1492" t="s">
        <v>8317</v>
      </c>
      <c r="T1492" t="s">
        <v>8333</v>
      </c>
      <c r="U1492" s="10">
        <f t="shared" si="143"/>
        <v>41520.561041666668</v>
      </c>
      <c r="V1492" s="9">
        <f t="shared" si="139"/>
        <v>41549.186041666668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0</v>
      </c>
      <c r="P1493">
        <f t="shared" si="140"/>
        <v>50.5</v>
      </c>
      <c r="Q1493" t="str">
        <f t="shared" si="141"/>
        <v>publishin</v>
      </c>
      <c r="R1493" t="str">
        <f t="shared" si="142"/>
        <v>fiction</v>
      </c>
      <c r="S1493" t="s">
        <v>8317</v>
      </c>
      <c r="T1493" t="s">
        <v>8333</v>
      </c>
      <c r="U1493" s="10">
        <f t="shared" si="143"/>
        <v>41991.713460648149</v>
      </c>
      <c r="V1493" s="9">
        <f t="shared" si="139"/>
        <v>42050.276388888888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</v>
      </c>
      <c r="P1494">
        <f t="shared" si="140"/>
        <v>16</v>
      </c>
      <c r="Q1494" t="str">
        <f t="shared" si="141"/>
        <v>publishin</v>
      </c>
      <c r="R1494" t="str">
        <f t="shared" si="142"/>
        <v>fiction</v>
      </c>
      <c r="S1494" t="s">
        <v>8317</v>
      </c>
      <c r="T1494" t="s">
        <v>8333</v>
      </c>
      <c r="U1494" s="10">
        <f t="shared" si="143"/>
        <v>40682.884791666671</v>
      </c>
      <c r="V1494" s="9">
        <f t="shared" si="139"/>
        <v>40712.509791666671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40"/>
        <v>0</v>
      </c>
      <c r="Q1495" t="str">
        <f t="shared" si="141"/>
        <v>publishin</v>
      </c>
      <c r="R1495" t="str">
        <f t="shared" si="142"/>
        <v>fiction</v>
      </c>
      <c r="S1495" t="s">
        <v>8317</v>
      </c>
      <c r="T1495" t="s">
        <v>8333</v>
      </c>
      <c r="U1495" s="10">
        <f t="shared" si="143"/>
        <v>41411.866608796299</v>
      </c>
      <c r="V1495" s="9">
        <f t="shared" si="139"/>
        <v>41441.491608796292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0</v>
      </c>
      <c r="P1496">
        <f t="shared" si="140"/>
        <v>228</v>
      </c>
      <c r="Q1496" t="str">
        <f t="shared" si="141"/>
        <v>publishin</v>
      </c>
      <c r="R1496" t="str">
        <f t="shared" si="142"/>
        <v>fiction</v>
      </c>
      <c r="S1496" t="s">
        <v>8317</v>
      </c>
      <c r="T1496" t="s">
        <v>8333</v>
      </c>
      <c r="U1496" s="10">
        <f t="shared" si="143"/>
        <v>42067.722372685181</v>
      </c>
      <c r="V1496" s="9">
        <f t="shared" si="139"/>
        <v>42097.276388888888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40"/>
        <v>0</v>
      </c>
      <c r="Q1497" t="str">
        <f t="shared" si="141"/>
        <v>publishin</v>
      </c>
      <c r="R1497" t="str">
        <f t="shared" si="142"/>
        <v>fiction</v>
      </c>
      <c r="S1497" t="s">
        <v>8317</v>
      </c>
      <c r="T1497" t="s">
        <v>8333</v>
      </c>
      <c r="U1497" s="10">
        <f t="shared" si="143"/>
        <v>40752.789710648147</v>
      </c>
      <c r="V1497" s="9">
        <f t="shared" si="139"/>
        <v>40782.414710648147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40"/>
        <v>0</v>
      </c>
      <c r="Q1498" t="str">
        <f t="shared" si="141"/>
        <v>publishin</v>
      </c>
      <c r="R1498" t="str">
        <f t="shared" si="142"/>
        <v>fiction</v>
      </c>
      <c r="S1498" t="s">
        <v>8317</v>
      </c>
      <c r="T1498" t="s">
        <v>8333</v>
      </c>
      <c r="U1498" s="10">
        <f t="shared" si="143"/>
        <v>41838.475219907406</v>
      </c>
      <c r="V1498" s="9">
        <f t="shared" si="139"/>
        <v>41898.100219907406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40"/>
        <v>1</v>
      </c>
      <c r="Q1499" t="str">
        <f t="shared" si="141"/>
        <v>publishin</v>
      </c>
      <c r="R1499" t="str">
        <f t="shared" si="142"/>
        <v>fiction</v>
      </c>
      <c r="S1499" t="s">
        <v>8317</v>
      </c>
      <c r="T1499" t="s">
        <v>8333</v>
      </c>
      <c r="U1499" s="10">
        <f t="shared" si="143"/>
        <v>41444.64261574074</v>
      </c>
      <c r="V1499" s="9">
        <f t="shared" si="139"/>
        <v>41486.446527777778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0</v>
      </c>
      <c r="P1500">
        <f t="shared" si="140"/>
        <v>30</v>
      </c>
      <c r="Q1500" t="str">
        <f t="shared" si="141"/>
        <v>publishin</v>
      </c>
      <c r="R1500" t="str">
        <f t="shared" si="142"/>
        <v>fiction</v>
      </c>
      <c r="S1500" t="s">
        <v>8317</v>
      </c>
      <c r="T1500" t="s">
        <v>8333</v>
      </c>
      <c r="U1500" s="10">
        <f t="shared" si="143"/>
        <v>41840.983541666668</v>
      </c>
      <c r="V1500" s="9">
        <f t="shared" si="139"/>
        <v>41885.608541666668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40"/>
        <v>3</v>
      </c>
      <c r="Q1501" t="str">
        <f t="shared" si="141"/>
        <v>publishin</v>
      </c>
      <c r="R1501" t="str">
        <f t="shared" si="142"/>
        <v>fiction</v>
      </c>
      <c r="S1501" t="s">
        <v>8317</v>
      </c>
      <c r="T1501" t="s">
        <v>8333</v>
      </c>
      <c r="U1501" s="10">
        <f t="shared" si="143"/>
        <v>42527.007326388892</v>
      </c>
      <c r="V1501" s="9">
        <f t="shared" si="139"/>
        <v>42586.632326388892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0</v>
      </c>
      <c r="P1502">
        <f t="shared" si="140"/>
        <v>358</v>
      </c>
      <c r="Q1502" t="str">
        <f t="shared" si="141"/>
        <v>publishin</v>
      </c>
      <c r="R1502" t="str">
        <f t="shared" si="142"/>
        <v>fiction</v>
      </c>
      <c r="S1502" t="s">
        <v>8317</v>
      </c>
      <c r="T1502" t="s">
        <v>8333</v>
      </c>
      <c r="U1502" s="10">
        <f t="shared" si="143"/>
        <v>41365.904594907406</v>
      </c>
      <c r="V1502" s="9">
        <f t="shared" si="139"/>
        <v>41395.529594907406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34492</v>
      </c>
      <c r="P1503">
        <f t="shared" si="140"/>
        <v>43688.5</v>
      </c>
      <c r="Q1503" t="str">
        <f t="shared" si="141"/>
        <v>photography/</v>
      </c>
      <c r="R1503" t="str">
        <f t="shared" si="142"/>
        <v>photobooks</v>
      </c>
      <c r="S1503" t="s">
        <v>8322</v>
      </c>
      <c r="T1503" t="s">
        <v>8343</v>
      </c>
      <c r="U1503" s="10">
        <f t="shared" si="143"/>
        <v>42163.583599537036</v>
      </c>
      <c r="V1503" s="9">
        <f t="shared" si="139"/>
        <v>42193.208599537036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318</v>
      </c>
      <c r="P1504">
        <f t="shared" si="140"/>
        <v>11323.5</v>
      </c>
      <c r="Q1504" t="str">
        <f t="shared" si="141"/>
        <v>photography/</v>
      </c>
      <c r="R1504" t="str">
        <f t="shared" si="142"/>
        <v>photobooks</v>
      </c>
      <c r="S1504" t="s">
        <v>8322</v>
      </c>
      <c r="T1504" t="s">
        <v>8343</v>
      </c>
      <c r="U1504" s="10">
        <f t="shared" si="143"/>
        <v>42426.542592592596</v>
      </c>
      <c r="V1504" s="9">
        <f t="shared" si="139"/>
        <v>42454.541666666672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295.92999999999984</v>
      </c>
      <c r="P1505">
        <f t="shared" si="140"/>
        <v>2058.4650000000001</v>
      </c>
      <c r="Q1505" t="str">
        <f t="shared" si="141"/>
        <v>photography/</v>
      </c>
      <c r="R1505" t="str">
        <f t="shared" si="142"/>
        <v>photobooks</v>
      </c>
      <c r="S1505" t="s">
        <v>8322</v>
      </c>
      <c r="T1505" t="s">
        <v>8343</v>
      </c>
      <c r="U1505" s="10">
        <f t="shared" si="143"/>
        <v>42606.347233796296</v>
      </c>
      <c r="V1505" s="9">
        <f t="shared" si="139"/>
        <v>42665.972233796296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11566</v>
      </c>
      <c r="P1506">
        <f t="shared" si="140"/>
        <v>9167.5</v>
      </c>
      <c r="Q1506" t="str">
        <f t="shared" si="141"/>
        <v>photography/</v>
      </c>
      <c r="R1506" t="str">
        <f t="shared" si="142"/>
        <v>photobooks</v>
      </c>
      <c r="S1506" t="s">
        <v>8322</v>
      </c>
      <c r="T1506" t="s">
        <v>8343</v>
      </c>
      <c r="U1506" s="10">
        <f t="shared" si="143"/>
        <v>41772.657685185186</v>
      </c>
      <c r="V1506" s="9">
        <f t="shared" si="139"/>
        <v>41799.981249999997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573</v>
      </c>
      <c r="P1507">
        <f t="shared" si="140"/>
        <v>8459</v>
      </c>
      <c r="Q1507" t="str">
        <f t="shared" si="141"/>
        <v>photography/</v>
      </c>
      <c r="R1507" t="str">
        <f t="shared" si="142"/>
        <v>photobooks</v>
      </c>
      <c r="S1507" t="s">
        <v>8322</v>
      </c>
      <c r="T1507" t="s">
        <v>8343</v>
      </c>
      <c r="U1507" s="10">
        <f t="shared" si="143"/>
        <v>42414.44332175926</v>
      </c>
      <c r="V1507" s="9">
        <f t="shared" si="139"/>
        <v>42451.459027777775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171</v>
      </c>
      <c r="P1508">
        <f t="shared" si="140"/>
        <v>857</v>
      </c>
      <c r="Q1508" t="str">
        <f t="shared" si="141"/>
        <v>photography/</v>
      </c>
      <c r="R1508" t="str">
        <f t="shared" si="142"/>
        <v>photobooks</v>
      </c>
      <c r="S1508" t="s">
        <v>8322</v>
      </c>
      <c r="T1508" t="s">
        <v>8343</v>
      </c>
      <c r="U1508" s="10">
        <f t="shared" si="143"/>
        <v>41814.785925925928</v>
      </c>
      <c r="V1508" s="9">
        <f t="shared" si="139"/>
        <v>41844.410925925928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1380</v>
      </c>
      <c r="P1509">
        <f t="shared" si="140"/>
        <v>1306.5</v>
      </c>
      <c r="Q1509" t="str">
        <f t="shared" si="141"/>
        <v>photography/</v>
      </c>
      <c r="R1509" t="str">
        <f t="shared" si="142"/>
        <v>photobooks</v>
      </c>
      <c r="S1509" t="s">
        <v>8322</v>
      </c>
      <c r="T1509" t="s">
        <v>8343</v>
      </c>
      <c r="U1509" s="10">
        <f t="shared" si="143"/>
        <v>40254.450335648151</v>
      </c>
      <c r="V1509" s="9">
        <f t="shared" si="139"/>
        <v>40312.965277777781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1991</v>
      </c>
      <c r="P1510">
        <f t="shared" si="140"/>
        <v>10351</v>
      </c>
      <c r="Q1510" t="str">
        <f t="shared" si="141"/>
        <v>photography/</v>
      </c>
      <c r="R1510" t="str">
        <f t="shared" si="142"/>
        <v>photobooks</v>
      </c>
      <c r="S1510" t="s">
        <v>8322</v>
      </c>
      <c r="T1510" t="s">
        <v>8343</v>
      </c>
      <c r="U1510" s="10">
        <f t="shared" si="143"/>
        <v>41786.614363425928</v>
      </c>
      <c r="V1510" s="9">
        <f t="shared" si="139"/>
        <v>41817.239363425928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4137.2200000000012</v>
      </c>
      <c r="P1511">
        <f t="shared" si="140"/>
        <v>10916.61</v>
      </c>
      <c r="Q1511" t="str">
        <f t="shared" si="141"/>
        <v>photography/</v>
      </c>
      <c r="R1511" t="str">
        <f t="shared" si="142"/>
        <v>photobooks</v>
      </c>
      <c r="S1511" t="s">
        <v>8322</v>
      </c>
      <c r="T1511" t="s">
        <v>8343</v>
      </c>
      <c r="U1511" s="10">
        <f t="shared" si="143"/>
        <v>42751.533391203702</v>
      </c>
      <c r="V1511" s="9">
        <f t="shared" si="139"/>
        <v>42780.582638888889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165.60000000000036</v>
      </c>
      <c r="P1512">
        <f t="shared" si="140"/>
        <v>8285.2999999999993</v>
      </c>
      <c r="Q1512" t="str">
        <f t="shared" si="141"/>
        <v>photography/</v>
      </c>
      <c r="R1512" t="str">
        <f t="shared" si="142"/>
        <v>photobooks</v>
      </c>
      <c r="S1512" t="s">
        <v>8322</v>
      </c>
      <c r="T1512" t="s">
        <v>8343</v>
      </c>
      <c r="U1512" s="10">
        <f t="shared" si="143"/>
        <v>41809.385162037033</v>
      </c>
      <c r="V1512" s="9">
        <f t="shared" si="139"/>
        <v>41839.010162037041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1651</v>
      </c>
      <c r="P1513">
        <f t="shared" si="140"/>
        <v>7928.5</v>
      </c>
      <c r="Q1513" t="str">
        <f t="shared" si="141"/>
        <v>photography/</v>
      </c>
      <c r="R1513" t="str">
        <f t="shared" si="142"/>
        <v>photobooks</v>
      </c>
      <c r="S1513" t="s">
        <v>8322</v>
      </c>
      <c r="T1513" t="s">
        <v>8343</v>
      </c>
      <c r="U1513" s="10">
        <f t="shared" si="143"/>
        <v>42296.583379629628</v>
      </c>
      <c r="V1513" s="9">
        <f t="shared" si="139"/>
        <v>42326.250046296293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16057</v>
      </c>
      <c r="P1514">
        <f t="shared" si="140"/>
        <v>9946</v>
      </c>
      <c r="Q1514" t="str">
        <f t="shared" si="141"/>
        <v>photography/</v>
      </c>
      <c r="R1514" t="str">
        <f t="shared" si="142"/>
        <v>photobooks</v>
      </c>
      <c r="S1514" t="s">
        <v>8322</v>
      </c>
      <c r="T1514" t="s">
        <v>8343</v>
      </c>
      <c r="U1514" s="10">
        <f t="shared" si="143"/>
        <v>42741.684479166666</v>
      </c>
      <c r="V1514" s="9">
        <f t="shared" si="139"/>
        <v>42771.309479166666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4001.5</v>
      </c>
      <c r="P1515">
        <f t="shared" si="140"/>
        <v>6108.25</v>
      </c>
      <c r="Q1515" t="str">
        <f t="shared" si="141"/>
        <v>photography/</v>
      </c>
      <c r="R1515" t="str">
        <f t="shared" si="142"/>
        <v>photobooks</v>
      </c>
      <c r="S1515" t="s">
        <v>8322</v>
      </c>
      <c r="T1515" t="s">
        <v>8343</v>
      </c>
      <c r="U1515" s="10">
        <f t="shared" si="143"/>
        <v>41806.637337962966</v>
      </c>
      <c r="V1515" s="9">
        <f t="shared" si="139"/>
        <v>41836.262337962966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1619</v>
      </c>
      <c r="P1516">
        <f t="shared" si="140"/>
        <v>13397.5</v>
      </c>
      <c r="Q1516" t="str">
        <f t="shared" si="141"/>
        <v>photography/</v>
      </c>
      <c r="R1516" t="str">
        <f t="shared" si="142"/>
        <v>photobooks</v>
      </c>
      <c r="S1516" t="s">
        <v>8322</v>
      </c>
      <c r="T1516" t="s">
        <v>8343</v>
      </c>
      <c r="U1516" s="10">
        <f t="shared" si="143"/>
        <v>42234.597685185188</v>
      </c>
      <c r="V1516" s="9">
        <f t="shared" si="139"/>
        <v>42274.222685185188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171567</v>
      </c>
      <c r="P1517">
        <f t="shared" si="140"/>
        <v>236061</v>
      </c>
      <c r="Q1517" t="str">
        <f t="shared" si="141"/>
        <v>photography/</v>
      </c>
      <c r="R1517" t="str">
        <f t="shared" si="142"/>
        <v>photobooks</v>
      </c>
      <c r="S1517" t="s">
        <v>8322</v>
      </c>
      <c r="T1517" t="s">
        <v>8343</v>
      </c>
      <c r="U1517" s="10">
        <f t="shared" si="143"/>
        <v>42415.253437499996</v>
      </c>
      <c r="V1517" s="9">
        <f t="shared" si="139"/>
        <v>42444.836770833332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1472</v>
      </c>
      <c r="P1518">
        <f t="shared" si="140"/>
        <v>9294</v>
      </c>
      <c r="Q1518" t="str">
        <f t="shared" si="141"/>
        <v>photography/</v>
      </c>
      <c r="R1518" t="str">
        <f t="shared" si="142"/>
        <v>photobooks</v>
      </c>
      <c r="S1518" t="s">
        <v>8322</v>
      </c>
      <c r="T1518" t="s">
        <v>8343</v>
      </c>
      <c r="U1518" s="10">
        <f t="shared" si="143"/>
        <v>42619.466342592597</v>
      </c>
      <c r="V1518" s="9">
        <f t="shared" si="139"/>
        <v>42649.208333333328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9297</v>
      </c>
      <c r="P1519">
        <f t="shared" si="140"/>
        <v>12456</v>
      </c>
      <c r="Q1519" t="str">
        <f t="shared" si="141"/>
        <v>photography/</v>
      </c>
      <c r="R1519" t="str">
        <f t="shared" si="142"/>
        <v>photobooks</v>
      </c>
      <c r="S1519" t="s">
        <v>8322</v>
      </c>
      <c r="T1519" t="s">
        <v>8343</v>
      </c>
      <c r="U1519" s="10">
        <f t="shared" si="143"/>
        <v>41948.56658564815</v>
      </c>
      <c r="V1519" s="9">
        <f t="shared" si="139"/>
        <v>41978.875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15805</v>
      </c>
      <c r="P1520">
        <f t="shared" si="140"/>
        <v>15520.5</v>
      </c>
      <c r="Q1520" t="str">
        <f t="shared" si="141"/>
        <v>photography/</v>
      </c>
      <c r="R1520" t="str">
        <f t="shared" si="142"/>
        <v>photobooks</v>
      </c>
      <c r="S1520" t="s">
        <v>8322</v>
      </c>
      <c r="T1520" t="s">
        <v>8343</v>
      </c>
      <c r="U1520" s="10">
        <f t="shared" si="143"/>
        <v>41760.8200462963</v>
      </c>
      <c r="V1520" s="9">
        <f t="shared" si="139"/>
        <v>41790.4450462963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302.75</v>
      </c>
      <c r="P1521">
        <f t="shared" si="140"/>
        <v>4723.875</v>
      </c>
      <c r="Q1521" t="str">
        <f t="shared" si="141"/>
        <v>photography/</v>
      </c>
      <c r="R1521" t="str">
        <f t="shared" si="142"/>
        <v>photobooks</v>
      </c>
      <c r="S1521" t="s">
        <v>8322</v>
      </c>
      <c r="T1521" t="s">
        <v>8343</v>
      </c>
      <c r="U1521" s="10">
        <f t="shared" si="143"/>
        <v>41782.741701388892</v>
      </c>
      <c r="V1521" s="9">
        <f t="shared" si="139"/>
        <v>41810.540972222225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625</v>
      </c>
      <c r="P1522">
        <f t="shared" si="140"/>
        <v>9396</v>
      </c>
      <c r="Q1522" t="str">
        <f t="shared" si="141"/>
        <v>photography/</v>
      </c>
      <c r="R1522" t="str">
        <f t="shared" si="142"/>
        <v>photobooks</v>
      </c>
      <c r="S1522" t="s">
        <v>8322</v>
      </c>
      <c r="T1522" t="s">
        <v>8343</v>
      </c>
      <c r="U1522" s="10">
        <f t="shared" si="143"/>
        <v>41955.857789351852</v>
      </c>
      <c r="V1522" s="9">
        <f t="shared" si="139"/>
        <v>41991.791666666672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2555</v>
      </c>
      <c r="P1523">
        <f t="shared" si="140"/>
        <v>20145</v>
      </c>
      <c r="Q1523" t="str">
        <f t="shared" si="141"/>
        <v>photography/</v>
      </c>
      <c r="R1523" t="str">
        <f t="shared" si="142"/>
        <v>photobooks</v>
      </c>
      <c r="S1523" t="s">
        <v>8322</v>
      </c>
      <c r="T1523" t="s">
        <v>8343</v>
      </c>
      <c r="U1523" s="10">
        <f t="shared" si="143"/>
        <v>42493.167719907404</v>
      </c>
      <c r="V1523" s="9">
        <f t="shared" si="139"/>
        <v>42527.792719907404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16950.099999999999</v>
      </c>
      <c r="P1524">
        <f t="shared" si="140"/>
        <v>30451.05</v>
      </c>
      <c r="Q1524" t="str">
        <f t="shared" si="141"/>
        <v>photography/</v>
      </c>
      <c r="R1524" t="str">
        <f t="shared" si="142"/>
        <v>photobooks</v>
      </c>
      <c r="S1524" t="s">
        <v>8322</v>
      </c>
      <c r="T1524" t="s">
        <v>8343</v>
      </c>
      <c r="U1524" s="10">
        <f t="shared" si="143"/>
        <v>41899.830312500002</v>
      </c>
      <c r="V1524" s="9">
        <f t="shared" si="139"/>
        <v>41929.455312500002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4596</v>
      </c>
      <c r="P1525">
        <f t="shared" si="140"/>
        <v>11668.5</v>
      </c>
      <c r="Q1525" t="str">
        <f t="shared" si="141"/>
        <v>photography/</v>
      </c>
      <c r="R1525" t="str">
        <f t="shared" si="142"/>
        <v>photobooks</v>
      </c>
      <c r="S1525" t="s">
        <v>8322</v>
      </c>
      <c r="T1525" t="s">
        <v>8343</v>
      </c>
      <c r="U1525" s="10">
        <f t="shared" si="143"/>
        <v>41964.751342592594</v>
      </c>
      <c r="V1525" s="9">
        <f t="shared" si="139"/>
        <v>41995.625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3210</v>
      </c>
      <c r="P1526">
        <f t="shared" si="140"/>
        <v>3119</v>
      </c>
      <c r="Q1526" t="str">
        <f t="shared" si="141"/>
        <v>photography/</v>
      </c>
      <c r="R1526" t="str">
        <f t="shared" si="142"/>
        <v>photobooks</v>
      </c>
      <c r="S1526" t="s">
        <v>8322</v>
      </c>
      <c r="T1526" t="s">
        <v>8343</v>
      </c>
      <c r="U1526" s="10">
        <f t="shared" si="143"/>
        <v>42756.501041666663</v>
      </c>
      <c r="V1526" s="9">
        <f t="shared" si="139"/>
        <v>42786.126041666663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1924.1499999999996</v>
      </c>
      <c r="P1527">
        <f t="shared" si="140"/>
        <v>2332.0749999999998</v>
      </c>
      <c r="Q1527" t="str">
        <f t="shared" si="141"/>
        <v>photography/</v>
      </c>
      <c r="R1527" t="str">
        <f t="shared" si="142"/>
        <v>photobooks</v>
      </c>
      <c r="S1527" t="s">
        <v>8322</v>
      </c>
      <c r="T1527" t="s">
        <v>8343</v>
      </c>
      <c r="U1527" s="10">
        <f t="shared" si="143"/>
        <v>42570.702986111108</v>
      </c>
      <c r="V1527" s="9">
        <f t="shared" si="139"/>
        <v>42600.327986111108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4675</v>
      </c>
      <c r="P1528">
        <f t="shared" si="140"/>
        <v>13977.5</v>
      </c>
      <c r="Q1528" t="str">
        <f t="shared" si="141"/>
        <v>photography/</v>
      </c>
      <c r="R1528" t="str">
        <f t="shared" si="142"/>
        <v>photobooks</v>
      </c>
      <c r="S1528" t="s">
        <v>8322</v>
      </c>
      <c r="T1528" t="s">
        <v>8343</v>
      </c>
      <c r="U1528" s="10">
        <f t="shared" si="143"/>
        <v>42339.276006944448</v>
      </c>
      <c r="V1528" s="9">
        <f t="shared" si="139"/>
        <v>42387.901006944448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365.55000000000018</v>
      </c>
      <c r="P1529">
        <f t="shared" si="140"/>
        <v>1967.7750000000001</v>
      </c>
      <c r="Q1529" t="str">
        <f t="shared" si="141"/>
        <v>photography/</v>
      </c>
      <c r="R1529" t="str">
        <f t="shared" si="142"/>
        <v>photobooks</v>
      </c>
      <c r="S1529" t="s">
        <v>8322</v>
      </c>
      <c r="T1529" t="s">
        <v>8343</v>
      </c>
      <c r="U1529" s="10">
        <f t="shared" si="143"/>
        <v>42780.600532407407</v>
      </c>
      <c r="V1529" s="9">
        <f t="shared" si="139"/>
        <v>42808.183865740742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5447</v>
      </c>
      <c r="P1530">
        <f t="shared" si="140"/>
        <v>4303.5</v>
      </c>
      <c r="Q1530" t="str">
        <f t="shared" si="141"/>
        <v>photography/</v>
      </c>
      <c r="R1530" t="str">
        <f t="shared" si="142"/>
        <v>photobooks</v>
      </c>
      <c r="S1530" t="s">
        <v>8322</v>
      </c>
      <c r="T1530" t="s">
        <v>8343</v>
      </c>
      <c r="U1530" s="10">
        <f t="shared" si="143"/>
        <v>42736.732893518521</v>
      </c>
      <c r="V1530" s="9">
        <f t="shared" si="139"/>
        <v>42766.625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129</v>
      </c>
      <c r="P1531">
        <f t="shared" si="140"/>
        <v>9635</v>
      </c>
      <c r="Q1531" t="str">
        <f t="shared" si="141"/>
        <v>photography/</v>
      </c>
      <c r="R1531" t="str">
        <f t="shared" si="142"/>
        <v>photobooks</v>
      </c>
      <c r="S1531" t="s">
        <v>8322</v>
      </c>
      <c r="T1531" t="s">
        <v>8343</v>
      </c>
      <c r="U1531" s="10">
        <f t="shared" si="143"/>
        <v>42052.628703703704</v>
      </c>
      <c r="V1531" s="9">
        <f t="shared" si="139"/>
        <v>42082.212037037039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12189</v>
      </c>
      <c r="P1532">
        <f t="shared" si="140"/>
        <v>24031.5</v>
      </c>
      <c r="Q1532" t="str">
        <f t="shared" si="141"/>
        <v>photography/</v>
      </c>
      <c r="R1532" t="str">
        <f t="shared" si="142"/>
        <v>photobooks</v>
      </c>
      <c r="S1532" t="s">
        <v>8322</v>
      </c>
      <c r="T1532" t="s">
        <v>8343</v>
      </c>
      <c r="U1532" s="10">
        <f t="shared" si="143"/>
        <v>42275.767303240747</v>
      </c>
      <c r="V1532" s="9">
        <f t="shared" si="139"/>
        <v>42300.39230324074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1785</v>
      </c>
      <c r="P1533">
        <f t="shared" si="140"/>
        <v>2104</v>
      </c>
      <c r="Q1533" t="str">
        <f t="shared" si="141"/>
        <v>photography/</v>
      </c>
      <c r="R1533" t="str">
        <f t="shared" si="142"/>
        <v>photobooks</v>
      </c>
      <c r="S1533" t="s">
        <v>8322</v>
      </c>
      <c r="T1533" t="s">
        <v>8343</v>
      </c>
      <c r="U1533" s="10">
        <f t="shared" si="143"/>
        <v>41941.802384259259</v>
      </c>
      <c r="V1533" s="9">
        <f t="shared" si="139"/>
        <v>41973.75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19201</v>
      </c>
      <c r="P1534">
        <f t="shared" si="140"/>
        <v>12247.5</v>
      </c>
      <c r="Q1534" t="str">
        <f t="shared" si="141"/>
        <v>photography/</v>
      </c>
      <c r="R1534" t="str">
        <f t="shared" si="142"/>
        <v>photobooks</v>
      </c>
      <c r="S1534" t="s">
        <v>8322</v>
      </c>
      <c r="T1534" t="s">
        <v>8343</v>
      </c>
      <c r="U1534" s="10">
        <f t="shared" si="143"/>
        <v>42391.475289351853</v>
      </c>
      <c r="V1534" s="9">
        <f t="shared" si="139"/>
        <v>42415.25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20313</v>
      </c>
      <c r="P1535">
        <f t="shared" si="140"/>
        <v>33026.5</v>
      </c>
      <c r="Q1535" t="str">
        <f t="shared" si="141"/>
        <v>photography/</v>
      </c>
      <c r="R1535" t="str">
        <f t="shared" si="142"/>
        <v>photobooks</v>
      </c>
      <c r="S1535" t="s">
        <v>8322</v>
      </c>
      <c r="T1535" t="s">
        <v>8343</v>
      </c>
      <c r="U1535" s="10">
        <f t="shared" si="143"/>
        <v>42443.00204861111</v>
      </c>
      <c r="V1535" s="9">
        <f t="shared" si="139"/>
        <v>42491.790972222225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23830</v>
      </c>
      <c r="P1536">
        <f t="shared" si="140"/>
        <v>15849.5</v>
      </c>
      <c r="Q1536" t="str">
        <f t="shared" si="141"/>
        <v>photography/</v>
      </c>
      <c r="R1536" t="str">
        <f t="shared" si="142"/>
        <v>photobooks</v>
      </c>
      <c r="S1536" t="s">
        <v>8322</v>
      </c>
      <c r="T1536" t="s">
        <v>8343</v>
      </c>
      <c r="U1536" s="10">
        <f t="shared" si="143"/>
        <v>42221.67432870371</v>
      </c>
      <c r="V1536" s="9">
        <f t="shared" si="139"/>
        <v>42251.299328703702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1297</v>
      </c>
      <c r="P1537">
        <f t="shared" si="140"/>
        <v>2703.5</v>
      </c>
      <c r="Q1537" t="str">
        <f t="shared" si="141"/>
        <v>photography/</v>
      </c>
      <c r="R1537" t="str">
        <f t="shared" si="142"/>
        <v>photobooks</v>
      </c>
      <c r="S1537" t="s">
        <v>8322</v>
      </c>
      <c r="T1537" t="s">
        <v>8343</v>
      </c>
      <c r="U1537" s="10">
        <f t="shared" si="143"/>
        <v>42484.829062500001</v>
      </c>
      <c r="V1537" s="9">
        <f t="shared" si="139"/>
        <v>42513.541666666672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IF(E1538&gt;=D1538, E1538-D1538,0)</f>
        <v>18037.009999999998</v>
      </c>
      <c r="P1538">
        <f t="shared" si="140"/>
        <v>15246.004999999999</v>
      </c>
      <c r="Q1538" t="str">
        <f t="shared" si="141"/>
        <v>photography/</v>
      </c>
      <c r="R1538" t="str">
        <f t="shared" si="142"/>
        <v>photobooks</v>
      </c>
      <c r="S1538" t="s">
        <v>8322</v>
      </c>
      <c r="T1538" t="s">
        <v>8343</v>
      </c>
      <c r="U1538" s="10">
        <f t="shared" si="143"/>
        <v>42213.802199074074</v>
      </c>
      <c r="V1538" s="9">
        <f t="shared" ref="V1538:V1601" si="145">(I1538/86400)+25569+(-9/24)</f>
        <v>42243.427199074074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9588</v>
      </c>
      <c r="P1539">
        <f t="shared" ref="P1539:P1602" si="146">AVERAGE(E1539,L1539)</f>
        <v>10906</v>
      </c>
      <c r="Q1539" t="str">
        <f t="shared" ref="Q1539:Q1602" si="147">LEFT(N1539,LEN(N1539)-FIND("/",N1539)+2)</f>
        <v>photography/</v>
      </c>
      <c r="R1539" t="str">
        <f t="shared" ref="R1539:R1602" si="148">RIGHT(N1539,LEN(N1539)-FIND("/",N1539))</f>
        <v>photobooks</v>
      </c>
      <c r="S1539" t="s">
        <v>8322</v>
      </c>
      <c r="T1539" t="s">
        <v>8343</v>
      </c>
      <c r="U1539" s="10">
        <f t="shared" ref="U1539:U1602" si="149">(((J1539/60)/60)/24)+DATE(1970,1,1)</f>
        <v>42552.315127314811</v>
      </c>
      <c r="V1539" s="9">
        <f t="shared" si="145"/>
        <v>42588.375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184</v>
      </c>
      <c r="P1540">
        <f t="shared" si="146"/>
        <v>3615</v>
      </c>
      <c r="Q1540" t="str">
        <f t="shared" si="147"/>
        <v>photography/</v>
      </c>
      <c r="R1540" t="str">
        <f t="shared" si="148"/>
        <v>photobooks</v>
      </c>
      <c r="S1540" t="s">
        <v>8322</v>
      </c>
      <c r="T1540" t="s">
        <v>8343</v>
      </c>
      <c r="U1540" s="10">
        <f t="shared" si="149"/>
        <v>41981.782060185185</v>
      </c>
      <c r="V1540" s="9">
        <f t="shared" si="145"/>
        <v>42026.407060185185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7197.2200000000012</v>
      </c>
      <c r="P1541">
        <f t="shared" si="146"/>
        <v>13740.61</v>
      </c>
      <c r="Q1541" t="str">
        <f t="shared" si="147"/>
        <v>photography/</v>
      </c>
      <c r="R1541" t="str">
        <f t="shared" si="148"/>
        <v>photobooks</v>
      </c>
      <c r="S1541" t="s">
        <v>8322</v>
      </c>
      <c r="T1541" t="s">
        <v>8343</v>
      </c>
      <c r="U1541" s="10">
        <f t="shared" si="149"/>
        <v>42705.919201388882</v>
      </c>
      <c r="V1541" s="9">
        <f t="shared" si="145"/>
        <v>42738.54420138889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2680</v>
      </c>
      <c r="P1542">
        <f t="shared" si="146"/>
        <v>8889</v>
      </c>
      <c r="Q1542" t="str">
        <f t="shared" si="147"/>
        <v>photography/</v>
      </c>
      <c r="R1542" t="str">
        <f t="shared" si="148"/>
        <v>photobooks</v>
      </c>
      <c r="S1542" t="s">
        <v>8322</v>
      </c>
      <c r="T1542" t="s">
        <v>8343</v>
      </c>
      <c r="U1542" s="10">
        <f t="shared" si="149"/>
        <v>41939.00712962963</v>
      </c>
      <c r="V1542" s="9">
        <f t="shared" si="145"/>
        <v>41968.677083333328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6"/>
        <v>4</v>
      </c>
      <c r="Q1543" t="str">
        <f t="shared" si="147"/>
        <v>photogra</v>
      </c>
      <c r="R1543" t="str">
        <f t="shared" si="148"/>
        <v>nature</v>
      </c>
      <c r="S1543" t="s">
        <v>8322</v>
      </c>
      <c r="T1543" t="s">
        <v>8347</v>
      </c>
      <c r="U1543" s="10">
        <f t="shared" si="149"/>
        <v>41974.712245370371</v>
      </c>
      <c r="V1543" s="9">
        <f t="shared" si="145"/>
        <v>42004.337245370371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0</v>
      </c>
      <c r="P1544">
        <f t="shared" si="146"/>
        <v>10.5</v>
      </c>
      <c r="Q1544" t="str">
        <f t="shared" si="147"/>
        <v>photogra</v>
      </c>
      <c r="R1544" t="str">
        <f t="shared" si="148"/>
        <v>nature</v>
      </c>
      <c r="S1544" t="s">
        <v>8322</v>
      </c>
      <c r="T1544" t="s">
        <v>8347</v>
      </c>
      <c r="U1544" s="10">
        <f t="shared" si="149"/>
        <v>42170.996527777781</v>
      </c>
      <c r="V1544" s="9">
        <f t="shared" si="145"/>
        <v>42185.621527777781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6"/>
        <v>5.5</v>
      </c>
      <c r="Q1545" t="str">
        <f t="shared" si="147"/>
        <v>photogra</v>
      </c>
      <c r="R1545" t="str">
        <f t="shared" si="148"/>
        <v>nature</v>
      </c>
      <c r="S1545" t="s">
        <v>8322</v>
      </c>
      <c r="T1545" t="s">
        <v>8347</v>
      </c>
      <c r="U1545" s="10">
        <f t="shared" si="149"/>
        <v>41935.509652777779</v>
      </c>
      <c r="V1545" s="9">
        <f t="shared" si="145"/>
        <v>41965.176319444443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6"/>
        <v>0</v>
      </c>
      <c r="Q1546" t="str">
        <f t="shared" si="147"/>
        <v>photogra</v>
      </c>
      <c r="R1546" t="str">
        <f t="shared" si="148"/>
        <v>nature</v>
      </c>
      <c r="S1546" t="s">
        <v>8322</v>
      </c>
      <c r="T1546" t="s">
        <v>8347</v>
      </c>
      <c r="U1546" s="10">
        <f t="shared" si="149"/>
        <v>42053.051203703704</v>
      </c>
      <c r="V1546" s="9">
        <f t="shared" si="145"/>
        <v>42094.637499999997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6"/>
        <v>1</v>
      </c>
      <c r="Q1547" t="str">
        <f t="shared" si="147"/>
        <v>photogra</v>
      </c>
      <c r="R1547" t="str">
        <f t="shared" si="148"/>
        <v>nature</v>
      </c>
      <c r="S1547" t="s">
        <v>8322</v>
      </c>
      <c r="T1547" t="s">
        <v>8347</v>
      </c>
      <c r="U1547" s="10">
        <f t="shared" si="149"/>
        <v>42031.884652777779</v>
      </c>
      <c r="V1547" s="9">
        <f t="shared" si="145"/>
        <v>42065.511111111111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0</v>
      </c>
      <c r="P1548">
        <f t="shared" si="146"/>
        <v>150</v>
      </c>
      <c r="Q1548" t="str">
        <f t="shared" si="147"/>
        <v>photogra</v>
      </c>
      <c r="R1548" t="str">
        <f t="shared" si="148"/>
        <v>nature</v>
      </c>
      <c r="S1548" t="s">
        <v>8322</v>
      </c>
      <c r="T1548" t="s">
        <v>8347</v>
      </c>
      <c r="U1548" s="10">
        <f t="shared" si="149"/>
        <v>41839.212951388887</v>
      </c>
      <c r="V1548" s="9">
        <f t="shared" si="145"/>
        <v>41898.837951388887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6"/>
        <v>0</v>
      </c>
      <c r="Q1549" t="str">
        <f t="shared" si="147"/>
        <v>photogra</v>
      </c>
      <c r="R1549" t="str">
        <f t="shared" si="148"/>
        <v>nature</v>
      </c>
      <c r="S1549" t="s">
        <v>8322</v>
      </c>
      <c r="T1549" t="s">
        <v>8347</v>
      </c>
      <c r="U1549" s="10">
        <f t="shared" si="149"/>
        <v>42782.426875000005</v>
      </c>
      <c r="V1549" s="9">
        <f t="shared" si="145"/>
        <v>42789.051875000005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0</v>
      </c>
      <c r="P1550">
        <f t="shared" si="146"/>
        <v>30.5</v>
      </c>
      <c r="Q1550" t="str">
        <f t="shared" si="147"/>
        <v>photogra</v>
      </c>
      <c r="R1550" t="str">
        <f t="shared" si="148"/>
        <v>nature</v>
      </c>
      <c r="S1550" t="s">
        <v>8322</v>
      </c>
      <c r="T1550" t="s">
        <v>8347</v>
      </c>
      <c r="U1550" s="10">
        <f t="shared" si="149"/>
        <v>42286.88217592593</v>
      </c>
      <c r="V1550" s="9">
        <f t="shared" si="145"/>
        <v>42316.548842592594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0</v>
      </c>
      <c r="P1551">
        <f t="shared" si="146"/>
        <v>88</v>
      </c>
      <c r="Q1551" t="str">
        <f t="shared" si="147"/>
        <v>photogra</v>
      </c>
      <c r="R1551" t="str">
        <f t="shared" si="148"/>
        <v>nature</v>
      </c>
      <c r="S1551" t="s">
        <v>8322</v>
      </c>
      <c r="T1551" t="s">
        <v>8347</v>
      </c>
      <c r="U1551" s="10">
        <f t="shared" si="149"/>
        <v>42281.136099537034</v>
      </c>
      <c r="V1551" s="9">
        <f t="shared" si="145"/>
        <v>42310.802766203706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0</v>
      </c>
      <c r="P1552">
        <f t="shared" si="146"/>
        <v>54</v>
      </c>
      <c r="Q1552" t="str">
        <f t="shared" si="147"/>
        <v>photogra</v>
      </c>
      <c r="R1552" t="str">
        <f t="shared" si="148"/>
        <v>nature</v>
      </c>
      <c r="S1552" t="s">
        <v>8322</v>
      </c>
      <c r="T1552" t="s">
        <v>8347</v>
      </c>
      <c r="U1552" s="10">
        <f t="shared" si="149"/>
        <v>42472.449467592596</v>
      </c>
      <c r="V1552" s="9">
        <f t="shared" si="145"/>
        <v>42502.074467592596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6"/>
        <v>0</v>
      </c>
      <c r="Q1553" t="str">
        <f t="shared" si="147"/>
        <v>photogra</v>
      </c>
      <c r="R1553" t="str">
        <f t="shared" si="148"/>
        <v>nature</v>
      </c>
      <c r="S1553" t="s">
        <v>8322</v>
      </c>
      <c r="T1553" t="s">
        <v>8347</v>
      </c>
      <c r="U1553" s="10">
        <f t="shared" si="149"/>
        <v>42121.824525462958</v>
      </c>
      <c r="V1553" s="9">
        <f t="shared" si="145"/>
        <v>42151.449525462958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0</v>
      </c>
      <c r="P1554">
        <f t="shared" si="146"/>
        <v>1065.5</v>
      </c>
      <c r="Q1554" t="str">
        <f t="shared" si="147"/>
        <v>photogra</v>
      </c>
      <c r="R1554" t="str">
        <f t="shared" si="148"/>
        <v>nature</v>
      </c>
      <c r="S1554" t="s">
        <v>8322</v>
      </c>
      <c r="T1554" t="s">
        <v>8347</v>
      </c>
      <c r="U1554" s="10">
        <f t="shared" si="149"/>
        <v>41892.688750000001</v>
      </c>
      <c r="V1554" s="9">
        <f t="shared" si="145"/>
        <v>41912.790972222225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6"/>
        <v>0</v>
      </c>
      <c r="Q1555" t="str">
        <f t="shared" si="147"/>
        <v>photogra</v>
      </c>
      <c r="R1555" t="str">
        <f t="shared" si="148"/>
        <v>nature</v>
      </c>
      <c r="S1555" t="s">
        <v>8322</v>
      </c>
      <c r="T1555" t="s">
        <v>8347</v>
      </c>
      <c r="U1555" s="10">
        <f t="shared" si="149"/>
        <v>42219.282951388886</v>
      </c>
      <c r="V1555" s="9">
        <f t="shared" si="145"/>
        <v>42248.907951388886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6"/>
        <v>0</v>
      </c>
      <c r="Q1556" t="str">
        <f t="shared" si="147"/>
        <v>photogra</v>
      </c>
      <c r="R1556" t="str">
        <f t="shared" si="148"/>
        <v>nature</v>
      </c>
      <c r="S1556" t="s">
        <v>8322</v>
      </c>
      <c r="T1556" t="s">
        <v>8347</v>
      </c>
      <c r="U1556" s="10">
        <f t="shared" si="149"/>
        <v>42188.252199074079</v>
      </c>
      <c r="V1556" s="9">
        <f t="shared" si="145"/>
        <v>42217.877199074079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6"/>
        <v>0</v>
      </c>
      <c r="Q1557" t="str">
        <f t="shared" si="147"/>
        <v>photogra</v>
      </c>
      <c r="R1557" t="str">
        <f t="shared" si="148"/>
        <v>nature</v>
      </c>
      <c r="S1557" t="s">
        <v>8322</v>
      </c>
      <c r="T1557" t="s">
        <v>8347</v>
      </c>
      <c r="U1557" s="10">
        <f t="shared" si="149"/>
        <v>42241.613796296297</v>
      </c>
      <c r="V1557" s="9">
        <f t="shared" si="145"/>
        <v>42264.333333333328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0</v>
      </c>
      <c r="P1558">
        <f t="shared" si="146"/>
        <v>344.5</v>
      </c>
      <c r="Q1558" t="str">
        <f t="shared" si="147"/>
        <v>photogra</v>
      </c>
      <c r="R1558" t="str">
        <f t="shared" si="148"/>
        <v>nature</v>
      </c>
      <c r="S1558" t="s">
        <v>8322</v>
      </c>
      <c r="T1558" t="s">
        <v>8347</v>
      </c>
      <c r="U1558" s="10">
        <f t="shared" si="149"/>
        <v>42525.153055555551</v>
      </c>
      <c r="V1558" s="9">
        <f t="shared" si="145"/>
        <v>42554.778055555551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0</v>
      </c>
      <c r="P1559">
        <f t="shared" si="146"/>
        <v>50.5</v>
      </c>
      <c r="Q1559" t="str">
        <f t="shared" si="147"/>
        <v>photogra</v>
      </c>
      <c r="R1559" t="str">
        <f t="shared" si="148"/>
        <v>nature</v>
      </c>
      <c r="S1559" t="s">
        <v>8322</v>
      </c>
      <c r="T1559" t="s">
        <v>8347</v>
      </c>
      <c r="U1559" s="10">
        <f t="shared" si="149"/>
        <v>41871.65315972222</v>
      </c>
      <c r="V1559" s="9">
        <f t="shared" si="145"/>
        <v>41902.27815972222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0</v>
      </c>
      <c r="P1560">
        <f t="shared" si="146"/>
        <v>19</v>
      </c>
      <c r="Q1560" t="str">
        <f t="shared" si="147"/>
        <v>photogra</v>
      </c>
      <c r="R1560" t="str">
        <f t="shared" si="148"/>
        <v>nature</v>
      </c>
      <c r="S1560" t="s">
        <v>8322</v>
      </c>
      <c r="T1560" t="s">
        <v>8347</v>
      </c>
      <c r="U1560" s="10">
        <f t="shared" si="149"/>
        <v>42185.397673611107</v>
      </c>
      <c r="V1560" s="9">
        <f t="shared" si="145"/>
        <v>42244.133333333331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6"/>
        <v>25.5</v>
      </c>
      <c r="Q1561" t="str">
        <f t="shared" si="147"/>
        <v>photogra</v>
      </c>
      <c r="R1561" t="str">
        <f t="shared" si="148"/>
        <v>nature</v>
      </c>
      <c r="S1561" t="s">
        <v>8322</v>
      </c>
      <c r="T1561" t="s">
        <v>8347</v>
      </c>
      <c r="U1561" s="10">
        <f t="shared" si="149"/>
        <v>42108.05322916666</v>
      </c>
      <c r="V1561" s="9">
        <f t="shared" si="145"/>
        <v>42122.678229166668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0</v>
      </c>
      <c r="P1562">
        <f t="shared" si="146"/>
        <v>49</v>
      </c>
      <c r="Q1562" t="str">
        <f t="shared" si="147"/>
        <v>photogra</v>
      </c>
      <c r="R1562" t="str">
        <f t="shared" si="148"/>
        <v>nature</v>
      </c>
      <c r="S1562" t="s">
        <v>8322</v>
      </c>
      <c r="T1562" t="s">
        <v>8347</v>
      </c>
      <c r="U1562" s="10">
        <f t="shared" si="149"/>
        <v>41936.020752314813</v>
      </c>
      <c r="V1562" s="9">
        <f t="shared" si="145"/>
        <v>41955.687418981484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</v>
      </c>
      <c r="P1563">
        <f t="shared" si="146"/>
        <v>34</v>
      </c>
      <c r="Q1563" t="str">
        <f t="shared" si="147"/>
        <v>publishing/</v>
      </c>
      <c r="R1563" t="str">
        <f t="shared" si="148"/>
        <v>art books</v>
      </c>
      <c r="S1563" t="s">
        <v>8317</v>
      </c>
      <c r="T1563" t="s">
        <v>8348</v>
      </c>
      <c r="U1563" s="10">
        <f t="shared" si="149"/>
        <v>41555.041701388887</v>
      </c>
      <c r="V1563" s="9">
        <f t="shared" si="145"/>
        <v>41584.708368055552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6"/>
        <v>0</v>
      </c>
      <c r="Q1564" t="str">
        <f t="shared" si="147"/>
        <v>publishing/</v>
      </c>
      <c r="R1564" t="str">
        <f t="shared" si="148"/>
        <v>art books</v>
      </c>
      <c r="S1564" t="s">
        <v>8317</v>
      </c>
      <c r="T1564" t="s">
        <v>8348</v>
      </c>
      <c r="U1564" s="10">
        <f t="shared" si="149"/>
        <v>40079.566157407404</v>
      </c>
      <c r="V1564" s="9">
        <f t="shared" si="145"/>
        <v>40148.659722222219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0</v>
      </c>
      <c r="P1565">
        <f t="shared" si="146"/>
        <v>43.5</v>
      </c>
      <c r="Q1565" t="str">
        <f t="shared" si="147"/>
        <v>publishing/</v>
      </c>
      <c r="R1565" t="str">
        <f t="shared" si="148"/>
        <v>art books</v>
      </c>
      <c r="S1565" t="s">
        <v>8317</v>
      </c>
      <c r="T1565" t="s">
        <v>8348</v>
      </c>
      <c r="U1565" s="10">
        <f t="shared" si="149"/>
        <v>41652.742488425924</v>
      </c>
      <c r="V1565" s="9">
        <f t="shared" si="145"/>
        <v>41712.325821759259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6"/>
        <v>5.5</v>
      </c>
      <c r="Q1566" t="str">
        <f t="shared" si="147"/>
        <v>publishing/</v>
      </c>
      <c r="R1566" t="str">
        <f t="shared" si="148"/>
        <v>art books</v>
      </c>
      <c r="S1566" t="s">
        <v>8317</v>
      </c>
      <c r="T1566" t="s">
        <v>8348</v>
      </c>
      <c r="U1566" s="10">
        <f t="shared" si="149"/>
        <v>42121.367002314815</v>
      </c>
      <c r="V1566" s="9">
        <f t="shared" si="145"/>
        <v>42152.461805555555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0</v>
      </c>
      <c r="P1567">
        <f t="shared" si="146"/>
        <v>50.5</v>
      </c>
      <c r="Q1567" t="str">
        <f t="shared" si="147"/>
        <v>publishing/</v>
      </c>
      <c r="R1567" t="str">
        <f t="shared" si="148"/>
        <v>art books</v>
      </c>
      <c r="S1567" t="s">
        <v>8317</v>
      </c>
      <c r="T1567" t="s">
        <v>8348</v>
      </c>
      <c r="U1567" s="10">
        <f t="shared" si="149"/>
        <v>40672.729872685188</v>
      </c>
      <c r="V1567" s="9">
        <f t="shared" si="145"/>
        <v>40702.354872685188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0</v>
      </c>
      <c r="P1568">
        <f t="shared" si="146"/>
        <v>3217</v>
      </c>
      <c r="Q1568" t="str">
        <f t="shared" si="147"/>
        <v>publishing/</v>
      </c>
      <c r="R1568" t="str">
        <f t="shared" si="148"/>
        <v>art books</v>
      </c>
      <c r="S1568" t="s">
        <v>8317</v>
      </c>
      <c r="T1568" t="s">
        <v>8348</v>
      </c>
      <c r="U1568" s="10">
        <f t="shared" si="149"/>
        <v>42549.916712962964</v>
      </c>
      <c r="V1568" s="9">
        <f t="shared" si="145"/>
        <v>42578.541666666672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0</v>
      </c>
      <c r="P1569">
        <f t="shared" si="146"/>
        <v>181.5</v>
      </c>
      <c r="Q1569" t="str">
        <f t="shared" si="147"/>
        <v>publishing/</v>
      </c>
      <c r="R1569" t="str">
        <f t="shared" si="148"/>
        <v>art books</v>
      </c>
      <c r="S1569" t="s">
        <v>8317</v>
      </c>
      <c r="T1569" t="s">
        <v>8348</v>
      </c>
      <c r="U1569" s="10">
        <f t="shared" si="149"/>
        <v>41671.936863425923</v>
      </c>
      <c r="V1569" s="9">
        <f t="shared" si="145"/>
        <v>41686.625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0</v>
      </c>
      <c r="P1570">
        <f t="shared" si="146"/>
        <v>1716</v>
      </c>
      <c r="Q1570" t="str">
        <f t="shared" si="147"/>
        <v>publishing/</v>
      </c>
      <c r="R1570" t="str">
        <f t="shared" si="148"/>
        <v>art books</v>
      </c>
      <c r="S1570" t="s">
        <v>8317</v>
      </c>
      <c r="T1570" t="s">
        <v>8348</v>
      </c>
      <c r="U1570" s="10">
        <f t="shared" si="149"/>
        <v>41962.062326388885</v>
      </c>
      <c r="V1570" s="9">
        <f t="shared" si="145"/>
        <v>41996.687326388885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6"/>
        <v>0</v>
      </c>
      <c r="Q1571" t="str">
        <f t="shared" si="147"/>
        <v>publishing/</v>
      </c>
      <c r="R1571" t="str">
        <f t="shared" si="148"/>
        <v>art books</v>
      </c>
      <c r="S1571" t="s">
        <v>8317</v>
      </c>
      <c r="T1571" t="s">
        <v>8348</v>
      </c>
      <c r="U1571" s="10">
        <f t="shared" si="149"/>
        <v>41389.679560185185</v>
      </c>
      <c r="V1571" s="9">
        <f t="shared" si="145"/>
        <v>41419.304560185185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0</v>
      </c>
      <c r="P1572">
        <f t="shared" si="146"/>
        <v>1268</v>
      </c>
      <c r="Q1572" t="str">
        <f t="shared" si="147"/>
        <v>publishing/</v>
      </c>
      <c r="R1572" t="str">
        <f t="shared" si="148"/>
        <v>art books</v>
      </c>
      <c r="S1572" t="s">
        <v>8317</v>
      </c>
      <c r="T1572" t="s">
        <v>8348</v>
      </c>
      <c r="U1572" s="10">
        <f t="shared" si="149"/>
        <v>42438.813449074078</v>
      </c>
      <c r="V1572" s="9">
        <f t="shared" si="145"/>
        <v>42468.396782407406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</v>
      </c>
      <c r="P1573">
        <f t="shared" si="146"/>
        <v>42</v>
      </c>
      <c r="Q1573" t="str">
        <f t="shared" si="147"/>
        <v>publishing/</v>
      </c>
      <c r="R1573" t="str">
        <f t="shared" si="148"/>
        <v>art books</v>
      </c>
      <c r="S1573" t="s">
        <v>8317</v>
      </c>
      <c r="T1573" t="s">
        <v>8348</v>
      </c>
      <c r="U1573" s="10">
        <f t="shared" si="149"/>
        <v>42144.769479166673</v>
      </c>
      <c r="V1573" s="9">
        <f t="shared" si="145"/>
        <v>42174.394479166665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0</v>
      </c>
      <c r="P1574">
        <f t="shared" si="146"/>
        <v>64</v>
      </c>
      <c r="Q1574" t="str">
        <f t="shared" si="147"/>
        <v>publishing/</v>
      </c>
      <c r="R1574" t="str">
        <f t="shared" si="148"/>
        <v>art books</v>
      </c>
      <c r="S1574" t="s">
        <v>8317</v>
      </c>
      <c r="T1574" t="s">
        <v>8348</v>
      </c>
      <c r="U1574" s="10">
        <f t="shared" si="149"/>
        <v>42404.033090277779</v>
      </c>
      <c r="V1574" s="9">
        <f t="shared" si="145"/>
        <v>42428.624305555553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0</v>
      </c>
      <c r="P1575">
        <f t="shared" si="146"/>
        <v>113</v>
      </c>
      <c r="Q1575" t="str">
        <f t="shared" si="147"/>
        <v>publishing/</v>
      </c>
      <c r="R1575" t="str">
        <f t="shared" si="148"/>
        <v>art books</v>
      </c>
      <c r="S1575" t="s">
        <v>8317</v>
      </c>
      <c r="T1575" t="s">
        <v>8348</v>
      </c>
      <c r="U1575" s="10">
        <f t="shared" si="149"/>
        <v>42786.000023148154</v>
      </c>
      <c r="V1575" s="9">
        <f t="shared" si="145"/>
        <v>42825.790972222225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0</v>
      </c>
      <c r="P1576">
        <f t="shared" si="146"/>
        <v>256</v>
      </c>
      <c r="Q1576" t="str">
        <f t="shared" si="147"/>
        <v>publishing/</v>
      </c>
      <c r="R1576" t="str">
        <f t="shared" si="148"/>
        <v>art books</v>
      </c>
      <c r="S1576" t="s">
        <v>8317</v>
      </c>
      <c r="T1576" t="s">
        <v>8348</v>
      </c>
      <c r="U1576" s="10">
        <f t="shared" si="149"/>
        <v>42017.927418981482</v>
      </c>
      <c r="V1576" s="9">
        <f t="shared" si="145"/>
        <v>42052.552418981482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0</v>
      </c>
      <c r="P1577">
        <f t="shared" si="146"/>
        <v>1163</v>
      </c>
      <c r="Q1577" t="str">
        <f t="shared" si="147"/>
        <v>publishing/</v>
      </c>
      <c r="R1577" t="str">
        <f t="shared" si="148"/>
        <v>art books</v>
      </c>
      <c r="S1577" t="s">
        <v>8317</v>
      </c>
      <c r="T1577" t="s">
        <v>8348</v>
      </c>
      <c r="U1577" s="10">
        <f t="shared" si="149"/>
        <v>41799.524259259262</v>
      </c>
      <c r="V1577" s="9">
        <f t="shared" si="145"/>
        <v>41829.149259259255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0</v>
      </c>
      <c r="P1578">
        <f t="shared" si="146"/>
        <v>330</v>
      </c>
      <c r="Q1578" t="str">
        <f t="shared" si="147"/>
        <v>publishing/</v>
      </c>
      <c r="R1578" t="str">
        <f t="shared" si="148"/>
        <v>art books</v>
      </c>
      <c r="S1578" t="s">
        <v>8317</v>
      </c>
      <c r="T1578" t="s">
        <v>8348</v>
      </c>
      <c r="U1578" s="10">
        <f t="shared" si="149"/>
        <v>42140.879259259258</v>
      </c>
      <c r="V1578" s="9">
        <f t="shared" si="145"/>
        <v>42185.504259259258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</v>
      </c>
      <c r="P1579">
        <f t="shared" si="146"/>
        <v>28.5</v>
      </c>
      <c r="Q1579" t="str">
        <f t="shared" si="147"/>
        <v>publishing/</v>
      </c>
      <c r="R1579" t="str">
        <f t="shared" si="148"/>
        <v>art books</v>
      </c>
      <c r="S1579" t="s">
        <v>8317</v>
      </c>
      <c r="T1579" t="s">
        <v>8348</v>
      </c>
      <c r="U1579" s="10">
        <f t="shared" si="149"/>
        <v>41054.847777777781</v>
      </c>
      <c r="V1579" s="9">
        <f t="shared" si="145"/>
        <v>41114.472777777773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0</v>
      </c>
      <c r="P1580">
        <f t="shared" si="146"/>
        <v>104.5</v>
      </c>
      <c r="Q1580" t="str">
        <f t="shared" si="147"/>
        <v>publishing/</v>
      </c>
      <c r="R1580" t="str">
        <f t="shared" si="148"/>
        <v>art books</v>
      </c>
      <c r="S1580" t="s">
        <v>8317</v>
      </c>
      <c r="T1580" t="s">
        <v>8348</v>
      </c>
      <c r="U1580" s="10">
        <f t="shared" si="149"/>
        <v>40399.065868055557</v>
      </c>
      <c r="V1580" s="9">
        <f t="shared" si="145"/>
        <v>40422.708333333336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</v>
      </c>
      <c r="P1581">
        <f t="shared" si="146"/>
        <v>15</v>
      </c>
      <c r="Q1581" t="str">
        <f t="shared" si="147"/>
        <v>publishing/</v>
      </c>
      <c r="R1581" t="str">
        <f t="shared" si="148"/>
        <v>art books</v>
      </c>
      <c r="S1581" t="s">
        <v>8317</v>
      </c>
      <c r="T1581" t="s">
        <v>8348</v>
      </c>
      <c r="U1581" s="10">
        <f t="shared" si="149"/>
        <v>41481.996423611112</v>
      </c>
      <c r="V1581" s="9">
        <f t="shared" si="145"/>
        <v>41514.621423611112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6"/>
        <v>0</v>
      </c>
      <c r="Q1582" t="str">
        <f t="shared" si="147"/>
        <v>publishing/</v>
      </c>
      <c r="R1582" t="str">
        <f t="shared" si="148"/>
        <v>art books</v>
      </c>
      <c r="S1582" t="s">
        <v>8317</v>
      </c>
      <c r="T1582" t="s">
        <v>8348</v>
      </c>
      <c r="U1582" s="10">
        <f t="shared" si="149"/>
        <v>40990.050069444449</v>
      </c>
      <c r="V1582" s="9">
        <f t="shared" si="145"/>
        <v>41049.675069444442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</v>
      </c>
      <c r="P1583">
        <f t="shared" si="146"/>
        <v>3</v>
      </c>
      <c r="Q1583" t="str">
        <f t="shared" si="147"/>
        <v>photogra</v>
      </c>
      <c r="R1583" t="str">
        <f t="shared" si="148"/>
        <v>places</v>
      </c>
      <c r="S1583" t="s">
        <v>8322</v>
      </c>
      <c r="T1583" t="s">
        <v>8349</v>
      </c>
      <c r="U1583" s="10">
        <f t="shared" si="149"/>
        <v>42325.448958333334</v>
      </c>
      <c r="V1583" s="9">
        <f t="shared" si="145"/>
        <v>42357.073958333334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0</v>
      </c>
      <c r="P1584">
        <f t="shared" si="146"/>
        <v>48</v>
      </c>
      <c r="Q1584" t="str">
        <f t="shared" si="147"/>
        <v>photogra</v>
      </c>
      <c r="R1584" t="str">
        <f t="shared" si="148"/>
        <v>places</v>
      </c>
      <c r="S1584" t="s">
        <v>8322</v>
      </c>
      <c r="T1584" t="s">
        <v>8349</v>
      </c>
      <c r="U1584" s="10">
        <f t="shared" si="149"/>
        <v>42246.789965277778</v>
      </c>
      <c r="V1584" s="9">
        <f t="shared" si="145"/>
        <v>42303.513888888891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6"/>
        <v>8</v>
      </c>
      <c r="Q1585" t="str">
        <f t="shared" si="147"/>
        <v>photogra</v>
      </c>
      <c r="R1585" t="str">
        <f t="shared" si="148"/>
        <v>places</v>
      </c>
      <c r="S1585" t="s">
        <v>8322</v>
      </c>
      <c r="T1585" t="s">
        <v>8349</v>
      </c>
      <c r="U1585" s="10">
        <f t="shared" si="149"/>
        <v>41877.904988425929</v>
      </c>
      <c r="V1585" s="9">
        <f t="shared" si="145"/>
        <v>41907.529988425929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6"/>
        <v>0</v>
      </c>
      <c r="Q1586" t="str">
        <f t="shared" si="147"/>
        <v>photogra</v>
      </c>
      <c r="R1586" t="str">
        <f t="shared" si="148"/>
        <v>places</v>
      </c>
      <c r="S1586" t="s">
        <v>8322</v>
      </c>
      <c r="T1586" t="s">
        <v>8349</v>
      </c>
      <c r="U1586" s="10">
        <f t="shared" si="149"/>
        <v>41779.649317129632</v>
      </c>
      <c r="V1586" s="9">
        <f t="shared" si="145"/>
        <v>41789.274317129632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0</v>
      </c>
      <c r="P1587">
        <f t="shared" si="146"/>
        <v>796</v>
      </c>
      <c r="Q1587" t="str">
        <f t="shared" si="147"/>
        <v>photogra</v>
      </c>
      <c r="R1587" t="str">
        <f t="shared" si="148"/>
        <v>places</v>
      </c>
      <c r="S1587" t="s">
        <v>8322</v>
      </c>
      <c r="T1587" t="s">
        <v>8349</v>
      </c>
      <c r="U1587" s="10">
        <f t="shared" si="149"/>
        <v>42707.895462962959</v>
      </c>
      <c r="V1587" s="9">
        <f t="shared" si="145"/>
        <v>42729.083333333328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6"/>
        <v>0</v>
      </c>
      <c r="Q1588" t="str">
        <f t="shared" si="147"/>
        <v>photogra</v>
      </c>
      <c r="R1588" t="str">
        <f t="shared" si="148"/>
        <v>places</v>
      </c>
      <c r="S1588" t="s">
        <v>8322</v>
      </c>
      <c r="T1588" t="s">
        <v>8349</v>
      </c>
      <c r="U1588" s="10">
        <f t="shared" si="149"/>
        <v>42069.104421296302</v>
      </c>
      <c r="V1588" s="9">
        <f t="shared" si="145"/>
        <v>42098.687754629631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6"/>
        <v>1</v>
      </c>
      <c r="Q1589" t="str">
        <f t="shared" si="147"/>
        <v>photogra</v>
      </c>
      <c r="R1589" t="str">
        <f t="shared" si="148"/>
        <v>places</v>
      </c>
      <c r="S1589" t="s">
        <v>8322</v>
      </c>
      <c r="T1589" t="s">
        <v>8349</v>
      </c>
      <c r="U1589" s="10">
        <f t="shared" si="149"/>
        <v>41956.950983796298</v>
      </c>
      <c r="V1589" s="9">
        <f t="shared" si="145"/>
        <v>41986.575983796298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6"/>
        <v>0</v>
      </c>
      <c r="Q1590" t="str">
        <f t="shared" si="147"/>
        <v>photogra</v>
      </c>
      <c r="R1590" t="str">
        <f t="shared" si="148"/>
        <v>places</v>
      </c>
      <c r="S1590" t="s">
        <v>8322</v>
      </c>
      <c r="T1590" t="s">
        <v>8349</v>
      </c>
      <c r="U1590" s="10">
        <f t="shared" si="149"/>
        <v>42005.24998842593</v>
      </c>
      <c r="V1590" s="9">
        <f t="shared" si="145"/>
        <v>42035.466666666667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6"/>
        <v>0</v>
      </c>
      <c r="Q1591" t="str">
        <f t="shared" si="147"/>
        <v>photogra</v>
      </c>
      <c r="R1591" t="str">
        <f t="shared" si="148"/>
        <v>places</v>
      </c>
      <c r="S1591" t="s">
        <v>8322</v>
      </c>
      <c r="T1591" t="s">
        <v>8349</v>
      </c>
      <c r="U1591" s="10">
        <f t="shared" si="149"/>
        <v>42256.984791666662</v>
      </c>
      <c r="V1591" s="9">
        <f t="shared" si="145"/>
        <v>42286.609791666662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0</v>
      </c>
      <c r="P1592">
        <f t="shared" si="146"/>
        <v>511</v>
      </c>
      <c r="Q1592" t="str">
        <f t="shared" si="147"/>
        <v>photogra</v>
      </c>
      <c r="R1592" t="str">
        <f t="shared" si="148"/>
        <v>places</v>
      </c>
      <c r="S1592" t="s">
        <v>8322</v>
      </c>
      <c r="T1592" t="s">
        <v>8349</v>
      </c>
      <c r="U1592" s="10">
        <f t="shared" si="149"/>
        <v>42240.857222222221</v>
      </c>
      <c r="V1592" s="9">
        <f t="shared" si="145"/>
        <v>42270.482222222221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0</v>
      </c>
      <c r="P1593">
        <f t="shared" si="146"/>
        <v>2092</v>
      </c>
      <c r="Q1593" t="str">
        <f t="shared" si="147"/>
        <v>photogra</v>
      </c>
      <c r="R1593" t="str">
        <f t="shared" si="148"/>
        <v>places</v>
      </c>
      <c r="S1593" t="s">
        <v>8322</v>
      </c>
      <c r="T1593" t="s">
        <v>8349</v>
      </c>
      <c r="U1593" s="10">
        <f t="shared" si="149"/>
        <v>42433.726168981477</v>
      </c>
      <c r="V1593" s="9">
        <f t="shared" si="145"/>
        <v>42463.30950231482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6"/>
        <v>0</v>
      </c>
      <c r="Q1594" t="str">
        <f t="shared" si="147"/>
        <v>photogra</v>
      </c>
      <c r="R1594" t="str">
        <f t="shared" si="148"/>
        <v>places</v>
      </c>
      <c r="S1594" t="s">
        <v>8322</v>
      </c>
      <c r="T1594" t="s">
        <v>8349</v>
      </c>
      <c r="U1594" s="10">
        <f t="shared" si="149"/>
        <v>42046.072743055556</v>
      </c>
      <c r="V1594" s="9">
        <f t="shared" si="145"/>
        <v>42090.656076388885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6"/>
        <v>3</v>
      </c>
      <c r="Q1595" t="str">
        <f t="shared" si="147"/>
        <v>photogra</v>
      </c>
      <c r="R1595" t="str">
        <f t="shared" si="148"/>
        <v>places</v>
      </c>
      <c r="S1595" t="s">
        <v>8322</v>
      </c>
      <c r="T1595" t="s">
        <v>8349</v>
      </c>
      <c r="U1595" s="10">
        <f t="shared" si="149"/>
        <v>42033.845543981486</v>
      </c>
      <c r="V1595" s="9">
        <f t="shared" si="145"/>
        <v>42063.470543981486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0</v>
      </c>
      <c r="P1596">
        <f t="shared" si="146"/>
        <v>107.5</v>
      </c>
      <c r="Q1596" t="str">
        <f t="shared" si="147"/>
        <v>photogra</v>
      </c>
      <c r="R1596" t="str">
        <f t="shared" si="148"/>
        <v>places</v>
      </c>
      <c r="S1596" t="s">
        <v>8322</v>
      </c>
      <c r="T1596" t="s">
        <v>8349</v>
      </c>
      <c r="U1596" s="10">
        <f t="shared" si="149"/>
        <v>42445.712754629625</v>
      </c>
      <c r="V1596" s="9">
        <f t="shared" si="145"/>
        <v>42505.306250000001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6"/>
        <v>143.5</v>
      </c>
      <c r="Q1597" t="str">
        <f t="shared" si="147"/>
        <v>photogra</v>
      </c>
      <c r="R1597" t="str">
        <f t="shared" si="148"/>
        <v>places</v>
      </c>
      <c r="S1597" t="s">
        <v>8322</v>
      </c>
      <c r="T1597" t="s">
        <v>8349</v>
      </c>
      <c r="U1597" s="10">
        <f t="shared" si="149"/>
        <v>41780.050092592595</v>
      </c>
      <c r="V1597" s="9">
        <f t="shared" si="145"/>
        <v>41808.467361111107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0</v>
      </c>
      <c r="P1598">
        <f t="shared" si="146"/>
        <v>39</v>
      </c>
      <c r="Q1598" t="str">
        <f t="shared" si="147"/>
        <v>photogra</v>
      </c>
      <c r="R1598" t="str">
        <f t="shared" si="148"/>
        <v>places</v>
      </c>
      <c r="S1598" t="s">
        <v>8322</v>
      </c>
      <c r="T1598" t="s">
        <v>8349</v>
      </c>
      <c r="U1598" s="10">
        <f t="shared" si="149"/>
        <v>41941.430196759262</v>
      </c>
      <c r="V1598" s="9">
        <f t="shared" si="145"/>
        <v>41986.096863425926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6"/>
        <v>0</v>
      </c>
      <c r="Q1599" t="str">
        <f t="shared" si="147"/>
        <v>photogra</v>
      </c>
      <c r="R1599" t="str">
        <f t="shared" si="148"/>
        <v>places</v>
      </c>
      <c r="S1599" t="s">
        <v>8322</v>
      </c>
      <c r="T1599" t="s">
        <v>8349</v>
      </c>
      <c r="U1599" s="10">
        <f t="shared" si="149"/>
        <v>42603.354131944448</v>
      </c>
      <c r="V1599" s="9">
        <f t="shared" si="145"/>
        <v>42632.979131944448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6"/>
        <v>1</v>
      </c>
      <c r="Q1600" t="str">
        <f t="shared" si="147"/>
        <v>photogra</v>
      </c>
      <c r="R1600" t="str">
        <f t="shared" si="148"/>
        <v>places</v>
      </c>
      <c r="S1600" t="s">
        <v>8322</v>
      </c>
      <c r="T1600" t="s">
        <v>8349</v>
      </c>
      <c r="U1600" s="10">
        <f t="shared" si="149"/>
        <v>42151.667337962965</v>
      </c>
      <c r="V1600" s="9">
        <f t="shared" si="145"/>
        <v>42211.292337962965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6"/>
        <v>0</v>
      </c>
      <c r="Q1601" t="str">
        <f t="shared" si="147"/>
        <v>photogra</v>
      </c>
      <c r="R1601" t="str">
        <f t="shared" si="148"/>
        <v>places</v>
      </c>
      <c r="S1601" t="s">
        <v>8322</v>
      </c>
      <c r="T1601" t="s">
        <v>8349</v>
      </c>
      <c r="U1601" s="10">
        <f t="shared" si="149"/>
        <v>42438.53907407407</v>
      </c>
      <c r="V1601" s="9">
        <f t="shared" si="145"/>
        <v>42468.122407407413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IF(E1602&gt;=D1602, E1602-D1602,0)</f>
        <v>0</v>
      </c>
      <c r="P1602">
        <f t="shared" si="146"/>
        <v>188</v>
      </c>
      <c r="Q1602" t="str">
        <f t="shared" si="147"/>
        <v>photogra</v>
      </c>
      <c r="R1602" t="str">
        <f t="shared" si="148"/>
        <v>places</v>
      </c>
      <c r="S1602" t="s">
        <v>8322</v>
      </c>
      <c r="T1602" t="s">
        <v>8349</v>
      </c>
      <c r="U1602" s="10">
        <f t="shared" si="149"/>
        <v>41791.057314814818</v>
      </c>
      <c r="V1602" s="9">
        <f t="shared" ref="V1602:V1665" si="151">(I1602/86400)+25569+(-9/24)</f>
        <v>41834.84097222222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206.23000000000002</v>
      </c>
      <c r="P1603">
        <f t="shared" ref="P1603:P1666" si="152">AVERAGE(E1603,L1603)</f>
        <v>1381.115</v>
      </c>
      <c r="Q1603" t="str">
        <f t="shared" ref="Q1603:Q1666" si="153">LEFT(N1603,LEN(N1603)-FIND("/",N1603)+2)</f>
        <v>music/</v>
      </c>
      <c r="R1603" t="str">
        <f t="shared" ref="R1603:R1666" si="154">RIGHT(N1603,LEN(N1603)-FIND("/",N1603))</f>
        <v>rock</v>
      </c>
      <c r="S1603" t="s">
        <v>8318</v>
      </c>
      <c r="T1603" t="s">
        <v>8334</v>
      </c>
      <c r="U1603" s="10">
        <f t="shared" ref="U1603:U1666" si="155">(((J1603/60)/60)/24)+DATE(1970,1,1)</f>
        <v>40638.092974537038</v>
      </c>
      <c r="V1603" s="9">
        <f t="shared" si="151"/>
        <v>40667.717974537038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2.5</v>
      </c>
      <c r="P1604">
        <f t="shared" si="152"/>
        <v>767.25</v>
      </c>
      <c r="Q1604" t="str">
        <f t="shared" si="153"/>
        <v>music/</v>
      </c>
      <c r="R1604" t="str">
        <f t="shared" si="154"/>
        <v>rock</v>
      </c>
      <c r="S1604" t="s">
        <v>8318</v>
      </c>
      <c r="T1604" t="s">
        <v>8334</v>
      </c>
      <c r="U1604" s="10">
        <f t="shared" si="155"/>
        <v>40788.297650462962</v>
      </c>
      <c r="V1604" s="9">
        <f t="shared" si="151"/>
        <v>40830.583333333336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0.66000000000008185</v>
      </c>
      <c r="P1605">
        <f t="shared" si="152"/>
        <v>1015.33</v>
      </c>
      <c r="Q1605" t="str">
        <f t="shared" si="153"/>
        <v>music/</v>
      </c>
      <c r="R1605" t="str">
        <f t="shared" si="154"/>
        <v>rock</v>
      </c>
      <c r="S1605" t="s">
        <v>8318</v>
      </c>
      <c r="T1605" t="s">
        <v>8334</v>
      </c>
      <c r="U1605" s="10">
        <f t="shared" si="155"/>
        <v>40876.169664351852</v>
      </c>
      <c r="V1605" s="9">
        <f t="shared" si="151"/>
        <v>40935.794664351852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619</v>
      </c>
      <c r="P1606">
        <f t="shared" si="152"/>
        <v>1744.5</v>
      </c>
      <c r="Q1606" t="str">
        <f t="shared" si="153"/>
        <v>music/</v>
      </c>
      <c r="R1606" t="str">
        <f t="shared" si="154"/>
        <v>rock</v>
      </c>
      <c r="S1606" t="s">
        <v>8318</v>
      </c>
      <c r="T1606" t="s">
        <v>8334</v>
      </c>
      <c r="U1606" s="10">
        <f t="shared" si="155"/>
        <v>40945.845312500001</v>
      </c>
      <c r="V1606" s="9">
        <f t="shared" si="151"/>
        <v>40985.428645833337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41.600000000000364</v>
      </c>
      <c r="P1607">
        <f t="shared" si="152"/>
        <v>3042.8</v>
      </c>
      <c r="Q1607" t="str">
        <f t="shared" si="153"/>
        <v>music/</v>
      </c>
      <c r="R1607" t="str">
        <f t="shared" si="154"/>
        <v>rock</v>
      </c>
      <c r="S1607" t="s">
        <v>8318</v>
      </c>
      <c r="T1607" t="s">
        <v>8334</v>
      </c>
      <c r="U1607" s="10">
        <f t="shared" si="155"/>
        <v>40747.012881944444</v>
      </c>
      <c r="V1607" s="9">
        <f t="shared" si="151"/>
        <v>40755.916666666664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80.329999999999927</v>
      </c>
      <c r="P1608">
        <f t="shared" si="152"/>
        <v>4086.165</v>
      </c>
      <c r="Q1608" t="str">
        <f t="shared" si="153"/>
        <v>music/</v>
      </c>
      <c r="R1608" t="str">
        <f t="shared" si="154"/>
        <v>rock</v>
      </c>
      <c r="S1608" t="s">
        <v>8318</v>
      </c>
      <c r="T1608" t="s">
        <v>8334</v>
      </c>
      <c r="U1608" s="10">
        <f t="shared" si="155"/>
        <v>40536.111550925925</v>
      </c>
      <c r="V1608" s="9">
        <f t="shared" si="151"/>
        <v>40625.694884259261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4511</v>
      </c>
      <c r="P1609">
        <f t="shared" si="152"/>
        <v>7358</v>
      </c>
      <c r="Q1609" t="str">
        <f t="shared" si="153"/>
        <v>music/</v>
      </c>
      <c r="R1609" t="str">
        <f t="shared" si="154"/>
        <v>rock</v>
      </c>
      <c r="S1609" t="s">
        <v>8318</v>
      </c>
      <c r="T1609" t="s">
        <v>8334</v>
      </c>
      <c r="U1609" s="10">
        <f t="shared" si="155"/>
        <v>41053.80846064815</v>
      </c>
      <c r="V1609" s="9">
        <f t="shared" si="151"/>
        <v>41074.43346064815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15</v>
      </c>
      <c r="P1610">
        <f t="shared" si="152"/>
        <v>619</v>
      </c>
      <c r="Q1610" t="str">
        <f t="shared" si="153"/>
        <v>music/</v>
      </c>
      <c r="R1610" t="str">
        <f t="shared" si="154"/>
        <v>rock</v>
      </c>
      <c r="S1610" t="s">
        <v>8318</v>
      </c>
      <c r="T1610" t="s">
        <v>8334</v>
      </c>
      <c r="U1610" s="10">
        <f t="shared" si="155"/>
        <v>41607.83085648148</v>
      </c>
      <c r="V1610" s="9">
        <f t="shared" si="151"/>
        <v>41639.851388888885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275</v>
      </c>
      <c r="P1611">
        <f t="shared" si="152"/>
        <v>889.5</v>
      </c>
      <c r="Q1611" t="str">
        <f t="shared" si="153"/>
        <v>music/</v>
      </c>
      <c r="R1611" t="str">
        <f t="shared" si="154"/>
        <v>rock</v>
      </c>
      <c r="S1611" t="s">
        <v>8318</v>
      </c>
      <c r="T1611" t="s">
        <v>8334</v>
      </c>
      <c r="U1611" s="10">
        <f t="shared" si="155"/>
        <v>40796.001261574071</v>
      </c>
      <c r="V1611" s="9">
        <f t="shared" si="151"/>
        <v>40848.958333333336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3437</v>
      </c>
      <c r="P1612">
        <f t="shared" si="152"/>
        <v>2774.5</v>
      </c>
      <c r="Q1612" t="str">
        <f t="shared" si="153"/>
        <v>music/</v>
      </c>
      <c r="R1612" t="str">
        <f t="shared" si="154"/>
        <v>rock</v>
      </c>
      <c r="S1612" t="s">
        <v>8318</v>
      </c>
      <c r="T1612" t="s">
        <v>8334</v>
      </c>
      <c r="U1612" s="10">
        <f t="shared" si="155"/>
        <v>41228.924884259257</v>
      </c>
      <c r="V1612" s="9">
        <f t="shared" si="151"/>
        <v>41258.549884259257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201</v>
      </c>
      <c r="P1613">
        <f t="shared" si="152"/>
        <v>514</v>
      </c>
      <c r="Q1613" t="str">
        <f t="shared" si="153"/>
        <v>music/</v>
      </c>
      <c r="R1613" t="str">
        <f t="shared" si="154"/>
        <v>rock</v>
      </c>
      <c r="S1613" t="s">
        <v>8318</v>
      </c>
      <c r="T1613" t="s">
        <v>8334</v>
      </c>
      <c r="U1613" s="10">
        <f t="shared" si="155"/>
        <v>41409.00037037037</v>
      </c>
      <c r="V1613" s="9">
        <f t="shared" si="151"/>
        <v>41429.62537037037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50</v>
      </c>
      <c r="P1614">
        <f t="shared" si="152"/>
        <v>280.5</v>
      </c>
      <c r="Q1614" t="str">
        <f t="shared" si="153"/>
        <v>music/</v>
      </c>
      <c r="R1614" t="str">
        <f t="shared" si="154"/>
        <v>rock</v>
      </c>
      <c r="S1614" t="s">
        <v>8318</v>
      </c>
      <c r="T1614" t="s">
        <v>8334</v>
      </c>
      <c r="U1614" s="10">
        <f t="shared" si="155"/>
        <v>41246.874814814815</v>
      </c>
      <c r="V1614" s="9">
        <f t="shared" si="151"/>
        <v>41276.499814814815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15</v>
      </c>
      <c r="P1615">
        <f t="shared" si="152"/>
        <v>520.5</v>
      </c>
      <c r="Q1615" t="str">
        <f t="shared" si="153"/>
        <v>music/</v>
      </c>
      <c r="R1615" t="str">
        <f t="shared" si="154"/>
        <v>rock</v>
      </c>
      <c r="S1615" t="s">
        <v>8318</v>
      </c>
      <c r="T1615" t="s">
        <v>8334</v>
      </c>
      <c r="U1615" s="10">
        <f t="shared" si="155"/>
        <v>41082.069467592592</v>
      </c>
      <c r="V1615" s="9">
        <f t="shared" si="151"/>
        <v>41111.694467592592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135</v>
      </c>
      <c r="P1616">
        <f t="shared" si="152"/>
        <v>2606</v>
      </c>
      <c r="Q1616" t="str">
        <f t="shared" si="153"/>
        <v>music/</v>
      </c>
      <c r="R1616" t="str">
        <f t="shared" si="154"/>
        <v>rock</v>
      </c>
      <c r="S1616" t="s">
        <v>8318</v>
      </c>
      <c r="T1616" t="s">
        <v>8334</v>
      </c>
      <c r="U1616" s="10">
        <f t="shared" si="155"/>
        <v>41794.981122685182</v>
      </c>
      <c r="V1616" s="9">
        <f t="shared" si="151"/>
        <v>41854.333333333336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1130</v>
      </c>
      <c r="P1617">
        <f t="shared" si="152"/>
        <v>4633</v>
      </c>
      <c r="Q1617" t="str">
        <f t="shared" si="153"/>
        <v>music/</v>
      </c>
      <c r="R1617" t="str">
        <f t="shared" si="154"/>
        <v>rock</v>
      </c>
      <c r="S1617" t="s">
        <v>8318</v>
      </c>
      <c r="T1617" t="s">
        <v>8334</v>
      </c>
      <c r="U1617" s="10">
        <f t="shared" si="155"/>
        <v>40845.050879629627</v>
      </c>
      <c r="V1617" s="9">
        <f t="shared" si="151"/>
        <v>40889.717546296299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420</v>
      </c>
      <c r="P1618">
        <f t="shared" si="152"/>
        <v>5288.5</v>
      </c>
      <c r="Q1618" t="str">
        <f t="shared" si="153"/>
        <v>music/</v>
      </c>
      <c r="R1618" t="str">
        <f t="shared" si="154"/>
        <v>rock</v>
      </c>
      <c r="S1618" t="s">
        <v>8318</v>
      </c>
      <c r="T1618" t="s">
        <v>8334</v>
      </c>
      <c r="U1618" s="10">
        <f t="shared" si="155"/>
        <v>41194.715520833335</v>
      </c>
      <c r="V1618" s="9">
        <f t="shared" si="151"/>
        <v>41235.541666666664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3210</v>
      </c>
      <c r="P1619">
        <f t="shared" si="152"/>
        <v>5184</v>
      </c>
      <c r="Q1619" t="str">
        <f t="shared" si="153"/>
        <v>music/</v>
      </c>
      <c r="R1619" t="str">
        <f t="shared" si="154"/>
        <v>rock</v>
      </c>
      <c r="S1619" t="s">
        <v>8318</v>
      </c>
      <c r="T1619" t="s">
        <v>8334</v>
      </c>
      <c r="U1619" s="10">
        <f t="shared" si="155"/>
        <v>41546.664212962962</v>
      </c>
      <c r="V1619" s="9">
        <f t="shared" si="151"/>
        <v>41579.416666666664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76</v>
      </c>
      <c r="P1620">
        <f t="shared" si="152"/>
        <v>801.5</v>
      </c>
      <c r="Q1620" t="str">
        <f t="shared" si="153"/>
        <v>music/</v>
      </c>
      <c r="R1620" t="str">
        <f t="shared" si="154"/>
        <v>rock</v>
      </c>
      <c r="S1620" t="s">
        <v>8318</v>
      </c>
      <c r="T1620" t="s">
        <v>8334</v>
      </c>
      <c r="U1620" s="10">
        <f t="shared" si="155"/>
        <v>41301.654340277775</v>
      </c>
      <c r="V1620" s="9">
        <f t="shared" si="151"/>
        <v>41341.279340277775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500</v>
      </c>
      <c r="P1621">
        <f t="shared" si="152"/>
        <v>1011.5</v>
      </c>
      <c r="Q1621" t="str">
        <f t="shared" si="153"/>
        <v>music/</v>
      </c>
      <c r="R1621" t="str">
        <f t="shared" si="154"/>
        <v>rock</v>
      </c>
      <c r="S1621" t="s">
        <v>8318</v>
      </c>
      <c r="T1621" t="s">
        <v>8334</v>
      </c>
      <c r="U1621" s="10">
        <f t="shared" si="155"/>
        <v>41876.18618055556</v>
      </c>
      <c r="V1621" s="9">
        <f t="shared" si="151"/>
        <v>41896.811180555553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130</v>
      </c>
      <c r="P1622">
        <f t="shared" si="152"/>
        <v>573.5</v>
      </c>
      <c r="Q1622" t="str">
        <f t="shared" si="153"/>
        <v>music/</v>
      </c>
      <c r="R1622" t="str">
        <f t="shared" si="154"/>
        <v>rock</v>
      </c>
      <c r="S1622" t="s">
        <v>8318</v>
      </c>
      <c r="T1622" t="s">
        <v>8334</v>
      </c>
      <c r="U1622" s="10">
        <f t="shared" si="155"/>
        <v>41321.339583333334</v>
      </c>
      <c r="V1622" s="9">
        <f t="shared" si="151"/>
        <v>41327.964583333334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1060</v>
      </c>
      <c r="P1623">
        <f t="shared" si="152"/>
        <v>3048.5</v>
      </c>
      <c r="Q1623" t="str">
        <f t="shared" si="153"/>
        <v>music/</v>
      </c>
      <c r="R1623" t="str">
        <f t="shared" si="154"/>
        <v>rock</v>
      </c>
      <c r="S1623" t="s">
        <v>8318</v>
      </c>
      <c r="T1623" t="s">
        <v>8334</v>
      </c>
      <c r="U1623" s="10">
        <f t="shared" si="155"/>
        <v>41003.60665509259</v>
      </c>
      <c r="V1623" s="9">
        <f t="shared" si="151"/>
        <v>41056.790972222225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119</v>
      </c>
      <c r="P1624">
        <f t="shared" si="152"/>
        <v>3542</v>
      </c>
      <c r="Q1624" t="str">
        <f t="shared" si="153"/>
        <v>music/</v>
      </c>
      <c r="R1624" t="str">
        <f t="shared" si="154"/>
        <v>rock</v>
      </c>
      <c r="S1624" t="s">
        <v>8318</v>
      </c>
      <c r="T1624" t="s">
        <v>8334</v>
      </c>
      <c r="U1624" s="10">
        <f t="shared" si="155"/>
        <v>41950.29483796296</v>
      </c>
      <c r="V1624" s="9">
        <f t="shared" si="151"/>
        <v>41989.957638888889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8</v>
      </c>
      <c r="P1625">
        <f t="shared" si="152"/>
        <v>388</v>
      </c>
      <c r="Q1625" t="str">
        <f t="shared" si="153"/>
        <v>music/</v>
      </c>
      <c r="R1625" t="str">
        <f t="shared" si="154"/>
        <v>rock</v>
      </c>
      <c r="S1625" t="s">
        <v>8318</v>
      </c>
      <c r="T1625" t="s">
        <v>8334</v>
      </c>
      <c r="U1625" s="10">
        <f t="shared" si="155"/>
        <v>41453.688530092593</v>
      </c>
      <c r="V1625" s="9">
        <f t="shared" si="151"/>
        <v>41513.313530092593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180</v>
      </c>
      <c r="P1626">
        <f t="shared" si="152"/>
        <v>602.5</v>
      </c>
      <c r="Q1626" t="str">
        <f t="shared" si="153"/>
        <v>music/</v>
      </c>
      <c r="R1626" t="str">
        <f t="shared" si="154"/>
        <v>rock</v>
      </c>
      <c r="S1626" t="s">
        <v>8318</v>
      </c>
      <c r="T1626" t="s">
        <v>8334</v>
      </c>
      <c r="U1626" s="10">
        <f t="shared" si="155"/>
        <v>41243.367303240739</v>
      </c>
      <c r="V1626" s="9">
        <f t="shared" si="151"/>
        <v>41282.992303240739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4150</v>
      </c>
      <c r="P1627">
        <f t="shared" si="152"/>
        <v>5877</v>
      </c>
      <c r="Q1627" t="str">
        <f t="shared" si="153"/>
        <v>music/</v>
      </c>
      <c r="R1627" t="str">
        <f t="shared" si="154"/>
        <v>rock</v>
      </c>
      <c r="S1627" t="s">
        <v>8318</v>
      </c>
      <c r="T1627" t="s">
        <v>8334</v>
      </c>
      <c r="U1627" s="10">
        <f t="shared" si="155"/>
        <v>41135.699687500004</v>
      </c>
      <c r="V1627" s="9">
        <f t="shared" si="151"/>
        <v>41163.324687500004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95</v>
      </c>
      <c r="P1628">
        <f t="shared" si="152"/>
        <v>4101.5</v>
      </c>
      <c r="Q1628" t="str">
        <f t="shared" si="153"/>
        <v>music/</v>
      </c>
      <c r="R1628" t="str">
        <f t="shared" si="154"/>
        <v>rock</v>
      </c>
      <c r="S1628" t="s">
        <v>8318</v>
      </c>
      <c r="T1628" t="s">
        <v>8334</v>
      </c>
      <c r="U1628" s="10">
        <f t="shared" si="155"/>
        <v>41579.847997685189</v>
      </c>
      <c r="V1628" s="9">
        <f t="shared" si="151"/>
        <v>41609.514664351853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340</v>
      </c>
      <c r="P1629">
        <f t="shared" si="152"/>
        <v>1189</v>
      </c>
      <c r="Q1629" t="str">
        <f t="shared" si="153"/>
        <v>music/</v>
      </c>
      <c r="R1629" t="str">
        <f t="shared" si="154"/>
        <v>rock</v>
      </c>
      <c r="S1629" t="s">
        <v>8318</v>
      </c>
      <c r="T1629" t="s">
        <v>8334</v>
      </c>
      <c r="U1629" s="10">
        <f t="shared" si="155"/>
        <v>41205.707048611112</v>
      </c>
      <c r="V1629" s="9">
        <f t="shared" si="151"/>
        <v>41238.832638888889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37</v>
      </c>
      <c r="P1630">
        <f t="shared" si="152"/>
        <v>2062.5</v>
      </c>
      <c r="Q1630" t="str">
        <f t="shared" si="153"/>
        <v>music/</v>
      </c>
      <c r="R1630" t="str">
        <f t="shared" si="154"/>
        <v>rock</v>
      </c>
      <c r="S1630" t="s">
        <v>8318</v>
      </c>
      <c r="T1630" t="s">
        <v>8334</v>
      </c>
      <c r="U1630" s="10">
        <f t="shared" si="155"/>
        <v>41774.737060185187</v>
      </c>
      <c r="V1630" s="9">
        <f t="shared" si="151"/>
        <v>41807.362060185187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220</v>
      </c>
      <c r="P1631">
        <f t="shared" si="152"/>
        <v>3151</v>
      </c>
      <c r="Q1631" t="str">
        <f t="shared" si="153"/>
        <v>music/</v>
      </c>
      <c r="R1631" t="str">
        <f t="shared" si="154"/>
        <v>rock</v>
      </c>
      <c r="S1631" t="s">
        <v>8318</v>
      </c>
      <c r="T1631" t="s">
        <v>8334</v>
      </c>
      <c r="U1631" s="10">
        <f t="shared" si="155"/>
        <v>41645.867280092592</v>
      </c>
      <c r="V1631" s="9">
        <f t="shared" si="151"/>
        <v>41690.492280092592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6610</v>
      </c>
      <c r="P1632">
        <f t="shared" si="152"/>
        <v>5368</v>
      </c>
      <c r="Q1632" t="str">
        <f t="shared" si="153"/>
        <v>music/</v>
      </c>
      <c r="R1632" t="str">
        <f t="shared" si="154"/>
        <v>rock</v>
      </c>
      <c r="S1632" t="s">
        <v>8318</v>
      </c>
      <c r="T1632" t="s">
        <v>8334</v>
      </c>
      <c r="U1632" s="10">
        <f t="shared" si="155"/>
        <v>40939.837673611109</v>
      </c>
      <c r="V1632" s="9">
        <f t="shared" si="151"/>
        <v>40969.915972222225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5591</v>
      </c>
      <c r="P1633">
        <f t="shared" si="152"/>
        <v>7862</v>
      </c>
      <c r="Q1633" t="str">
        <f t="shared" si="153"/>
        <v>music/</v>
      </c>
      <c r="R1633" t="str">
        <f t="shared" si="154"/>
        <v>rock</v>
      </c>
      <c r="S1633" t="s">
        <v>8318</v>
      </c>
      <c r="T1633" t="s">
        <v>8334</v>
      </c>
      <c r="U1633" s="10">
        <f t="shared" si="155"/>
        <v>41164.859502314815</v>
      </c>
      <c r="V1633" s="9">
        <f t="shared" si="151"/>
        <v>41194.484502314815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65</v>
      </c>
      <c r="P1634">
        <f t="shared" si="152"/>
        <v>2056</v>
      </c>
      <c r="Q1634" t="str">
        <f t="shared" si="153"/>
        <v>music/</v>
      </c>
      <c r="R1634" t="str">
        <f t="shared" si="154"/>
        <v>rock</v>
      </c>
      <c r="S1634" t="s">
        <v>8318</v>
      </c>
      <c r="T1634" t="s">
        <v>8334</v>
      </c>
      <c r="U1634" s="10">
        <f t="shared" si="155"/>
        <v>40750.340902777774</v>
      </c>
      <c r="V1634" s="9">
        <f t="shared" si="151"/>
        <v>40809.965902777782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0</v>
      </c>
      <c r="P1635">
        <f t="shared" si="152"/>
        <v>5029</v>
      </c>
      <c r="Q1635" t="str">
        <f t="shared" si="153"/>
        <v>music/</v>
      </c>
      <c r="R1635" t="str">
        <f t="shared" si="154"/>
        <v>rock</v>
      </c>
      <c r="S1635" t="s">
        <v>8318</v>
      </c>
      <c r="T1635" t="s">
        <v>8334</v>
      </c>
      <c r="U1635" s="10">
        <f t="shared" si="155"/>
        <v>40896.883750000001</v>
      </c>
      <c r="V1635" s="9">
        <f t="shared" si="151"/>
        <v>40923.833333333336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</v>
      </c>
      <c r="P1636">
        <f t="shared" si="152"/>
        <v>1021</v>
      </c>
      <c r="Q1636" t="str">
        <f t="shared" si="153"/>
        <v>music/</v>
      </c>
      <c r="R1636" t="str">
        <f t="shared" si="154"/>
        <v>rock</v>
      </c>
      <c r="S1636" t="s">
        <v>8318</v>
      </c>
      <c r="T1636" t="s">
        <v>8334</v>
      </c>
      <c r="U1636" s="10">
        <f t="shared" si="155"/>
        <v>40658.189826388887</v>
      </c>
      <c r="V1636" s="9">
        <f t="shared" si="151"/>
        <v>40695.874305555553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506</v>
      </c>
      <c r="P1637">
        <f t="shared" si="152"/>
        <v>1271.5</v>
      </c>
      <c r="Q1637" t="str">
        <f t="shared" si="153"/>
        <v>music/</v>
      </c>
      <c r="R1637" t="str">
        <f t="shared" si="154"/>
        <v>rock</v>
      </c>
      <c r="S1637" t="s">
        <v>8318</v>
      </c>
      <c r="T1637" t="s">
        <v>8334</v>
      </c>
      <c r="U1637" s="10">
        <f t="shared" si="155"/>
        <v>42502.868761574078</v>
      </c>
      <c r="V1637" s="9">
        <f t="shared" si="151"/>
        <v>42562.493761574078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160</v>
      </c>
      <c r="P1638">
        <f t="shared" si="152"/>
        <v>2373.5</v>
      </c>
      <c r="Q1638" t="str">
        <f t="shared" si="153"/>
        <v>music/</v>
      </c>
      <c r="R1638" t="str">
        <f t="shared" si="154"/>
        <v>rock</v>
      </c>
      <c r="S1638" t="s">
        <v>8318</v>
      </c>
      <c r="T1638" t="s">
        <v>8334</v>
      </c>
      <c r="U1638" s="10">
        <f t="shared" si="155"/>
        <v>40663.08666666667</v>
      </c>
      <c r="V1638" s="9">
        <f t="shared" si="151"/>
        <v>40705.791666666664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19</v>
      </c>
      <c r="P1639">
        <f t="shared" si="152"/>
        <v>267</v>
      </c>
      <c r="Q1639" t="str">
        <f t="shared" si="153"/>
        <v>music/</v>
      </c>
      <c r="R1639" t="str">
        <f t="shared" si="154"/>
        <v>rock</v>
      </c>
      <c r="S1639" t="s">
        <v>8318</v>
      </c>
      <c r="T1639" t="s">
        <v>8334</v>
      </c>
      <c r="U1639" s="10">
        <f t="shared" si="155"/>
        <v>40122.751620370371</v>
      </c>
      <c r="V1639" s="9">
        <f t="shared" si="151"/>
        <v>40178.610416666663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50</v>
      </c>
      <c r="P1640">
        <f t="shared" si="152"/>
        <v>538.5</v>
      </c>
      <c r="Q1640" t="str">
        <f t="shared" si="153"/>
        <v>music/</v>
      </c>
      <c r="R1640" t="str">
        <f t="shared" si="154"/>
        <v>rock</v>
      </c>
      <c r="S1640" t="s">
        <v>8318</v>
      </c>
      <c r="T1640" t="s">
        <v>8334</v>
      </c>
      <c r="U1640" s="10">
        <f t="shared" si="155"/>
        <v>41288.68712962963</v>
      </c>
      <c r="V1640" s="9">
        <f t="shared" si="151"/>
        <v>41333.517361111109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0</v>
      </c>
      <c r="P1641">
        <f t="shared" si="152"/>
        <v>909.5</v>
      </c>
      <c r="Q1641" t="str">
        <f t="shared" si="153"/>
        <v>music/</v>
      </c>
      <c r="R1641" t="str">
        <f t="shared" si="154"/>
        <v>rock</v>
      </c>
      <c r="S1641" t="s">
        <v>8318</v>
      </c>
      <c r="T1641" t="s">
        <v>8334</v>
      </c>
      <c r="U1641" s="10">
        <f t="shared" si="155"/>
        <v>40941.652372685188</v>
      </c>
      <c r="V1641" s="9">
        <f t="shared" si="151"/>
        <v>40971.277372685188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279.44000000000005</v>
      </c>
      <c r="P1642">
        <f t="shared" si="152"/>
        <v>348.22</v>
      </c>
      <c r="Q1642" t="str">
        <f t="shared" si="153"/>
        <v>music/</v>
      </c>
      <c r="R1642" t="str">
        <f t="shared" si="154"/>
        <v>rock</v>
      </c>
      <c r="S1642" t="s">
        <v>8318</v>
      </c>
      <c r="T1642" t="s">
        <v>8334</v>
      </c>
      <c r="U1642" s="10">
        <f t="shared" si="155"/>
        <v>40379.23096064815</v>
      </c>
      <c r="V1642" s="9">
        <f t="shared" si="151"/>
        <v>40392.707638888889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35</v>
      </c>
      <c r="P1643">
        <f t="shared" si="152"/>
        <v>1280.5</v>
      </c>
      <c r="Q1643" t="str">
        <f t="shared" si="153"/>
        <v>music</v>
      </c>
      <c r="R1643" t="str">
        <f t="shared" si="154"/>
        <v>pop</v>
      </c>
      <c r="S1643" t="s">
        <v>8318</v>
      </c>
      <c r="T1643" t="s">
        <v>8350</v>
      </c>
      <c r="U1643" s="10">
        <f t="shared" si="155"/>
        <v>41962.596574074079</v>
      </c>
      <c r="V1643" s="9">
        <f t="shared" si="151"/>
        <v>41992.221574074079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0</v>
      </c>
      <c r="P1644">
        <f t="shared" si="152"/>
        <v>614</v>
      </c>
      <c r="Q1644" t="str">
        <f t="shared" si="153"/>
        <v>music</v>
      </c>
      <c r="R1644" t="str">
        <f t="shared" si="154"/>
        <v>pop</v>
      </c>
      <c r="S1644" t="s">
        <v>8318</v>
      </c>
      <c r="T1644" t="s">
        <v>8350</v>
      </c>
      <c r="U1644" s="10">
        <f t="shared" si="155"/>
        <v>40688.024618055555</v>
      </c>
      <c r="V1644" s="9">
        <f t="shared" si="151"/>
        <v>40707.649618055555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1235</v>
      </c>
      <c r="P1645">
        <f t="shared" si="152"/>
        <v>3136</v>
      </c>
      <c r="Q1645" t="str">
        <f t="shared" si="153"/>
        <v>music</v>
      </c>
      <c r="R1645" t="str">
        <f t="shared" si="154"/>
        <v>pop</v>
      </c>
      <c r="S1645" t="s">
        <v>8318</v>
      </c>
      <c r="T1645" t="s">
        <v>8350</v>
      </c>
      <c r="U1645" s="10">
        <f t="shared" si="155"/>
        <v>41146.824212962965</v>
      </c>
      <c r="V1645" s="9">
        <f t="shared" si="151"/>
        <v>41176.449212962965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950</v>
      </c>
      <c r="P1646">
        <f t="shared" si="152"/>
        <v>5539</v>
      </c>
      <c r="Q1646" t="str">
        <f t="shared" si="153"/>
        <v>music</v>
      </c>
      <c r="R1646" t="str">
        <f t="shared" si="154"/>
        <v>pop</v>
      </c>
      <c r="S1646" t="s">
        <v>8318</v>
      </c>
      <c r="T1646" t="s">
        <v>8350</v>
      </c>
      <c r="U1646" s="10">
        <f t="shared" si="155"/>
        <v>41175.05972222222</v>
      </c>
      <c r="V1646" s="9">
        <f t="shared" si="151"/>
        <v>41234.726388888885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540</v>
      </c>
      <c r="P1647">
        <f t="shared" si="152"/>
        <v>2775</v>
      </c>
      <c r="Q1647" t="str">
        <f t="shared" si="153"/>
        <v>music</v>
      </c>
      <c r="R1647" t="str">
        <f t="shared" si="154"/>
        <v>pop</v>
      </c>
      <c r="S1647" t="s">
        <v>8318</v>
      </c>
      <c r="T1647" t="s">
        <v>8350</v>
      </c>
      <c r="U1647" s="10">
        <f t="shared" si="155"/>
        <v>41521.617361111108</v>
      </c>
      <c r="V1647" s="9">
        <f t="shared" si="151"/>
        <v>41535.242361111115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204</v>
      </c>
      <c r="P1648">
        <f t="shared" si="152"/>
        <v>1143.5</v>
      </c>
      <c r="Q1648" t="str">
        <f t="shared" si="153"/>
        <v>music</v>
      </c>
      <c r="R1648" t="str">
        <f t="shared" si="154"/>
        <v>pop</v>
      </c>
      <c r="S1648" t="s">
        <v>8318</v>
      </c>
      <c r="T1648" t="s">
        <v>8350</v>
      </c>
      <c r="U1648" s="10">
        <f t="shared" si="155"/>
        <v>41833.450266203705</v>
      </c>
      <c r="V1648" s="9">
        <f t="shared" si="151"/>
        <v>41865.382638888885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236</v>
      </c>
      <c r="P1649">
        <f t="shared" si="152"/>
        <v>2641</v>
      </c>
      <c r="Q1649" t="str">
        <f t="shared" si="153"/>
        <v>music</v>
      </c>
      <c r="R1649" t="str">
        <f t="shared" si="154"/>
        <v>pop</v>
      </c>
      <c r="S1649" t="s">
        <v>8318</v>
      </c>
      <c r="T1649" t="s">
        <v>8350</v>
      </c>
      <c r="U1649" s="10">
        <f t="shared" si="155"/>
        <v>41039.409456018519</v>
      </c>
      <c r="V1649" s="9">
        <f t="shared" si="151"/>
        <v>41069.034456018519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581</v>
      </c>
      <c r="P1650">
        <f t="shared" si="152"/>
        <v>1485.5</v>
      </c>
      <c r="Q1650" t="str">
        <f t="shared" si="153"/>
        <v>music</v>
      </c>
      <c r="R1650" t="str">
        <f t="shared" si="154"/>
        <v>pop</v>
      </c>
      <c r="S1650" t="s">
        <v>8318</v>
      </c>
      <c r="T1650" t="s">
        <v>8350</v>
      </c>
      <c r="U1650" s="10">
        <f t="shared" si="155"/>
        <v>40592.704652777778</v>
      </c>
      <c r="V1650" s="9">
        <f t="shared" si="151"/>
        <v>40622.287986111114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22.329999999999927</v>
      </c>
      <c r="P1651">
        <f t="shared" si="152"/>
        <v>1951.665</v>
      </c>
      <c r="Q1651" t="str">
        <f t="shared" si="153"/>
        <v>music</v>
      </c>
      <c r="R1651" t="str">
        <f t="shared" si="154"/>
        <v>pop</v>
      </c>
      <c r="S1651" t="s">
        <v>8318</v>
      </c>
      <c r="T1651" t="s">
        <v>8350</v>
      </c>
      <c r="U1651" s="10">
        <f t="shared" si="155"/>
        <v>41737.684664351851</v>
      </c>
      <c r="V1651" s="9">
        <f t="shared" si="151"/>
        <v>41782.309664351851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831</v>
      </c>
      <c r="P1652">
        <f t="shared" si="152"/>
        <v>1431.5</v>
      </c>
      <c r="Q1652" t="str">
        <f t="shared" si="153"/>
        <v>music</v>
      </c>
      <c r="R1652" t="str">
        <f t="shared" si="154"/>
        <v>pop</v>
      </c>
      <c r="S1652" t="s">
        <v>8318</v>
      </c>
      <c r="T1652" t="s">
        <v>8350</v>
      </c>
      <c r="U1652" s="10">
        <f t="shared" si="155"/>
        <v>41526.435613425929</v>
      </c>
      <c r="V1652" s="9">
        <f t="shared" si="151"/>
        <v>41556.060613425929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15</v>
      </c>
      <c r="P1653">
        <f t="shared" si="152"/>
        <v>1017.5</v>
      </c>
      <c r="Q1653" t="str">
        <f t="shared" si="153"/>
        <v>music</v>
      </c>
      <c r="R1653" t="str">
        <f t="shared" si="154"/>
        <v>pop</v>
      </c>
      <c r="S1653" t="s">
        <v>8318</v>
      </c>
      <c r="T1653" t="s">
        <v>8350</v>
      </c>
      <c r="U1653" s="10">
        <f t="shared" si="155"/>
        <v>40625.900694444441</v>
      </c>
      <c r="V1653" s="9">
        <f t="shared" si="151"/>
        <v>40658.915972222225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30</v>
      </c>
      <c r="P1654">
        <f t="shared" si="152"/>
        <v>2300</v>
      </c>
      <c r="Q1654" t="str">
        <f t="shared" si="153"/>
        <v>music</v>
      </c>
      <c r="R1654" t="str">
        <f t="shared" si="154"/>
        <v>pop</v>
      </c>
      <c r="S1654" t="s">
        <v>8318</v>
      </c>
      <c r="T1654" t="s">
        <v>8350</v>
      </c>
      <c r="U1654" s="10">
        <f t="shared" si="155"/>
        <v>41572.492974537039</v>
      </c>
      <c r="V1654" s="9">
        <f t="shared" si="151"/>
        <v>41602.159641203703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3711.5200000000004</v>
      </c>
      <c r="P1655">
        <f t="shared" si="152"/>
        <v>4439.76</v>
      </c>
      <c r="Q1655" t="str">
        <f t="shared" si="153"/>
        <v>music</v>
      </c>
      <c r="R1655" t="str">
        <f t="shared" si="154"/>
        <v>pop</v>
      </c>
      <c r="S1655" t="s">
        <v>8318</v>
      </c>
      <c r="T1655" t="s">
        <v>8350</v>
      </c>
      <c r="U1655" s="10">
        <f t="shared" si="155"/>
        <v>40626.834444444445</v>
      </c>
      <c r="V1655" s="9">
        <f t="shared" si="151"/>
        <v>40657.459444444445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219</v>
      </c>
      <c r="P1656">
        <f t="shared" si="152"/>
        <v>676.5</v>
      </c>
      <c r="Q1656" t="str">
        <f t="shared" si="153"/>
        <v>music</v>
      </c>
      <c r="R1656" t="str">
        <f t="shared" si="154"/>
        <v>pop</v>
      </c>
      <c r="S1656" t="s">
        <v>8318</v>
      </c>
      <c r="T1656" t="s">
        <v>8350</v>
      </c>
      <c r="U1656" s="10">
        <f t="shared" si="155"/>
        <v>40987.890740740739</v>
      </c>
      <c r="V1656" s="9">
        <f t="shared" si="151"/>
        <v>41017.515740740739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643</v>
      </c>
      <c r="P1657">
        <f t="shared" si="152"/>
        <v>1095.5</v>
      </c>
      <c r="Q1657" t="str">
        <f t="shared" si="153"/>
        <v>music</v>
      </c>
      <c r="R1657" t="str">
        <f t="shared" si="154"/>
        <v>pop</v>
      </c>
      <c r="S1657" t="s">
        <v>8318</v>
      </c>
      <c r="T1657" t="s">
        <v>8350</v>
      </c>
      <c r="U1657" s="10">
        <f t="shared" si="155"/>
        <v>40974.791898148149</v>
      </c>
      <c r="V1657" s="9">
        <f t="shared" si="151"/>
        <v>41004.375231481477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25.119999999999891</v>
      </c>
      <c r="P1658">
        <f t="shared" si="152"/>
        <v>3786.56</v>
      </c>
      <c r="Q1658" t="str">
        <f t="shared" si="153"/>
        <v>music</v>
      </c>
      <c r="R1658" t="str">
        <f t="shared" si="154"/>
        <v>pop</v>
      </c>
      <c r="S1658" t="s">
        <v>8318</v>
      </c>
      <c r="T1658" t="s">
        <v>8350</v>
      </c>
      <c r="U1658" s="10">
        <f t="shared" si="155"/>
        <v>41226.928842592592</v>
      </c>
      <c r="V1658" s="9">
        <f t="shared" si="151"/>
        <v>41256.553842592592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1233.4500000000007</v>
      </c>
      <c r="P1659">
        <f t="shared" si="152"/>
        <v>13227.225</v>
      </c>
      <c r="Q1659" t="str">
        <f t="shared" si="153"/>
        <v>music</v>
      </c>
      <c r="R1659" t="str">
        <f t="shared" si="154"/>
        <v>pop</v>
      </c>
      <c r="S1659" t="s">
        <v>8318</v>
      </c>
      <c r="T1659" t="s">
        <v>8350</v>
      </c>
      <c r="U1659" s="10">
        <f t="shared" si="155"/>
        <v>41023.782037037039</v>
      </c>
      <c r="V1659" s="9">
        <f t="shared" si="151"/>
        <v>41053.407037037039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1934</v>
      </c>
      <c r="P1660">
        <f t="shared" si="152"/>
        <v>4020.5</v>
      </c>
      <c r="Q1660" t="str">
        <f t="shared" si="153"/>
        <v>music</v>
      </c>
      <c r="R1660" t="str">
        <f t="shared" si="154"/>
        <v>pop</v>
      </c>
      <c r="S1660" t="s">
        <v>8318</v>
      </c>
      <c r="T1660" t="s">
        <v>8350</v>
      </c>
      <c r="U1660" s="10">
        <f t="shared" si="155"/>
        <v>41223.22184027778</v>
      </c>
      <c r="V1660" s="9">
        <f t="shared" si="151"/>
        <v>41261.222222222219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64</v>
      </c>
      <c r="P1661">
        <f t="shared" si="152"/>
        <v>304.5</v>
      </c>
      <c r="Q1661" t="str">
        <f t="shared" si="153"/>
        <v>music</v>
      </c>
      <c r="R1661" t="str">
        <f t="shared" si="154"/>
        <v>pop</v>
      </c>
      <c r="S1661" t="s">
        <v>8318</v>
      </c>
      <c r="T1661" t="s">
        <v>8350</v>
      </c>
      <c r="U1661" s="10">
        <f t="shared" si="155"/>
        <v>41596.913437499999</v>
      </c>
      <c r="V1661" s="9">
        <f t="shared" si="151"/>
        <v>41625.125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923</v>
      </c>
      <c r="P1662">
        <f t="shared" si="152"/>
        <v>519.5</v>
      </c>
      <c r="Q1662" t="str">
        <f t="shared" si="153"/>
        <v>music</v>
      </c>
      <c r="R1662" t="str">
        <f t="shared" si="154"/>
        <v>pop</v>
      </c>
      <c r="S1662" t="s">
        <v>8318</v>
      </c>
      <c r="T1662" t="s">
        <v>8350</v>
      </c>
      <c r="U1662" s="10">
        <f t="shared" si="155"/>
        <v>42459.693865740745</v>
      </c>
      <c r="V1662" s="9">
        <f t="shared" si="151"/>
        <v>42490.540972222225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198</v>
      </c>
      <c r="P1663">
        <f t="shared" si="152"/>
        <v>4099.5</v>
      </c>
      <c r="Q1663" t="str">
        <f t="shared" si="153"/>
        <v>music</v>
      </c>
      <c r="R1663" t="str">
        <f t="shared" si="154"/>
        <v>pop</v>
      </c>
      <c r="S1663" t="s">
        <v>8318</v>
      </c>
      <c r="T1663" t="s">
        <v>8350</v>
      </c>
      <c r="U1663" s="10">
        <f t="shared" si="155"/>
        <v>42343.998043981483</v>
      </c>
      <c r="V1663" s="9">
        <f t="shared" si="151"/>
        <v>42386.5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211</v>
      </c>
      <c r="P1664">
        <f t="shared" si="152"/>
        <v>4136.5</v>
      </c>
      <c r="Q1664" t="str">
        <f t="shared" si="153"/>
        <v>music</v>
      </c>
      <c r="R1664" t="str">
        <f t="shared" si="154"/>
        <v>pop</v>
      </c>
      <c r="S1664" t="s">
        <v>8318</v>
      </c>
      <c r="T1664" t="s">
        <v>8350</v>
      </c>
      <c r="U1664" s="10">
        <f t="shared" si="155"/>
        <v>40848.198333333334</v>
      </c>
      <c r="V1664" s="9">
        <f t="shared" si="151"/>
        <v>40907.864999999998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80</v>
      </c>
      <c r="P1665">
        <f t="shared" si="152"/>
        <v>556</v>
      </c>
      <c r="Q1665" t="str">
        <f t="shared" si="153"/>
        <v>music</v>
      </c>
      <c r="R1665" t="str">
        <f t="shared" si="154"/>
        <v>pop</v>
      </c>
      <c r="S1665" t="s">
        <v>8318</v>
      </c>
      <c r="T1665" t="s">
        <v>8350</v>
      </c>
      <c r="U1665" s="10">
        <f t="shared" si="155"/>
        <v>42006.02207175926</v>
      </c>
      <c r="V1665" s="9">
        <f t="shared" si="151"/>
        <v>42035.64707175926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IF(E1666&gt;=D1666, E1666-D1666,0)</f>
        <v>560.2199999999998</v>
      </c>
      <c r="P1666">
        <f t="shared" si="152"/>
        <v>1574.61</v>
      </c>
      <c r="Q1666" t="str">
        <f t="shared" si="153"/>
        <v>music</v>
      </c>
      <c r="R1666" t="str">
        <f t="shared" si="154"/>
        <v>pop</v>
      </c>
      <c r="S1666" t="s">
        <v>8318</v>
      </c>
      <c r="T1666" t="s">
        <v>8350</v>
      </c>
      <c r="U1666" s="10">
        <f t="shared" si="155"/>
        <v>40939.761782407404</v>
      </c>
      <c r="V1666" s="9">
        <f t="shared" ref="V1666:V1729" si="157">(I1666/86400)+25569+(-9/24)</f>
        <v>40983.790972222225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681</v>
      </c>
      <c r="P1667">
        <f t="shared" ref="P1667:P1730" si="158">AVERAGE(E1667,L1667)</f>
        <v>2137</v>
      </c>
      <c r="Q1667" t="str">
        <f t="shared" ref="Q1667:Q1730" si="159">LEFT(N1667,LEN(N1667)-FIND("/",N1667)+2)</f>
        <v>music</v>
      </c>
      <c r="R1667" t="str">
        <f t="shared" ref="R1667:R1730" si="160">RIGHT(N1667,LEN(N1667)-FIND("/",N1667))</f>
        <v>pop</v>
      </c>
      <c r="S1667" t="s">
        <v>8318</v>
      </c>
      <c r="T1667" t="s">
        <v>8350</v>
      </c>
      <c r="U1667" s="10">
        <f t="shared" ref="U1667:U1730" si="161">(((J1667/60)/60)/24)+DATE(1970,1,1)</f>
        <v>40564.649456018517</v>
      </c>
      <c r="V1667" s="9">
        <f t="shared" si="157"/>
        <v>40595.75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1522</v>
      </c>
      <c r="P1668">
        <f t="shared" si="158"/>
        <v>2060</v>
      </c>
      <c r="Q1668" t="str">
        <f t="shared" si="159"/>
        <v>music</v>
      </c>
      <c r="R1668" t="str">
        <f t="shared" si="160"/>
        <v>pop</v>
      </c>
      <c r="S1668" t="s">
        <v>8318</v>
      </c>
      <c r="T1668" t="s">
        <v>8350</v>
      </c>
      <c r="U1668" s="10">
        <f t="shared" si="161"/>
        <v>41331.253159722226</v>
      </c>
      <c r="V1668" s="9">
        <f t="shared" si="157"/>
        <v>41360.836493055554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913</v>
      </c>
      <c r="P1669">
        <f t="shared" si="158"/>
        <v>2197.5</v>
      </c>
      <c r="Q1669" t="str">
        <f t="shared" si="159"/>
        <v>music</v>
      </c>
      <c r="R1669" t="str">
        <f t="shared" si="160"/>
        <v>pop</v>
      </c>
      <c r="S1669" t="s">
        <v>8318</v>
      </c>
      <c r="T1669" t="s">
        <v>8350</v>
      </c>
      <c r="U1669" s="10">
        <f t="shared" si="161"/>
        <v>41682.0705787037</v>
      </c>
      <c r="V1669" s="9">
        <f t="shared" si="157"/>
        <v>41708.915972222225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211</v>
      </c>
      <c r="P1670">
        <f t="shared" si="158"/>
        <v>4163.5</v>
      </c>
      <c r="Q1670" t="str">
        <f t="shared" si="159"/>
        <v>music</v>
      </c>
      <c r="R1670" t="str">
        <f t="shared" si="160"/>
        <v>pop</v>
      </c>
      <c r="S1670" t="s">
        <v>8318</v>
      </c>
      <c r="T1670" t="s">
        <v>8350</v>
      </c>
      <c r="U1670" s="10">
        <f t="shared" si="161"/>
        <v>40845.14975694444</v>
      </c>
      <c r="V1670" s="9">
        <f t="shared" si="157"/>
        <v>40874.816423611112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795</v>
      </c>
      <c r="P1671">
        <f t="shared" si="158"/>
        <v>1423.5</v>
      </c>
      <c r="Q1671" t="str">
        <f t="shared" si="159"/>
        <v>music</v>
      </c>
      <c r="R1671" t="str">
        <f t="shared" si="160"/>
        <v>pop</v>
      </c>
      <c r="S1671" t="s">
        <v>8318</v>
      </c>
      <c r="T1671" t="s">
        <v>8350</v>
      </c>
      <c r="U1671" s="10">
        <f t="shared" si="161"/>
        <v>42461.885138888887</v>
      </c>
      <c r="V1671" s="9">
        <f t="shared" si="157"/>
        <v>42521.510138888887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26</v>
      </c>
      <c r="P1672">
        <f t="shared" si="158"/>
        <v>524.5</v>
      </c>
      <c r="Q1672" t="str">
        <f t="shared" si="159"/>
        <v>music</v>
      </c>
      <c r="R1672" t="str">
        <f t="shared" si="160"/>
        <v>pop</v>
      </c>
      <c r="S1672" t="s">
        <v>8318</v>
      </c>
      <c r="T1672" t="s">
        <v>8350</v>
      </c>
      <c r="U1672" s="10">
        <f t="shared" si="161"/>
        <v>40313.930543981485</v>
      </c>
      <c r="V1672" s="9">
        <f t="shared" si="157"/>
        <v>40363.791666666664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13.470000000000027</v>
      </c>
      <c r="P1673">
        <f t="shared" si="158"/>
        <v>1045.2350000000001</v>
      </c>
      <c r="Q1673" t="str">
        <f t="shared" si="159"/>
        <v>music</v>
      </c>
      <c r="R1673" t="str">
        <f t="shared" si="160"/>
        <v>pop</v>
      </c>
      <c r="S1673" t="s">
        <v>8318</v>
      </c>
      <c r="T1673" t="s">
        <v>8350</v>
      </c>
      <c r="U1673" s="10">
        <f t="shared" si="161"/>
        <v>42553.54414351852</v>
      </c>
      <c r="V1673" s="9">
        <f t="shared" si="157"/>
        <v>42583.16914351852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220</v>
      </c>
      <c r="P1674">
        <f t="shared" si="158"/>
        <v>984.5</v>
      </c>
      <c r="Q1674" t="str">
        <f t="shared" si="159"/>
        <v>music</v>
      </c>
      <c r="R1674" t="str">
        <f t="shared" si="160"/>
        <v>pop</v>
      </c>
      <c r="S1674" t="s">
        <v>8318</v>
      </c>
      <c r="T1674" t="s">
        <v>8350</v>
      </c>
      <c r="U1674" s="10">
        <f t="shared" si="161"/>
        <v>41034.656597222223</v>
      </c>
      <c r="V1674" s="9">
        <f t="shared" si="157"/>
        <v>41064.281597222223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590</v>
      </c>
      <c r="P1675">
        <f t="shared" si="158"/>
        <v>1374.5</v>
      </c>
      <c r="Q1675" t="str">
        <f t="shared" si="159"/>
        <v>music</v>
      </c>
      <c r="R1675" t="str">
        <f t="shared" si="160"/>
        <v>pop</v>
      </c>
      <c r="S1675" t="s">
        <v>8318</v>
      </c>
      <c r="T1675" t="s">
        <v>8350</v>
      </c>
      <c r="U1675" s="10">
        <f t="shared" si="161"/>
        <v>42039.878379629634</v>
      </c>
      <c r="V1675" s="9">
        <f t="shared" si="157"/>
        <v>42069.503379629634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5085</v>
      </c>
      <c r="P1676">
        <f t="shared" si="158"/>
        <v>5099</v>
      </c>
      <c r="Q1676" t="str">
        <f t="shared" si="159"/>
        <v>music</v>
      </c>
      <c r="R1676" t="str">
        <f t="shared" si="160"/>
        <v>pop</v>
      </c>
      <c r="S1676" t="s">
        <v>8318</v>
      </c>
      <c r="T1676" t="s">
        <v>8350</v>
      </c>
      <c r="U1676" s="10">
        <f t="shared" si="161"/>
        <v>42569.605393518519</v>
      </c>
      <c r="V1676" s="9">
        <f t="shared" si="157"/>
        <v>42599.915972222225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374.16000000000008</v>
      </c>
      <c r="P1677">
        <f t="shared" si="158"/>
        <v>704.08</v>
      </c>
      <c r="Q1677" t="str">
        <f t="shared" si="159"/>
        <v>music</v>
      </c>
      <c r="R1677" t="str">
        <f t="shared" si="160"/>
        <v>pop</v>
      </c>
      <c r="S1677" t="s">
        <v>8318</v>
      </c>
      <c r="T1677" t="s">
        <v>8350</v>
      </c>
      <c r="U1677" s="10">
        <f t="shared" si="161"/>
        <v>40802.733101851853</v>
      </c>
      <c r="V1677" s="9">
        <f t="shared" si="157"/>
        <v>40832.543749999997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460</v>
      </c>
      <c r="P1678">
        <f t="shared" si="158"/>
        <v>1751</v>
      </c>
      <c r="Q1678" t="str">
        <f t="shared" si="159"/>
        <v>music</v>
      </c>
      <c r="R1678" t="str">
        <f t="shared" si="160"/>
        <v>pop</v>
      </c>
      <c r="S1678" t="s">
        <v>8318</v>
      </c>
      <c r="T1678" t="s">
        <v>8350</v>
      </c>
      <c r="U1678" s="10">
        <f t="shared" si="161"/>
        <v>40973.72623842593</v>
      </c>
      <c r="V1678" s="9">
        <f t="shared" si="157"/>
        <v>41019.790972222225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700</v>
      </c>
      <c r="P1679">
        <f t="shared" si="158"/>
        <v>3371</v>
      </c>
      <c r="Q1679" t="str">
        <f t="shared" si="159"/>
        <v>music</v>
      </c>
      <c r="R1679" t="str">
        <f t="shared" si="160"/>
        <v>pop</v>
      </c>
      <c r="S1679" t="s">
        <v>8318</v>
      </c>
      <c r="T1679" t="s">
        <v>8350</v>
      </c>
      <c r="U1679" s="10">
        <f t="shared" si="161"/>
        <v>42416.407129629632</v>
      </c>
      <c r="V1679" s="9">
        <f t="shared" si="157"/>
        <v>42475.874305555553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276</v>
      </c>
      <c r="P1680">
        <f t="shared" si="158"/>
        <v>912.5</v>
      </c>
      <c r="Q1680" t="str">
        <f t="shared" si="159"/>
        <v>music</v>
      </c>
      <c r="R1680" t="str">
        <f t="shared" si="160"/>
        <v>pop</v>
      </c>
      <c r="S1680" t="s">
        <v>8318</v>
      </c>
      <c r="T1680" t="s">
        <v>8350</v>
      </c>
      <c r="U1680" s="10">
        <f t="shared" si="161"/>
        <v>41662.854988425926</v>
      </c>
      <c r="V1680" s="9">
        <f t="shared" si="157"/>
        <v>41676.479988425926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1500</v>
      </c>
      <c r="P1681">
        <f t="shared" si="158"/>
        <v>1778</v>
      </c>
      <c r="Q1681" t="str">
        <f t="shared" si="159"/>
        <v>music</v>
      </c>
      <c r="R1681" t="str">
        <f t="shared" si="160"/>
        <v>pop</v>
      </c>
      <c r="S1681" t="s">
        <v>8318</v>
      </c>
      <c r="T1681" t="s">
        <v>8350</v>
      </c>
      <c r="U1681" s="10">
        <f t="shared" si="161"/>
        <v>40723.068807870368</v>
      </c>
      <c r="V1681" s="9">
        <f t="shared" si="157"/>
        <v>40745.693807870368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175</v>
      </c>
      <c r="P1682">
        <f t="shared" si="158"/>
        <v>600</v>
      </c>
      <c r="Q1682" t="str">
        <f t="shared" si="159"/>
        <v>music</v>
      </c>
      <c r="R1682" t="str">
        <f t="shared" si="160"/>
        <v>pop</v>
      </c>
      <c r="S1682" t="s">
        <v>8318</v>
      </c>
      <c r="T1682" t="s">
        <v>8350</v>
      </c>
      <c r="U1682" s="10">
        <f t="shared" si="161"/>
        <v>41802.757719907408</v>
      </c>
      <c r="V1682" s="9">
        <f t="shared" si="157"/>
        <v>41832.382719907408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924.38000000000466</v>
      </c>
      <c r="P1683">
        <f t="shared" si="158"/>
        <v>33404.19</v>
      </c>
      <c r="Q1683" t="str">
        <f t="shared" si="159"/>
        <v>music/f</v>
      </c>
      <c r="R1683" t="str">
        <f t="shared" si="160"/>
        <v>faith</v>
      </c>
      <c r="S1683" t="s">
        <v>8318</v>
      </c>
      <c r="T1683" t="s">
        <v>8351</v>
      </c>
      <c r="U1683" s="10">
        <f t="shared" si="161"/>
        <v>42774.121342592596</v>
      </c>
      <c r="V1683" s="9">
        <f t="shared" si="157"/>
        <v>42822.708333333328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8"/>
        <v>0</v>
      </c>
      <c r="Q1684" t="str">
        <f t="shared" si="159"/>
        <v>music/f</v>
      </c>
      <c r="R1684" t="str">
        <f t="shared" si="160"/>
        <v>faith</v>
      </c>
      <c r="S1684" t="s">
        <v>8318</v>
      </c>
      <c r="T1684" t="s">
        <v>8351</v>
      </c>
      <c r="U1684" s="10">
        <f t="shared" si="161"/>
        <v>42779.21365740741</v>
      </c>
      <c r="V1684" s="9">
        <f t="shared" si="157"/>
        <v>42838.796990740739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0</v>
      </c>
      <c r="P1685">
        <f t="shared" si="158"/>
        <v>385</v>
      </c>
      <c r="Q1685" t="str">
        <f t="shared" si="159"/>
        <v>music/f</v>
      </c>
      <c r="R1685" t="str">
        <f t="shared" si="160"/>
        <v>faith</v>
      </c>
      <c r="S1685" t="s">
        <v>8318</v>
      </c>
      <c r="T1685" t="s">
        <v>8351</v>
      </c>
      <c r="U1685" s="10">
        <f t="shared" si="161"/>
        <v>42808.781689814816</v>
      </c>
      <c r="V1685" s="9">
        <f t="shared" si="157"/>
        <v>42832.406689814816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730</v>
      </c>
      <c r="P1686">
        <f t="shared" si="158"/>
        <v>4415.5</v>
      </c>
      <c r="Q1686" t="str">
        <f t="shared" si="159"/>
        <v>music/f</v>
      </c>
      <c r="R1686" t="str">
        <f t="shared" si="160"/>
        <v>faith</v>
      </c>
      <c r="S1686" t="s">
        <v>8318</v>
      </c>
      <c r="T1686" t="s">
        <v>8351</v>
      </c>
      <c r="U1686" s="10">
        <f t="shared" si="161"/>
        <v>42783.815289351856</v>
      </c>
      <c r="V1686" s="9">
        <f t="shared" si="157"/>
        <v>42811.398622685185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</v>
      </c>
      <c r="P1687">
        <f t="shared" si="158"/>
        <v>187.5</v>
      </c>
      <c r="Q1687" t="str">
        <f t="shared" si="159"/>
        <v>music/f</v>
      </c>
      <c r="R1687" t="str">
        <f t="shared" si="160"/>
        <v>faith</v>
      </c>
      <c r="S1687" t="s">
        <v>8318</v>
      </c>
      <c r="T1687" t="s">
        <v>8351</v>
      </c>
      <c r="U1687" s="10">
        <f t="shared" si="161"/>
        <v>42788.2502662037</v>
      </c>
      <c r="V1687" s="9">
        <f t="shared" si="157"/>
        <v>42817.833599537036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8"/>
        <v>9.5</v>
      </c>
      <c r="Q1688" t="str">
        <f t="shared" si="159"/>
        <v>music/f</v>
      </c>
      <c r="R1688" t="str">
        <f t="shared" si="160"/>
        <v>faith</v>
      </c>
      <c r="S1688" t="s">
        <v>8318</v>
      </c>
      <c r="T1688" t="s">
        <v>8351</v>
      </c>
      <c r="U1688" s="10">
        <f t="shared" si="161"/>
        <v>42792.843969907408</v>
      </c>
      <c r="V1688" s="9">
        <f t="shared" si="157"/>
        <v>42852.427303240736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0</v>
      </c>
      <c r="P1689">
        <f t="shared" si="158"/>
        <v>1582</v>
      </c>
      <c r="Q1689" t="str">
        <f t="shared" si="159"/>
        <v>music/f</v>
      </c>
      <c r="R1689" t="str">
        <f t="shared" si="160"/>
        <v>faith</v>
      </c>
      <c r="S1689" t="s">
        <v>8318</v>
      </c>
      <c r="T1689" t="s">
        <v>8351</v>
      </c>
      <c r="U1689" s="10">
        <f t="shared" si="161"/>
        <v>42802.046817129631</v>
      </c>
      <c r="V1689" s="9">
        <f t="shared" si="157"/>
        <v>42835.46875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0</v>
      </c>
      <c r="P1690">
        <f t="shared" si="158"/>
        <v>889.5</v>
      </c>
      <c r="Q1690" t="str">
        <f t="shared" si="159"/>
        <v>music/f</v>
      </c>
      <c r="R1690" t="str">
        <f t="shared" si="160"/>
        <v>faith</v>
      </c>
      <c r="S1690" t="s">
        <v>8318</v>
      </c>
      <c r="T1690" t="s">
        <v>8351</v>
      </c>
      <c r="U1690" s="10">
        <f t="shared" si="161"/>
        <v>42804.534652777773</v>
      </c>
      <c r="V1690" s="9">
        <f t="shared" si="157"/>
        <v>42834.117986111116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0</v>
      </c>
      <c r="P1691">
        <f t="shared" si="158"/>
        <v>1207</v>
      </c>
      <c r="Q1691" t="str">
        <f t="shared" si="159"/>
        <v>music/f</v>
      </c>
      <c r="R1691" t="str">
        <f t="shared" si="160"/>
        <v>faith</v>
      </c>
      <c r="S1691" t="s">
        <v>8318</v>
      </c>
      <c r="T1691" t="s">
        <v>8351</v>
      </c>
      <c r="U1691" s="10">
        <f t="shared" si="161"/>
        <v>42780.942476851851</v>
      </c>
      <c r="V1691" s="9">
        <f t="shared" si="157"/>
        <v>42810.525810185187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0</v>
      </c>
      <c r="P1692">
        <f t="shared" si="158"/>
        <v>323</v>
      </c>
      <c r="Q1692" t="str">
        <f t="shared" si="159"/>
        <v>music/f</v>
      </c>
      <c r="R1692" t="str">
        <f t="shared" si="160"/>
        <v>faith</v>
      </c>
      <c r="S1692" t="s">
        <v>8318</v>
      </c>
      <c r="T1692" t="s">
        <v>8351</v>
      </c>
      <c r="U1692" s="10">
        <f t="shared" si="161"/>
        <v>42801.43104166667</v>
      </c>
      <c r="V1692" s="9">
        <f t="shared" si="157"/>
        <v>42831.014374999999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0</v>
      </c>
      <c r="P1693">
        <f t="shared" si="158"/>
        <v>5040</v>
      </c>
      <c r="Q1693" t="str">
        <f t="shared" si="159"/>
        <v>music/f</v>
      </c>
      <c r="R1693" t="str">
        <f t="shared" si="160"/>
        <v>faith</v>
      </c>
      <c r="S1693" t="s">
        <v>8318</v>
      </c>
      <c r="T1693" t="s">
        <v>8351</v>
      </c>
      <c r="U1693" s="10">
        <f t="shared" si="161"/>
        <v>42795.701481481476</v>
      </c>
      <c r="V1693" s="9">
        <f t="shared" si="157"/>
        <v>42827.666666666672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0</v>
      </c>
      <c r="P1694">
        <f t="shared" si="158"/>
        <v>1202.5</v>
      </c>
      <c r="Q1694" t="str">
        <f t="shared" si="159"/>
        <v>music/f</v>
      </c>
      <c r="R1694" t="str">
        <f t="shared" si="160"/>
        <v>faith</v>
      </c>
      <c r="S1694" t="s">
        <v>8318</v>
      </c>
      <c r="T1694" t="s">
        <v>8351</v>
      </c>
      <c r="U1694" s="10">
        <f t="shared" si="161"/>
        <v>42788.151238425926</v>
      </c>
      <c r="V1694" s="9">
        <f t="shared" si="157"/>
        <v>42820.624305555553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0</v>
      </c>
      <c r="P1695">
        <f t="shared" si="158"/>
        <v>144</v>
      </c>
      <c r="Q1695" t="str">
        <f t="shared" si="159"/>
        <v>music/f</v>
      </c>
      <c r="R1695" t="str">
        <f t="shared" si="160"/>
        <v>faith</v>
      </c>
      <c r="S1695" t="s">
        <v>8318</v>
      </c>
      <c r="T1695" t="s">
        <v>8351</v>
      </c>
      <c r="U1695" s="10">
        <f t="shared" si="161"/>
        <v>42803.920277777783</v>
      </c>
      <c r="V1695" s="9">
        <f t="shared" si="157"/>
        <v>42834.458333333328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8"/>
        <v>3</v>
      </c>
      <c r="Q1696" t="str">
        <f t="shared" si="159"/>
        <v>music/f</v>
      </c>
      <c r="R1696" t="str">
        <f t="shared" si="160"/>
        <v>faith</v>
      </c>
      <c r="S1696" t="s">
        <v>8318</v>
      </c>
      <c r="T1696" t="s">
        <v>8351</v>
      </c>
      <c r="U1696" s="10">
        <f t="shared" si="161"/>
        <v>42791.669837962967</v>
      </c>
      <c r="V1696" s="9">
        <f t="shared" si="157"/>
        <v>42820.816666666666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0</v>
      </c>
      <c r="P1697">
        <f t="shared" si="158"/>
        <v>714</v>
      </c>
      <c r="Q1697" t="str">
        <f t="shared" si="159"/>
        <v>music/f</v>
      </c>
      <c r="R1697" t="str">
        <f t="shared" si="160"/>
        <v>faith</v>
      </c>
      <c r="S1697" t="s">
        <v>8318</v>
      </c>
      <c r="T1697" t="s">
        <v>8351</v>
      </c>
      <c r="U1697" s="10">
        <f t="shared" si="161"/>
        <v>42801.031412037039</v>
      </c>
      <c r="V1697" s="9">
        <f t="shared" si="157"/>
        <v>42834.666666666672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8"/>
        <v>0</v>
      </c>
      <c r="Q1698" t="str">
        <f t="shared" si="159"/>
        <v>music/f</v>
      </c>
      <c r="R1698" t="str">
        <f t="shared" si="160"/>
        <v>faith</v>
      </c>
      <c r="S1698" t="s">
        <v>8318</v>
      </c>
      <c r="T1698" t="s">
        <v>8351</v>
      </c>
      <c r="U1698" s="10">
        <f t="shared" si="161"/>
        <v>42796.069571759261</v>
      </c>
      <c r="V1698" s="9">
        <f t="shared" si="157"/>
        <v>42825.652905092589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0</v>
      </c>
      <c r="P1699">
        <f t="shared" si="158"/>
        <v>1274</v>
      </c>
      <c r="Q1699" t="str">
        <f t="shared" si="159"/>
        <v>music/f</v>
      </c>
      <c r="R1699" t="str">
        <f t="shared" si="160"/>
        <v>faith</v>
      </c>
      <c r="S1699" t="s">
        <v>8318</v>
      </c>
      <c r="T1699" t="s">
        <v>8351</v>
      </c>
      <c r="U1699" s="10">
        <f t="shared" si="161"/>
        <v>42805.032962962956</v>
      </c>
      <c r="V1699" s="9">
        <f t="shared" si="157"/>
        <v>42834.616296296299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8"/>
        <v>0</v>
      </c>
      <c r="Q1700" t="str">
        <f t="shared" si="159"/>
        <v>music/f</v>
      </c>
      <c r="R1700" t="str">
        <f t="shared" si="160"/>
        <v>faith</v>
      </c>
      <c r="S1700" t="s">
        <v>8318</v>
      </c>
      <c r="T1700" t="s">
        <v>8351</v>
      </c>
      <c r="U1700" s="10">
        <f t="shared" si="161"/>
        <v>42796.207870370374</v>
      </c>
      <c r="V1700" s="9">
        <f t="shared" si="157"/>
        <v>42819.772916666669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0</v>
      </c>
      <c r="P1701">
        <f t="shared" si="158"/>
        <v>110</v>
      </c>
      <c r="Q1701" t="str">
        <f t="shared" si="159"/>
        <v>music/f</v>
      </c>
      <c r="R1701" t="str">
        <f t="shared" si="160"/>
        <v>faith</v>
      </c>
      <c r="S1701" t="s">
        <v>8318</v>
      </c>
      <c r="T1701" t="s">
        <v>8351</v>
      </c>
      <c r="U1701" s="10">
        <f t="shared" si="161"/>
        <v>42806.863946759258</v>
      </c>
      <c r="V1701" s="9">
        <f t="shared" si="157"/>
        <v>42836.488946759258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0</v>
      </c>
      <c r="P1702">
        <f t="shared" si="158"/>
        <v>2645.5</v>
      </c>
      <c r="Q1702" t="str">
        <f t="shared" si="159"/>
        <v>music/f</v>
      </c>
      <c r="R1702" t="str">
        <f t="shared" si="160"/>
        <v>faith</v>
      </c>
      <c r="S1702" t="s">
        <v>8318</v>
      </c>
      <c r="T1702" t="s">
        <v>8351</v>
      </c>
      <c r="U1702" s="10">
        <f t="shared" si="161"/>
        <v>42796.071643518517</v>
      </c>
      <c r="V1702" s="9">
        <f t="shared" si="157"/>
        <v>42825.791666666672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8"/>
        <v>6</v>
      </c>
      <c r="Q1703" t="str">
        <f t="shared" si="159"/>
        <v>music/f</v>
      </c>
      <c r="R1703" t="str">
        <f t="shared" si="160"/>
        <v>faith</v>
      </c>
      <c r="S1703" t="s">
        <v>8318</v>
      </c>
      <c r="T1703" t="s">
        <v>8351</v>
      </c>
      <c r="U1703" s="10">
        <f t="shared" si="161"/>
        <v>41989.664409722223</v>
      </c>
      <c r="V1703" s="9">
        <f t="shared" si="157"/>
        <v>42019.289409722223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8"/>
        <v>1</v>
      </c>
      <c r="Q1704" t="str">
        <f t="shared" si="159"/>
        <v>music/f</v>
      </c>
      <c r="R1704" t="str">
        <f t="shared" si="160"/>
        <v>faith</v>
      </c>
      <c r="S1704" t="s">
        <v>8318</v>
      </c>
      <c r="T1704" t="s">
        <v>8351</v>
      </c>
      <c r="U1704" s="10">
        <f t="shared" si="161"/>
        <v>42063.869791666672</v>
      </c>
      <c r="V1704" s="9">
        <f t="shared" si="157"/>
        <v>42093.453125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0</v>
      </c>
      <c r="P1705">
        <f t="shared" si="158"/>
        <v>26.5</v>
      </c>
      <c r="Q1705" t="str">
        <f t="shared" si="159"/>
        <v>music/f</v>
      </c>
      <c r="R1705" t="str">
        <f t="shared" si="160"/>
        <v>faith</v>
      </c>
      <c r="S1705" t="s">
        <v>8318</v>
      </c>
      <c r="T1705" t="s">
        <v>8351</v>
      </c>
      <c r="U1705" s="10">
        <f t="shared" si="161"/>
        <v>42187.281678240746</v>
      </c>
      <c r="V1705" s="9">
        <f t="shared" si="157"/>
        <v>42246.906678240739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0</v>
      </c>
      <c r="P1706">
        <f t="shared" si="158"/>
        <v>656.5</v>
      </c>
      <c r="Q1706" t="str">
        <f t="shared" si="159"/>
        <v>music/f</v>
      </c>
      <c r="R1706" t="str">
        <f t="shared" si="160"/>
        <v>faith</v>
      </c>
      <c r="S1706" t="s">
        <v>8318</v>
      </c>
      <c r="T1706" t="s">
        <v>8351</v>
      </c>
      <c r="U1706" s="10">
        <f t="shared" si="161"/>
        <v>42021.139733796299</v>
      </c>
      <c r="V1706" s="9">
        <f t="shared" si="157"/>
        <v>42050.764733796299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8"/>
        <v>0</v>
      </c>
      <c r="Q1707" t="str">
        <f t="shared" si="159"/>
        <v>music/f</v>
      </c>
      <c r="R1707" t="str">
        <f t="shared" si="160"/>
        <v>faith</v>
      </c>
      <c r="S1707" t="s">
        <v>8318</v>
      </c>
      <c r="T1707" t="s">
        <v>8351</v>
      </c>
      <c r="U1707" s="10">
        <f t="shared" si="161"/>
        <v>42245.016736111109</v>
      </c>
      <c r="V1707" s="9">
        <f t="shared" si="157"/>
        <v>42256.291666666672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8"/>
        <v>0</v>
      </c>
      <c r="Q1708" t="str">
        <f t="shared" si="159"/>
        <v>music/f</v>
      </c>
      <c r="R1708" t="str">
        <f t="shared" si="160"/>
        <v>faith</v>
      </c>
      <c r="S1708" t="s">
        <v>8318</v>
      </c>
      <c r="T1708" t="s">
        <v>8351</v>
      </c>
      <c r="U1708" s="10">
        <f t="shared" si="161"/>
        <v>42179.306388888886</v>
      </c>
      <c r="V1708" s="9">
        <f t="shared" si="157"/>
        <v>42238.931388888886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0</v>
      </c>
      <c r="P1709">
        <f t="shared" si="158"/>
        <v>248</v>
      </c>
      <c r="Q1709" t="str">
        <f t="shared" si="159"/>
        <v>music/f</v>
      </c>
      <c r="R1709" t="str">
        <f t="shared" si="160"/>
        <v>faith</v>
      </c>
      <c r="S1709" t="s">
        <v>8318</v>
      </c>
      <c r="T1709" t="s">
        <v>8351</v>
      </c>
      <c r="U1709" s="10">
        <f t="shared" si="161"/>
        <v>42427.721006944441</v>
      </c>
      <c r="V1709" s="9">
        <f t="shared" si="157"/>
        <v>42457.304340277777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8"/>
        <v>0</v>
      </c>
      <c r="Q1710" t="str">
        <f t="shared" si="159"/>
        <v>music/f</v>
      </c>
      <c r="R1710" t="str">
        <f t="shared" si="160"/>
        <v>faith</v>
      </c>
      <c r="S1710" t="s">
        <v>8318</v>
      </c>
      <c r="T1710" t="s">
        <v>8351</v>
      </c>
      <c r="U1710" s="10">
        <f t="shared" si="161"/>
        <v>42451.866967592592</v>
      </c>
      <c r="V1710" s="9">
        <f t="shared" si="157"/>
        <v>42491.491967592592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0</v>
      </c>
      <c r="P1711">
        <f t="shared" si="158"/>
        <v>44.5</v>
      </c>
      <c r="Q1711" t="str">
        <f t="shared" si="159"/>
        <v>music/f</v>
      </c>
      <c r="R1711" t="str">
        <f t="shared" si="160"/>
        <v>faith</v>
      </c>
      <c r="S1711" t="s">
        <v>8318</v>
      </c>
      <c r="T1711" t="s">
        <v>8351</v>
      </c>
      <c r="U1711" s="10">
        <f t="shared" si="161"/>
        <v>41841.56381944444</v>
      </c>
      <c r="V1711" s="9">
        <f t="shared" si="157"/>
        <v>41882.443749999999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</v>
      </c>
      <c r="P1712">
        <f t="shared" si="158"/>
        <v>17.5</v>
      </c>
      <c r="Q1712" t="str">
        <f t="shared" si="159"/>
        <v>music/f</v>
      </c>
      <c r="R1712" t="str">
        <f t="shared" si="160"/>
        <v>faith</v>
      </c>
      <c r="S1712" t="s">
        <v>8318</v>
      </c>
      <c r="T1712" t="s">
        <v>8351</v>
      </c>
      <c r="U1712" s="10">
        <f t="shared" si="161"/>
        <v>42341.59129629629</v>
      </c>
      <c r="V1712" s="9">
        <f t="shared" si="157"/>
        <v>42387.166666666672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0</v>
      </c>
      <c r="P1713">
        <f t="shared" si="158"/>
        <v>526</v>
      </c>
      <c r="Q1713" t="str">
        <f t="shared" si="159"/>
        <v>music/f</v>
      </c>
      <c r="R1713" t="str">
        <f t="shared" si="160"/>
        <v>faith</v>
      </c>
      <c r="S1713" t="s">
        <v>8318</v>
      </c>
      <c r="T1713" t="s">
        <v>8351</v>
      </c>
      <c r="U1713" s="10">
        <f t="shared" si="161"/>
        <v>41852.646226851852</v>
      </c>
      <c r="V1713" s="9">
        <f t="shared" si="157"/>
        <v>41883.271226851852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8"/>
        <v>0</v>
      </c>
      <c r="Q1714" t="str">
        <f t="shared" si="159"/>
        <v>music/f</v>
      </c>
      <c r="R1714" t="str">
        <f t="shared" si="160"/>
        <v>faith</v>
      </c>
      <c r="S1714" t="s">
        <v>8318</v>
      </c>
      <c r="T1714" t="s">
        <v>8351</v>
      </c>
      <c r="U1714" s="10">
        <f t="shared" si="161"/>
        <v>42125.913807870369</v>
      </c>
      <c r="V1714" s="9">
        <f t="shared" si="157"/>
        <v>42185.538807870369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0</v>
      </c>
      <c r="P1715">
        <f t="shared" si="158"/>
        <v>25.5</v>
      </c>
      <c r="Q1715" t="str">
        <f t="shared" si="159"/>
        <v>music/f</v>
      </c>
      <c r="R1715" t="str">
        <f t="shared" si="160"/>
        <v>faith</v>
      </c>
      <c r="S1715" t="s">
        <v>8318</v>
      </c>
      <c r="T1715" t="s">
        <v>8351</v>
      </c>
      <c r="U1715" s="10">
        <f t="shared" si="161"/>
        <v>41887.801064814819</v>
      </c>
      <c r="V1715" s="9">
        <f t="shared" si="157"/>
        <v>41917.426064814819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0</v>
      </c>
      <c r="P1716">
        <f t="shared" si="158"/>
        <v>992</v>
      </c>
      <c r="Q1716" t="str">
        <f t="shared" si="159"/>
        <v>music/f</v>
      </c>
      <c r="R1716" t="str">
        <f t="shared" si="160"/>
        <v>faith</v>
      </c>
      <c r="S1716" t="s">
        <v>8318</v>
      </c>
      <c r="T1716" t="s">
        <v>8351</v>
      </c>
      <c r="U1716" s="10">
        <f t="shared" si="161"/>
        <v>42095.918530092589</v>
      </c>
      <c r="V1716" s="9">
        <f t="shared" si="157"/>
        <v>42125.543530092589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8"/>
        <v>6.5</v>
      </c>
      <c r="Q1717" t="str">
        <f t="shared" si="159"/>
        <v>music/f</v>
      </c>
      <c r="R1717" t="str">
        <f t="shared" si="160"/>
        <v>faith</v>
      </c>
      <c r="S1717" t="s">
        <v>8318</v>
      </c>
      <c r="T1717" t="s">
        <v>8351</v>
      </c>
      <c r="U1717" s="10">
        <f t="shared" si="161"/>
        <v>42064.217418981483</v>
      </c>
      <c r="V1717" s="9">
        <f t="shared" si="157"/>
        <v>42093.765277777777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0</v>
      </c>
      <c r="P1718">
        <f t="shared" si="158"/>
        <v>76.5</v>
      </c>
      <c r="Q1718" t="str">
        <f t="shared" si="159"/>
        <v>music/f</v>
      </c>
      <c r="R1718" t="str">
        <f t="shared" si="160"/>
        <v>faith</v>
      </c>
      <c r="S1718" t="s">
        <v>8318</v>
      </c>
      <c r="T1718" t="s">
        <v>8351</v>
      </c>
      <c r="U1718" s="10">
        <f t="shared" si="161"/>
        <v>42673.577534722222</v>
      </c>
      <c r="V1718" s="9">
        <f t="shared" si="157"/>
        <v>42713.244201388894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0</v>
      </c>
      <c r="P1719">
        <f t="shared" si="158"/>
        <v>718</v>
      </c>
      <c r="Q1719" t="str">
        <f t="shared" si="159"/>
        <v>music/f</v>
      </c>
      <c r="R1719" t="str">
        <f t="shared" si="160"/>
        <v>faith</v>
      </c>
      <c r="S1719" t="s">
        <v>8318</v>
      </c>
      <c r="T1719" t="s">
        <v>8351</v>
      </c>
      <c r="U1719" s="10">
        <f t="shared" si="161"/>
        <v>42460.98192129629</v>
      </c>
      <c r="V1719" s="9">
        <f t="shared" si="157"/>
        <v>42480.791666666672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8"/>
        <v>38.5</v>
      </c>
      <c r="Q1720" t="str">
        <f t="shared" si="159"/>
        <v>music/f</v>
      </c>
      <c r="R1720" t="str">
        <f t="shared" si="160"/>
        <v>faith</v>
      </c>
      <c r="S1720" t="s">
        <v>8318</v>
      </c>
      <c r="T1720" t="s">
        <v>8351</v>
      </c>
      <c r="U1720" s="10">
        <f t="shared" si="161"/>
        <v>42460.610520833332</v>
      </c>
      <c r="V1720" s="9">
        <f t="shared" si="157"/>
        <v>42503.832638888889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</v>
      </c>
      <c r="P1721">
        <f t="shared" si="158"/>
        <v>19</v>
      </c>
      <c r="Q1721" t="str">
        <f t="shared" si="159"/>
        <v>music/f</v>
      </c>
      <c r="R1721" t="str">
        <f t="shared" si="160"/>
        <v>faith</v>
      </c>
      <c r="S1721" t="s">
        <v>8318</v>
      </c>
      <c r="T1721" t="s">
        <v>8351</v>
      </c>
      <c r="U1721" s="10">
        <f t="shared" si="161"/>
        <v>41869.534618055557</v>
      </c>
      <c r="V1721" s="9">
        <f t="shared" si="157"/>
        <v>41899.159618055557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0</v>
      </c>
      <c r="P1722">
        <f t="shared" si="158"/>
        <v>116.5</v>
      </c>
      <c r="Q1722" t="str">
        <f t="shared" si="159"/>
        <v>music/f</v>
      </c>
      <c r="R1722" t="str">
        <f t="shared" si="160"/>
        <v>faith</v>
      </c>
      <c r="S1722" t="s">
        <v>8318</v>
      </c>
      <c r="T1722" t="s">
        <v>8351</v>
      </c>
      <c r="U1722" s="10">
        <f t="shared" si="161"/>
        <v>41922.783229166671</v>
      </c>
      <c r="V1722" s="9">
        <f t="shared" si="157"/>
        <v>41952.449895833335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8"/>
        <v>0</v>
      </c>
      <c r="Q1723" t="str">
        <f t="shared" si="159"/>
        <v>music/f</v>
      </c>
      <c r="R1723" t="str">
        <f t="shared" si="160"/>
        <v>faith</v>
      </c>
      <c r="S1723" t="s">
        <v>8318</v>
      </c>
      <c r="T1723" t="s">
        <v>8351</v>
      </c>
      <c r="U1723" s="10">
        <f t="shared" si="161"/>
        <v>42319.461377314816</v>
      </c>
      <c r="V1723" s="9">
        <f t="shared" si="157"/>
        <v>42349.086377314816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8"/>
        <v>1</v>
      </c>
      <c r="Q1724" t="str">
        <f t="shared" si="159"/>
        <v>music/f</v>
      </c>
      <c r="R1724" t="str">
        <f t="shared" si="160"/>
        <v>faith</v>
      </c>
      <c r="S1724" t="s">
        <v>8318</v>
      </c>
      <c r="T1724" t="s">
        <v>8351</v>
      </c>
      <c r="U1724" s="10">
        <f t="shared" si="161"/>
        <v>42425.960983796293</v>
      </c>
      <c r="V1724" s="9">
        <f t="shared" si="157"/>
        <v>42462.631944444445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0</v>
      </c>
      <c r="P1725">
        <f t="shared" si="158"/>
        <v>326.5</v>
      </c>
      <c r="Q1725" t="str">
        <f t="shared" si="159"/>
        <v>music/f</v>
      </c>
      <c r="R1725" t="str">
        <f t="shared" si="160"/>
        <v>faith</v>
      </c>
      <c r="S1725" t="s">
        <v>8318</v>
      </c>
      <c r="T1725" t="s">
        <v>8351</v>
      </c>
      <c r="U1725" s="10">
        <f t="shared" si="161"/>
        <v>42129.82540509259</v>
      </c>
      <c r="V1725" s="9">
        <f t="shared" si="157"/>
        <v>42185.875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</v>
      </c>
      <c r="P1726">
        <f t="shared" si="158"/>
        <v>19.5</v>
      </c>
      <c r="Q1726" t="str">
        <f t="shared" si="159"/>
        <v>music/f</v>
      </c>
      <c r="R1726" t="str">
        <f t="shared" si="160"/>
        <v>faith</v>
      </c>
      <c r="S1726" t="s">
        <v>8318</v>
      </c>
      <c r="T1726" t="s">
        <v>8351</v>
      </c>
      <c r="U1726" s="10">
        <f t="shared" si="161"/>
        <v>41912.932430555556</v>
      </c>
      <c r="V1726" s="9">
        <f t="shared" si="157"/>
        <v>41942.557430555556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0</v>
      </c>
      <c r="P1727">
        <f t="shared" si="158"/>
        <v>284.5</v>
      </c>
      <c r="Q1727" t="str">
        <f t="shared" si="159"/>
        <v>music/f</v>
      </c>
      <c r="R1727" t="str">
        <f t="shared" si="160"/>
        <v>faith</v>
      </c>
      <c r="S1727" t="s">
        <v>8318</v>
      </c>
      <c r="T1727" t="s">
        <v>8351</v>
      </c>
      <c r="U1727" s="10">
        <f t="shared" si="161"/>
        <v>41845.968159722222</v>
      </c>
      <c r="V1727" s="9">
        <f t="shared" si="157"/>
        <v>41875.593159722222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0</v>
      </c>
      <c r="P1728">
        <f t="shared" si="158"/>
        <v>1106</v>
      </c>
      <c r="Q1728" t="str">
        <f t="shared" si="159"/>
        <v>music/f</v>
      </c>
      <c r="R1728" t="str">
        <f t="shared" si="160"/>
        <v>faith</v>
      </c>
      <c r="S1728" t="s">
        <v>8318</v>
      </c>
      <c r="T1728" t="s">
        <v>8351</v>
      </c>
      <c r="U1728" s="10">
        <f t="shared" si="161"/>
        <v>41788.919722222221</v>
      </c>
      <c r="V1728" s="9">
        <f t="shared" si="157"/>
        <v>41817.544722222221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8"/>
        <v>1</v>
      </c>
      <c r="Q1729" t="str">
        <f t="shared" si="159"/>
        <v>music/f</v>
      </c>
      <c r="R1729" t="str">
        <f t="shared" si="160"/>
        <v>faith</v>
      </c>
      <c r="S1729" t="s">
        <v>8318</v>
      </c>
      <c r="T1729" t="s">
        <v>8351</v>
      </c>
      <c r="U1729" s="10">
        <f t="shared" si="161"/>
        <v>42044.927974537044</v>
      </c>
      <c r="V1729" s="9">
        <f t="shared" si="157"/>
        <v>42099.083333333328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IF(E1730&gt;=D1730, E1730-D1730,0)</f>
        <v>0</v>
      </c>
      <c r="P1730">
        <f t="shared" si="158"/>
        <v>431</v>
      </c>
      <c r="Q1730" t="str">
        <f t="shared" si="159"/>
        <v>music/f</v>
      </c>
      <c r="R1730" t="str">
        <f t="shared" si="160"/>
        <v>faith</v>
      </c>
      <c r="S1730" t="s">
        <v>8318</v>
      </c>
      <c r="T1730" t="s">
        <v>8351</v>
      </c>
      <c r="U1730" s="10">
        <f t="shared" si="161"/>
        <v>42268.625856481478</v>
      </c>
      <c r="V1730" s="9">
        <f t="shared" ref="V1730:V1793" si="163">(I1730/86400)+25569+(-9/24)</f>
        <v>42298.250856481478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>
        <f t="shared" ref="P1731:P1794" si="164">AVERAGE(E1731,L1731)</f>
        <v>0</v>
      </c>
      <c r="Q1731" t="str">
        <f t="shared" ref="Q1731:Q1794" si="165">LEFT(N1731,LEN(N1731)-FIND("/",N1731)+2)</f>
        <v>music/f</v>
      </c>
      <c r="R1731" t="str">
        <f t="shared" ref="R1731:R1794" si="166">RIGHT(N1731,LEN(N1731)-FIND("/",N1731))</f>
        <v>faith</v>
      </c>
      <c r="S1731" t="s">
        <v>8318</v>
      </c>
      <c r="T1731" t="s">
        <v>8351</v>
      </c>
      <c r="U1731" s="10">
        <f t="shared" ref="U1731:U1794" si="167">(((J1731/60)/60)/24)+DATE(1970,1,1)</f>
        <v>42471.052152777775</v>
      </c>
      <c r="V1731" s="9">
        <f t="shared" si="163"/>
        <v>42530.677152777775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4"/>
        <v>0</v>
      </c>
      <c r="Q1732" t="str">
        <f t="shared" si="165"/>
        <v>music/f</v>
      </c>
      <c r="R1732" t="str">
        <f t="shared" si="166"/>
        <v>faith</v>
      </c>
      <c r="S1732" t="s">
        <v>8318</v>
      </c>
      <c r="T1732" t="s">
        <v>8351</v>
      </c>
      <c r="U1732" s="10">
        <f t="shared" si="167"/>
        <v>42272.087766203709</v>
      </c>
      <c r="V1732" s="9">
        <f t="shared" si="163"/>
        <v>42301.712766203702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4"/>
        <v>0</v>
      </c>
      <c r="Q1733" t="str">
        <f t="shared" si="165"/>
        <v>music/f</v>
      </c>
      <c r="R1733" t="str">
        <f t="shared" si="166"/>
        <v>faith</v>
      </c>
      <c r="S1733" t="s">
        <v>8318</v>
      </c>
      <c r="T1733" t="s">
        <v>8351</v>
      </c>
      <c r="U1733" s="10">
        <f t="shared" si="167"/>
        <v>42152.906851851847</v>
      </c>
      <c r="V1733" s="9">
        <f t="shared" si="163"/>
        <v>42166.25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4"/>
        <v>0</v>
      </c>
      <c r="Q1734" t="str">
        <f t="shared" si="165"/>
        <v>music/f</v>
      </c>
      <c r="R1734" t="str">
        <f t="shared" si="166"/>
        <v>faith</v>
      </c>
      <c r="S1734" t="s">
        <v>8318</v>
      </c>
      <c r="T1734" t="s">
        <v>8351</v>
      </c>
      <c r="U1734" s="10">
        <f t="shared" si="167"/>
        <v>42325.683807870373</v>
      </c>
      <c r="V1734" s="9">
        <f t="shared" si="163"/>
        <v>42384.833333333328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4"/>
        <v>0</v>
      </c>
      <c r="Q1735" t="str">
        <f t="shared" si="165"/>
        <v>music/f</v>
      </c>
      <c r="R1735" t="str">
        <f t="shared" si="166"/>
        <v>faith</v>
      </c>
      <c r="S1735" t="s">
        <v>8318</v>
      </c>
      <c r="T1735" t="s">
        <v>8351</v>
      </c>
      <c r="U1735" s="10">
        <f t="shared" si="167"/>
        <v>42614.675625000003</v>
      </c>
      <c r="V1735" s="9">
        <f t="shared" si="163"/>
        <v>42626.520833333328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4"/>
        <v>1</v>
      </c>
      <c r="Q1736" t="str">
        <f t="shared" si="165"/>
        <v>music/f</v>
      </c>
      <c r="R1736" t="str">
        <f t="shared" si="166"/>
        <v>faith</v>
      </c>
      <c r="S1736" t="s">
        <v>8318</v>
      </c>
      <c r="T1736" t="s">
        <v>8351</v>
      </c>
      <c r="U1736" s="10">
        <f t="shared" si="167"/>
        <v>42102.036527777775</v>
      </c>
      <c r="V1736" s="9">
        <f t="shared" si="163"/>
        <v>42131.661527777775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0</v>
      </c>
      <c r="P1737">
        <f t="shared" si="164"/>
        <v>56</v>
      </c>
      <c r="Q1737" t="str">
        <f t="shared" si="165"/>
        <v>music/f</v>
      </c>
      <c r="R1737" t="str">
        <f t="shared" si="166"/>
        <v>faith</v>
      </c>
      <c r="S1737" t="s">
        <v>8318</v>
      </c>
      <c r="T1737" t="s">
        <v>8351</v>
      </c>
      <c r="U1737" s="10">
        <f t="shared" si="167"/>
        <v>42559.814178240747</v>
      </c>
      <c r="V1737" s="9">
        <f t="shared" si="163"/>
        <v>42589.43917824074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</v>
      </c>
      <c r="P1738">
        <f t="shared" si="164"/>
        <v>11.5</v>
      </c>
      <c r="Q1738" t="str">
        <f t="shared" si="165"/>
        <v>music/f</v>
      </c>
      <c r="R1738" t="str">
        <f t="shared" si="166"/>
        <v>faith</v>
      </c>
      <c r="S1738" t="s">
        <v>8318</v>
      </c>
      <c r="T1738" t="s">
        <v>8351</v>
      </c>
      <c r="U1738" s="10">
        <f t="shared" si="167"/>
        <v>42286.861493055556</v>
      </c>
      <c r="V1738" s="9">
        <f t="shared" si="163"/>
        <v>42316.52815972222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0</v>
      </c>
      <c r="P1739">
        <f t="shared" si="164"/>
        <v>432.5</v>
      </c>
      <c r="Q1739" t="str">
        <f t="shared" si="165"/>
        <v>music/f</v>
      </c>
      <c r="R1739" t="str">
        <f t="shared" si="166"/>
        <v>faith</v>
      </c>
      <c r="S1739" t="s">
        <v>8318</v>
      </c>
      <c r="T1739" t="s">
        <v>8351</v>
      </c>
      <c r="U1739" s="10">
        <f t="shared" si="167"/>
        <v>42175.948981481488</v>
      </c>
      <c r="V1739" s="9">
        <f t="shared" si="163"/>
        <v>42205.573981481481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4"/>
        <v>10.5</v>
      </c>
      <c r="Q1740" t="str">
        <f t="shared" si="165"/>
        <v>music/f</v>
      </c>
      <c r="R1740" t="str">
        <f t="shared" si="166"/>
        <v>faith</v>
      </c>
      <c r="S1740" t="s">
        <v>8318</v>
      </c>
      <c r="T1740" t="s">
        <v>8351</v>
      </c>
      <c r="U1740" s="10">
        <f t="shared" si="167"/>
        <v>41884.874328703707</v>
      </c>
      <c r="V1740" s="9">
        <f t="shared" si="163"/>
        <v>41914.499328703707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4"/>
        <v>1</v>
      </c>
      <c r="Q1741" t="str">
        <f t="shared" si="165"/>
        <v>music/f</v>
      </c>
      <c r="R1741" t="str">
        <f t="shared" si="166"/>
        <v>faith</v>
      </c>
      <c r="S1741" t="s">
        <v>8318</v>
      </c>
      <c r="T1741" t="s">
        <v>8351</v>
      </c>
      <c r="U1741" s="10">
        <f t="shared" si="167"/>
        <v>42435.874212962968</v>
      </c>
      <c r="V1741" s="9">
        <f t="shared" si="163"/>
        <v>42494.457546296297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4"/>
        <v>0</v>
      </c>
      <c r="Q1742" t="str">
        <f t="shared" si="165"/>
        <v>music/f</v>
      </c>
      <c r="R1742" t="str">
        <f t="shared" si="166"/>
        <v>faith</v>
      </c>
      <c r="S1742" t="s">
        <v>8318</v>
      </c>
      <c r="T1742" t="s">
        <v>8351</v>
      </c>
      <c r="U1742" s="10">
        <f t="shared" si="167"/>
        <v>42171.817384259266</v>
      </c>
      <c r="V1742" s="9">
        <f t="shared" si="163"/>
        <v>42201.442384259259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130</v>
      </c>
      <c r="P1743">
        <f t="shared" si="164"/>
        <v>691</v>
      </c>
      <c r="Q1743" t="str">
        <f t="shared" si="165"/>
        <v>photography/</v>
      </c>
      <c r="R1743" t="str">
        <f t="shared" si="166"/>
        <v>photobooks</v>
      </c>
      <c r="S1743" t="s">
        <v>8322</v>
      </c>
      <c r="T1743" t="s">
        <v>8343</v>
      </c>
      <c r="U1743" s="10">
        <f t="shared" si="167"/>
        <v>42120.628136574072</v>
      </c>
      <c r="V1743" s="9">
        <f t="shared" si="163"/>
        <v>42165.253136574072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175</v>
      </c>
      <c r="P1744">
        <f t="shared" si="164"/>
        <v>1104.5</v>
      </c>
      <c r="Q1744" t="str">
        <f t="shared" si="165"/>
        <v>photography/</v>
      </c>
      <c r="R1744" t="str">
        <f t="shared" si="166"/>
        <v>photobooks</v>
      </c>
      <c r="S1744" t="s">
        <v>8322</v>
      </c>
      <c r="T1744" t="s">
        <v>8343</v>
      </c>
      <c r="U1744" s="10">
        <f t="shared" si="167"/>
        <v>42710.876967592587</v>
      </c>
      <c r="V1744" s="9">
        <f t="shared" si="163"/>
        <v>42742.5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25</v>
      </c>
      <c r="P1745">
        <f t="shared" si="164"/>
        <v>3046</v>
      </c>
      <c r="Q1745" t="str">
        <f t="shared" si="165"/>
        <v>photography/</v>
      </c>
      <c r="R1745" t="str">
        <f t="shared" si="166"/>
        <v>photobooks</v>
      </c>
      <c r="S1745" t="s">
        <v>8322</v>
      </c>
      <c r="T1745" t="s">
        <v>8343</v>
      </c>
      <c r="U1745" s="10">
        <f t="shared" si="167"/>
        <v>42586.925636574073</v>
      </c>
      <c r="V1745" s="9">
        <f t="shared" si="163"/>
        <v>42608.790972222225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1015</v>
      </c>
      <c r="P1746">
        <f t="shared" si="164"/>
        <v>3292.5</v>
      </c>
      <c r="Q1746" t="str">
        <f t="shared" si="165"/>
        <v>photography/</v>
      </c>
      <c r="R1746" t="str">
        <f t="shared" si="166"/>
        <v>photobooks</v>
      </c>
      <c r="S1746" t="s">
        <v>8322</v>
      </c>
      <c r="T1746" t="s">
        <v>8343</v>
      </c>
      <c r="U1746" s="10">
        <f t="shared" si="167"/>
        <v>42026.605057870373</v>
      </c>
      <c r="V1746" s="9">
        <f t="shared" si="163"/>
        <v>42071.188391203701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981</v>
      </c>
      <c r="P1747">
        <f t="shared" si="164"/>
        <v>4035</v>
      </c>
      <c r="Q1747" t="str">
        <f t="shared" si="165"/>
        <v>photography/</v>
      </c>
      <c r="R1747" t="str">
        <f t="shared" si="166"/>
        <v>photobooks</v>
      </c>
      <c r="S1747" t="s">
        <v>8322</v>
      </c>
      <c r="T1747" t="s">
        <v>8343</v>
      </c>
      <c r="U1747" s="10">
        <f t="shared" si="167"/>
        <v>42690.259699074071</v>
      </c>
      <c r="V1747" s="9">
        <f t="shared" si="163"/>
        <v>42725.708333333328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7215</v>
      </c>
      <c r="P1748">
        <f t="shared" si="164"/>
        <v>11161</v>
      </c>
      <c r="Q1748" t="str">
        <f t="shared" si="165"/>
        <v>photography/</v>
      </c>
      <c r="R1748" t="str">
        <f t="shared" si="166"/>
        <v>photobooks</v>
      </c>
      <c r="S1748" t="s">
        <v>8322</v>
      </c>
      <c r="T1748" t="s">
        <v>8343</v>
      </c>
      <c r="U1748" s="10">
        <f t="shared" si="167"/>
        <v>42668.176701388889</v>
      </c>
      <c r="V1748" s="9">
        <f t="shared" si="163"/>
        <v>42697.708333333328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446</v>
      </c>
      <c r="P1749">
        <f t="shared" si="164"/>
        <v>4802.5</v>
      </c>
      <c r="Q1749" t="str">
        <f t="shared" si="165"/>
        <v>photography/</v>
      </c>
      <c r="R1749" t="str">
        <f t="shared" si="166"/>
        <v>photobooks</v>
      </c>
      <c r="S1749" t="s">
        <v>8322</v>
      </c>
      <c r="T1749" t="s">
        <v>8343</v>
      </c>
      <c r="U1749" s="10">
        <f t="shared" si="167"/>
        <v>42292.435532407413</v>
      </c>
      <c r="V1749" s="9">
        <f t="shared" si="163"/>
        <v>42321.25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14974</v>
      </c>
      <c r="P1750">
        <f t="shared" si="164"/>
        <v>32577.5</v>
      </c>
      <c r="Q1750" t="str">
        <f t="shared" si="165"/>
        <v>photography/</v>
      </c>
      <c r="R1750" t="str">
        <f t="shared" si="166"/>
        <v>photobooks</v>
      </c>
      <c r="S1750" t="s">
        <v>8322</v>
      </c>
      <c r="T1750" t="s">
        <v>8343</v>
      </c>
      <c r="U1750" s="10">
        <f t="shared" si="167"/>
        <v>42219.950729166667</v>
      </c>
      <c r="V1750" s="9">
        <f t="shared" si="163"/>
        <v>42249.575729166667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2360.5</v>
      </c>
      <c r="P1751">
        <f t="shared" si="164"/>
        <v>6270.75</v>
      </c>
      <c r="Q1751" t="str">
        <f t="shared" si="165"/>
        <v>photography/</v>
      </c>
      <c r="R1751" t="str">
        <f t="shared" si="166"/>
        <v>photobooks</v>
      </c>
      <c r="S1751" t="s">
        <v>8322</v>
      </c>
      <c r="T1751" t="s">
        <v>8343</v>
      </c>
      <c r="U1751" s="10">
        <f t="shared" si="167"/>
        <v>42758.975937499999</v>
      </c>
      <c r="V1751" s="9">
        <f t="shared" si="163"/>
        <v>42795.416666666672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5081</v>
      </c>
      <c r="P1752">
        <f t="shared" si="164"/>
        <v>5103</v>
      </c>
      <c r="Q1752" t="str">
        <f t="shared" si="165"/>
        <v>photography/</v>
      </c>
      <c r="R1752" t="str">
        <f t="shared" si="166"/>
        <v>photobooks</v>
      </c>
      <c r="S1752" t="s">
        <v>8322</v>
      </c>
      <c r="T1752" t="s">
        <v>8343</v>
      </c>
      <c r="U1752" s="10">
        <f t="shared" si="167"/>
        <v>42454.836851851855</v>
      </c>
      <c r="V1752" s="9">
        <f t="shared" si="163"/>
        <v>42479.461851851855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290</v>
      </c>
      <c r="P1753">
        <f t="shared" si="164"/>
        <v>5175.5</v>
      </c>
      <c r="Q1753" t="str">
        <f t="shared" si="165"/>
        <v>photography/</v>
      </c>
      <c r="R1753" t="str">
        <f t="shared" si="166"/>
        <v>photobooks</v>
      </c>
      <c r="S1753" t="s">
        <v>8322</v>
      </c>
      <c r="T1753" t="s">
        <v>8343</v>
      </c>
      <c r="U1753" s="10">
        <f t="shared" si="167"/>
        <v>42052.7815162037</v>
      </c>
      <c r="V1753" s="9">
        <f t="shared" si="163"/>
        <v>42082.364849537036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1922</v>
      </c>
      <c r="P1754">
        <f t="shared" si="164"/>
        <v>1606</v>
      </c>
      <c r="Q1754" t="str">
        <f t="shared" si="165"/>
        <v>photography/</v>
      </c>
      <c r="R1754" t="str">
        <f t="shared" si="166"/>
        <v>photobooks</v>
      </c>
      <c r="S1754" t="s">
        <v>8322</v>
      </c>
      <c r="T1754" t="s">
        <v>8343</v>
      </c>
      <c r="U1754" s="10">
        <f t="shared" si="167"/>
        <v>42627.253263888888</v>
      </c>
      <c r="V1754" s="9">
        <f t="shared" si="163"/>
        <v>42656.878263888888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1200</v>
      </c>
      <c r="P1755">
        <f t="shared" si="164"/>
        <v>8117.5</v>
      </c>
      <c r="Q1755" t="str">
        <f t="shared" si="165"/>
        <v>photography/</v>
      </c>
      <c r="R1755" t="str">
        <f t="shared" si="166"/>
        <v>photobooks</v>
      </c>
      <c r="S1755" t="s">
        <v>8322</v>
      </c>
      <c r="T1755" t="s">
        <v>8343</v>
      </c>
      <c r="U1755" s="10">
        <f t="shared" si="167"/>
        <v>42420.74962962963</v>
      </c>
      <c r="V1755" s="9">
        <f t="shared" si="163"/>
        <v>42450.332962962959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895</v>
      </c>
      <c r="P1756">
        <f t="shared" si="164"/>
        <v>4742.5</v>
      </c>
      <c r="Q1756" t="str">
        <f t="shared" si="165"/>
        <v>photography/</v>
      </c>
      <c r="R1756" t="str">
        <f t="shared" si="166"/>
        <v>photobooks</v>
      </c>
      <c r="S1756" t="s">
        <v>8322</v>
      </c>
      <c r="T1756" t="s">
        <v>8343</v>
      </c>
      <c r="U1756" s="10">
        <f t="shared" si="167"/>
        <v>42067.876770833333</v>
      </c>
      <c r="V1756" s="9">
        <f t="shared" si="163"/>
        <v>42097.460104166668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5</v>
      </c>
      <c r="P1757">
        <f t="shared" si="164"/>
        <v>17</v>
      </c>
      <c r="Q1757" t="str">
        <f t="shared" si="165"/>
        <v>photography/</v>
      </c>
      <c r="R1757" t="str">
        <f t="shared" si="166"/>
        <v>photobooks</v>
      </c>
      <c r="S1757" t="s">
        <v>8322</v>
      </c>
      <c r="T1757" t="s">
        <v>8343</v>
      </c>
      <c r="U1757" s="10">
        <f t="shared" si="167"/>
        <v>42252.788900462961</v>
      </c>
      <c r="V1757" s="9">
        <f t="shared" si="163"/>
        <v>42282.413900462961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155.60000000000036</v>
      </c>
      <c r="P1758">
        <f t="shared" si="164"/>
        <v>2887.8</v>
      </c>
      <c r="Q1758" t="str">
        <f t="shared" si="165"/>
        <v>photography/</v>
      </c>
      <c r="R1758" t="str">
        <f t="shared" si="166"/>
        <v>photobooks</v>
      </c>
      <c r="S1758" t="s">
        <v>8322</v>
      </c>
      <c r="T1758" t="s">
        <v>8343</v>
      </c>
      <c r="U1758" s="10">
        <f t="shared" si="167"/>
        <v>42571.167465277773</v>
      </c>
      <c r="V1758" s="9">
        <f t="shared" si="163"/>
        <v>42610.792465277773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800</v>
      </c>
      <c r="P1759">
        <f t="shared" si="164"/>
        <v>2907</v>
      </c>
      <c r="Q1759" t="str">
        <f t="shared" si="165"/>
        <v>photography/</v>
      </c>
      <c r="R1759" t="str">
        <f t="shared" si="166"/>
        <v>photobooks</v>
      </c>
      <c r="S1759" t="s">
        <v>8322</v>
      </c>
      <c r="T1759" t="s">
        <v>8343</v>
      </c>
      <c r="U1759" s="10">
        <f t="shared" si="167"/>
        <v>42733.827349537038</v>
      </c>
      <c r="V1759" s="9">
        <f t="shared" si="163"/>
        <v>42763.436805555553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147</v>
      </c>
      <c r="P1760">
        <f t="shared" si="164"/>
        <v>587</v>
      </c>
      <c r="Q1760" t="str">
        <f t="shared" si="165"/>
        <v>photography/</v>
      </c>
      <c r="R1760" t="str">
        <f t="shared" si="166"/>
        <v>photobooks</v>
      </c>
      <c r="S1760" t="s">
        <v>8322</v>
      </c>
      <c r="T1760" t="s">
        <v>8343</v>
      </c>
      <c r="U1760" s="10">
        <f t="shared" si="167"/>
        <v>42505.955925925926</v>
      </c>
      <c r="V1760" s="9">
        <f t="shared" si="163"/>
        <v>42565.580925925926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330</v>
      </c>
      <c r="P1761">
        <f t="shared" si="164"/>
        <v>2689.5</v>
      </c>
      <c r="Q1761" t="str">
        <f t="shared" si="165"/>
        <v>photography/</v>
      </c>
      <c r="R1761" t="str">
        <f t="shared" si="166"/>
        <v>photobooks</v>
      </c>
      <c r="S1761" t="s">
        <v>8322</v>
      </c>
      <c r="T1761" t="s">
        <v>8343</v>
      </c>
      <c r="U1761" s="10">
        <f t="shared" si="167"/>
        <v>42068.829039351855</v>
      </c>
      <c r="V1761" s="9">
        <f t="shared" si="163"/>
        <v>42088.412372685183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3272</v>
      </c>
      <c r="P1762">
        <f t="shared" si="164"/>
        <v>4187</v>
      </c>
      <c r="Q1762" t="str">
        <f t="shared" si="165"/>
        <v>photography/</v>
      </c>
      <c r="R1762" t="str">
        <f t="shared" si="166"/>
        <v>photobooks</v>
      </c>
      <c r="S1762" t="s">
        <v>8322</v>
      </c>
      <c r="T1762" t="s">
        <v>8343</v>
      </c>
      <c r="U1762" s="10">
        <f t="shared" si="167"/>
        <v>42405.67260416667</v>
      </c>
      <c r="V1762" s="9">
        <f t="shared" si="163"/>
        <v>42425.29760416667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55</v>
      </c>
      <c r="P1763">
        <f t="shared" si="164"/>
        <v>79</v>
      </c>
      <c r="Q1763" t="str">
        <f t="shared" si="165"/>
        <v>photography/</v>
      </c>
      <c r="R1763" t="str">
        <f t="shared" si="166"/>
        <v>photobooks</v>
      </c>
      <c r="S1763" t="s">
        <v>8322</v>
      </c>
      <c r="T1763" t="s">
        <v>8343</v>
      </c>
      <c r="U1763" s="10">
        <f t="shared" si="167"/>
        <v>42209.567824074074</v>
      </c>
      <c r="V1763" s="9">
        <f t="shared" si="163"/>
        <v>42259.192824074074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785</v>
      </c>
      <c r="P1764">
        <f t="shared" si="164"/>
        <v>455</v>
      </c>
      <c r="Q1764" t="str">
        <f t="shared" si="165"/>
        <v>photography/</v>
      </c>
      <c r="R1764" t="str">
        <f t="shared" si="166"/>
        <v>photobooks</v>
      </c>
      <c r="S1764" t="s">
        <v>8322</v>
      </c>
      <c r="T1764" t="s">
        <v>8343</v>
      </c>
      <c r="U1764" s="10">
        <f t="shared" si="167"/>
        <v>42410.982002314813</v>
      </c>
      <c r="V1764" s="9">
        <f t="shared" si="163"/>
        <v>42440.607002314813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229</v>
      </c>
      <c r="P1765">
        <f t="shared" si="164"/>
        <v>6173.5</v>
      </c>
      <c r="Q1765" t="str">
        <f t="shared" si="165"/>
        <v>photography/</v>
      </c>
      <c r="R1765" t="str">
        <f t="shared" si="166"/>
        <v>photobooks</v>
      </c>
      <c r="S1765" t="s">
        <v>8322</v>
      </c>
      <c r="T1765" t="s">
        <v>8343</v>
      </c>
      <c r="U1765" s="10">
        <f t="shared" si="167"/>
        <v>42636.868518518517</v>
      </c>
      <c r="V1765" s="9">
        <f t="shared" si="163"/>
        <v>42666.493518518517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0</v>
      </c>
      <c r="P1766">
        <f t="shared" si="164"/>
        <v>1097.5</v>
      </c>
      <c r="Q1766" t="str">
        <f t="shared" si="165"/>
        <v>photography/</v>
      </c>
      <c r="R1766" t="str">
        <f t="shared" si="166"/>
        <v>photobooks</v>
      </c>
      <c r="S1766" t="s">
        <v>8322</v>
      </c>
      <c r="T1766" t="s">
        <v>8343</v>
      </c>
      <c r="U1766" s="10">
        <f t="shared" si="167"/>
        <v>41825.485868055555</v>
      </c>
      <c r="V1766" s="9">
        <f t="shared" si="163"/>
        <v>41854.110868055555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0</v>
      </c>
      <c r="P1767">
        <f t="shared" si="164"/>
        <v>3768.24</v>
      </c>
      <c r="Q1767" t="str">
        <f t="shared" si="165"/>
        <v>photography/</v>
      </c>
      <c r="R1767" t="str">
        <f t="shared" si="166"/>
        <v>photobooks</v>
      </c>
      <c r="S1767" t="s">
        <v>8322</v>
      </c>
      <c r="T1767" t="s">
        <v>8343</v>
      </c>
      <c r="U1767" s="10">
        <f t="shared" si="167"/>
        <v>41834.980462962965</v>
      </c>
      <c r="V1767" s="9">
        <f t="shared" si="163"/>
        <v>41864.605462962965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4"/>
        <v>0</v>
      </c>
      <c r="Q1768" t="str">
        <f t="shared" si="165"/>
        <v>photography/</v>
      </c>
      <c r="R1768" t="str">
        <f t="shared" si="166"/>
        <v>photobooks</v>
      </c>
      <c r="S1768" t="s">
        <v>8322</v>
      </c>
      <c r="T1768" t="s">
        <v>8343</v>
      </c>
      <c r="U1768" s="10">
        <f t="shared" si="167"/>
        <v>41855.859814814816</v>
      </c>
      <c r="V1768" s="9">
        <f t="shared" si="163"/>
        <v>41876.484814814816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0</v>
      </c>
      <c r="P1769">
        <f t="shared" si="164"/>
        <v>1162.5</v>
      </c>
      <c r="Q1769" t="str">
        <f t="shared" si="165"/>
        <v>photography/</v>
      </c>
      <c r="R1769" t="str">
        <f t="shared" si="166"/>
        <v>photobooks</v>
      </c>
      <c r="S1769" t="s">
        <v>8322</v>
      </c>
      <c r="T1769" t="s">
        <v>8343</v>
      </c>
      <c r="U1769" s="10">
        <f t="shared" si="167"/>
        <v>41824.658379629633</v>
      </c>
      <c r="V1769" s="9">
        <f t="shared" si="163"/>
        <v>41854.283379629633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0</v>
      </c>
      <c r="P1770">
        <f t="shared" si="164"/>
        <v>101</v>
      </c>
      <c r="Q1770" t="str">
        <f t="shared" si="165"/>
        <v>photography/</v>
      </c>
      <c r="R1770" t="str">
        <f t="shared" si="166"/>
        <v>photobooks</v>
      </c>
      <c r="S1770" t="s">
        <v>8322</v>
      </c>
      <c r="T1770" t="s">
        <v>8343</v>
      </c>
      <c r="U1770" s="10">
        <f t="shared" si="167"/>
        <v>41849.560694444444</v>
      </c>
      <c r="V1770" s="9">
        <f t="shared" si="163"/>
        <v>41909.185694444444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0</v>
      </c>
      <c r="P1771">
        <f t="shared" si="164"/>
        <v>551.5</v>
      </c>
      <c r="Q1771" t="str">
        <f t="shared" si="165"/>
        <v>photography/</v>
      </c>
      <c r="R1771" t="str">
        <f t="shared" si="166"/>
        <v>photobooks</v>
      </c>
      <c r="S1771" t="s">
        <v>8322</v>
      </c>
      <c r="T1771" t="s">
        <v>8343</v>
      </c>
      <c r="U1771" s="10">
        <f t="shared" si="167"/>
        <v>41987.818969907406</v>
      </c>
      <c r="V1771" s="9">
        <f t="shared" si="163"/>
        <v>42017.443969907406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0</v>
      </c>
      <c r="P1772">
        <f t="shared" si="164"/>
        <v>6969</v>
      </c>
      <c r="Q1772" t="str">
        <f t="shared" si="165"/>
        <v>photography/</v>
      </c>
      <c r="R1772" t="str">
        <f t="shared" si="166"/>
        <v>photobooks</v>
      </c>
      <c r="S1772" t="s">
        <v>8322</v>
      </c>
      <c r="T1772" t="s">
        <v>8343</v>
      </c>
      <c r="U1772" s="10">
        <f t="shared" si="167"/>
        <v>41891.780023148152</v>
      </c>
      <c r="V1772" s="9">
        <f t="shared" si="163"/>
        <v>41926.405023148152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0</v>
      </c>
      <c r="P1773">
        <f t="shared" si="164"/>
        <v>460</v>
      </c>
      <c r="Q1773" t="str">
        <f t="shared" si="165"/>
        <v>photography/</v>
      </c>
      <c r="R1773" t="str">
        <f t="shared" si="166"/>
        <v>photobooks</v>
      </c>
      <c r="S1773" t="s">
        <v>8322</v>
      </c>
      <c r="T1773" t="s">
        <v>8343</v>
      </c>
      <c r="U1773" s="10">
        <f t="shared" si="167"/>
        <v>41905.979629629634</v>
      </c>
      <c r="V1773" s="9">
        <f t="shared" si="163"/>
        <v>41935.604629629626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0</v>
      </c>
      <c r="P1774">
        <f t="shared" si="164"/>
        <v>438.5</v>
      </c>
      <c r="Q1774" t="str">
        <f t="shared" si="165"/>
        <v>photography/</v>
      </c>
      <c r="R1774" t="str">
        <f t="shared" si="166"/>
        <v>photobooks</v>
      </c>
      <c r="S1774" t="s">
        <v>8322</v>
      </c>
      <c r="T1774" t="s">
        <v>8343</v>
      </c>
      <c r="U1774" s="10">
        <f t="shared" si="167"/>
        <v>41766.718009259261</v>
      </c>
      <c r="V1774" s="9">
        <f t="shared" si="163"/>
        <v>41826.343009259261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0</v>
      </c>
      <c r="P1775">
        <f t="shared" si="164"/>
        <v>948</v>
      </c>
      <c r="Q1775" t="str">
        <f t="shared" si="165"/>
        <v>photography/</v>
      </c>
      <c r="R1775" t="str">
        <f t="shared" si="166"/>
        <v>photobooks</v>
      </c>
      <c r="S1775" t="s">
        <v>8322</v>
      </c>
      <c r="T1775" t="s">
        <v>8343</v>
      </c>
      <c r="U1775" s="10">
        <f t="shared" si="167"/>
        <v>41978.760393518518</v>
      </c>
      <c r="V1775" s="9">
        <f t="shared" si="163"/>
        <v>42023.385393518518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0</v>
      </c>
      <c r="P1776">
        <f t="shared" si="164"/>
        <v>580.5</v>
      </c>
      <c r="Q1776" t="str">
        <f t="shared" si="165"/>
        <v>photography/</v>
      </c>
      <c r="R1776" t="str">
        <f t="shared" si="166"/>
        <v>photobooks</v>
      </c>
      <c r="S1776" t="s">
        <v>8322</v>
      </c>
      <c r="T1776" t="s">
        <v>8343</v>
      </c>
      <c r="U1776" s="10">
        <f t="shared" si="167"/>
        <v>41930.218657407408</v>
      </c>
      <c r="V1776" s="9">
        <f t="shared" si="163"/>
        <v>41972.249305555553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0</v>
      </c>
      <c r="P1777">
        <f t="shared" si="164"/>
        <v>10641</v>
      </c>
      <c r="Q1777" t="str">
        <f t="shared" si="165"/>
        <v>photography/</v>
      </c>
      <c r="R1777" t="str">
        <f t="shared" si="166"/>
        <v>photobooks</v>
      </c>
      <c r="S1777" t="s">
        <v>8322</v>
      </c>
      <c r="T1777" t="s">
        <v>8343</v>
      </c>
      <c r="U1777" s="10">
        <f t="shared" si="167"/>
        <v>41891.976388888892</v>
      </c>
      <c r="V1777" s="9">
        <f t="shared" si="163"/>
        <v>41936.601388888885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0</v>
      </c>
      <c r="P1778">
        <f t="shared" si="164"/>
        <v>169.5</v>
      </c>
      <c r="Q1778" t="str">
        <f t="shared" si="165"/>
        <v>photography/</v>
      </c>
      <c r="R1778" t="str">
        <f t="shared" si="166"/>
        <v>photobooks</v>
      </c>
      <c r="S1778" t="s">
        <v>8322</v>
      </c>
      <c r="T1778" t="s">
        <v>8343</v>
      </c>
      <c r="U1778" s="10">
        <f t="shared" si="167"/>
        <v>41905.95684027778</v>
      </c>
      <c r="V1778" s="9">
        <f t="shared" si="163"/>
        <v>41941.58184027778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0</v>
      </c>
      <c r="P1779">
        <f t="shared" si="164"/>
        <v>330.5</v>
      </c>
      <c r="Q1779" t="str">
        <f t="shared" si="165"/>
        <v>photography/</v>
      </c>
      <c r="R1779" t="str">
        <f t="shared" si="166"/>
        <v>photobooks</v>
      </c>
      <c r="S1779" t="s">
        <v>8322</v>
      </c>
      <c r="T1779" t="s">
        <v>8343</v>
      </c>
      <c r="U1779" s="10">
        <f t="shared" si="167"/>
        <v>42025.357094907406</v>
      </c>
      <c r="V1779" s="9">
        <f t="shared" si="163"/>
        <v>42054.982094907406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0</v>
      </c>
      <c r="P1780">
        <f t="shared" si="164"/>
        <v>505</v>
      </c>
      <c r="Q1780" t="str">
        <f t="shared" si="165"/>
        <v>photography/</v>
      </c>
      <c r="R1780" t="str">
        <f t="shared" si="166"/>
        <v>photobooks</v>
      </c>
      <c r="S1780" t="s">
        <v>8322</v>
      </c>
      <c r="T1780" t="s">
        <v>8343</v>
      </c>
      <c r="U1780" s="10">
        <f t="shared" si="167"/>
        <v>42045.86336805555</v>
      </c>
      <c r="V1780" s="9">
        <f t="shared" si="163"/>
        <v>42090.446701388893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0</v>
      </c>
      <c r="P1781">
        <f t="shared" si="164"/>
        <v>2012</v>
      </c>
      <c r="Q1781" t="str">
        <f t="shared" si="165"/>
        <v>photography/</v>
      </c>
      <c r="R1781" t="str">
        <f t="shared" si="166"/>
        <v>photobooks</v>
      </c>
      <c r="S1781" t="s">
        <v>8322</v>
      </c>
      <c r="T1781" t="s">
        <v>8343</v>
      </c>
      <c r="U1781" s="10">
        <f t="shared" si="167"/>
        <v>42585.691898148143</v>
      </c>
      <c r="V1781" s="9">
        <f t="shared" si="163"/>
        <v>42615.316898148143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0</v>
      </c>
      <c r="P1782">
        <f t="shared" si="164"/>
        <v>6037.5</v>
      </c>
      <c r="Q1782" t="str">
        <f t="shared" si="165"/>
        <v>photography/</v>
      </c>
      <c r="R1782" t="str">
        <f t="shared" si="166"/>
        <v>photobooks</v>
      </c>
      <c r="S1782" t="s">
        <v>8322</v>
      </c>
      <c r="T1782" t="s">
        <v>8343</v>
      </c>
      <c r="U1782" s="10">
        <f t="shared" si="167"/>
        <v>42493.600810185191</v>
      </c>
      <c r="V1782" s="9">
        <f t="shared" si="163"/>
        <v>42553.225810185184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0</v>
      </c>
      <c r="P1783">
        <f t="shared" si="164"/>
        <v>720.5</v>
      </c>
      <c r="Q1783" t="str">
        <f t="shared" si="165"/>
        <v>photography/</v>
      </c>
      <c r="R1783" t="str">
        <f t="shared" si="166"/>
        <v>photobooks</v>
      </c>
      <c r="S1783" t="s">
        <v>8322</v>
      </c>
      <c r="T1783" t="s">
        <v>8343</v>
      </c>
      <c r="U1783" s="10">
        <f t="shared" si="167"/>
        <v>42597.617418981477</v>
      </c>
      <c r="V1783" s="9">
        <f t="shared" si="163"/>
        <v>42628.242418981477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0</v>
      </c>
      <c r="P1784">
        <f t="shared" si="164"/>
        <v>2749</v>
      </c>
      <c r="Q1784" t="str">
        <f t="shared" si="165"/>
        <v>photography/</v>
      </c>
      <c r="R1784" t="str">
        <f t="shared" si="166"/>
        <v>photobooks</v>
      </c>
      <c r="S1784" t="s">
        <v>8322</v>
      </c>
      <c r="T1784" t="s">
        <v>8343</v>
      </c>
      <c r="U1784" s="10">
        <f t="shared" si="167"/>
        <v>42388.575104166666</v>
      </c>
      <c r="V1784" s="9">
        <f t="shared" si="163"/>
        <v>42421.200104166666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0</v>
      </c>
      <c r="P1785">
        <f t="shared" si="164"/>
        <v>4831</v>
      </c>
      <c r="Q1785" t="str">
        <f t="shared" si="165"/>
        <v>photography/</v>
      </c>
      <c r="R1785" t="str">
        <f t="shared" si="166"/>
        <v>photobooks</v>
      </c>
      <c r="S1785" t="s">
        <v>8322</v>
      </c>
      <c r="T1785" t="s">
        <v>8343</v>
      </c>
      <c r="U1785" s="10">
        <f t="shared" si="167"/>
        <v>42115.949976851851</v>
      </c>
      <c r="V1785" s="9">
        <f t="shared" si="163"/>
        <v>42145.574976851851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0</v>
      </c>
      <c r="P1786">
        <f t="shared" si="164"/>
        <v>1010.5</v>
      </c>
      <c r="Q1786" t="str">
        <f t="shared" si="165"/>
        <v>photography/</v>
      </c>
      <c r="R1786" t="str">
        <f t="shared" si="166"/>
        <v>photobooks</v>
      </c>
      <c r="S1786" t="s">
        <v>8322</v>
      </c>
      <c r="T1786" t="s">
        <v>8343</v>
      </c>
      <c r="U1786" s="10">
        <f t="shared" si="167"/>
        <v>42003.655555555553</v>
      </c>
      <c r="V1786" s="9">
        <f t="shared" si="163"/>
        <v>42034.767361111109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0</v>
      </c>
      <c r="P1787">
        <f t="shared" si="164"/>
        <v>2480.5</v>
      </c>
      <c r="Q1787" t="str">
        <f t="shared" si="165"/>
        <v>photography/</v>
      </c>
      <c r="R1787" t="str">
        <f t="shared" si="166"/>
        <v>photobooks</v>
      </c>
      <c r="S1787" t="s">
        <v>8322</v>
      </c>
      <c r="T1787" t="s">
        <v>8343</v>
      </c>
      <c r="U1787" s="10">
        <f t="shared" si="167"/>
        <v>41897.134895833333</v>
      </c>
      <c r="V1787" s="9">
        <f t="shared" si="163"/>
        <v>41927.625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0</v>
      </c>
      <c r="P1788">
        <f t="shared" si="164"/>
        <v>467</v>
      </c>
      <c r="Q1788" t="str">
        <f t="shared" si="165"/>
        <v>photography/</v>
      </c>
      <c r="R1788" t="str">
        <f t="shared" si="166"/>
        <v>photobooks</v>
      </c>
      <c r="S1788" t="s">
        <v>8322</v>
      </c>
      <c r="T1788" t="s">
        <v>8343</v>
      </c>
      <c r="U1788" s="10">
        <f t="shared" si="167"/>
        <v>41958.550659722227</v>
      </c>
      <c r="V1788" s="9">
        <f t="shared" si="163"/>
        <v>41988.175659722227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0</v>
      </c>
      <c r="P1789">
        <f t="shared" si="164"/>
        <v>778.5</v>
      </c>
      <c r="Q1789" t="str">
        <f t="shared" si="165"/>
        <v>photography/</v>
      </c>
      <c r="R1789" t="str">
        <f t="shared" si="166"/>
        <v>photobooks</v>
      </c>
      <c r="S1789" t="s">
        <v>8322</v>
      </c>
      <c r="T1789" t="s">
        <v>8343</v>
      </c>
      <c r="U1789" s="10">
        <f t="shared" si="167"/>
        <v>42068.65552083333</v>
      </c>
      <c r="V1789" s="9">
        <f t="shared" si="163"/>
        <v>42098.238854166666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0</v>
      </c>
      <c r="P1790">
        <f t="shared" si="164"/>
        <v>40</v>
      </c>
      <c r="Q1790" t="str">
        <f t="shared" si="165"/>
        <v>photography/</v>
      </c>
      <c r="R1790" t="str">
        <f t="shared" si="166"/>
        <v>photobooks</v>
      </c>
      <c r="S1790" t="s">
        <v>8322</v>
      </c>
      <c r="T1790" t="s">
        <v>8343</v>
      </c>
      <c r="U1790" s="10">
        <f t="shared" si="167"/>
        <v>41913.94840277778</v>
      </c>
      <c r="V1790" s="9">
        <f t="shared" si="163"/>
        <v>41943.57340277778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</v>
      </c>
      <c r="P1791">
        <f t="shared" si="164"/>
        <v>22</v>
      </c>
      <c r="Q1791" t="str">
        <f t="shared" si="165"/>
        <v>photography/</v>
      </c>
      <c r="R1791" t="str">
        <f t="shared" si="166"/>
        <v>photobooks</v>
      </c>
      <c r="S1791" t="s">
        <v>8322</v>
      </c>
      <c r="T1791" t="s">
        <v>8343</v>
      </c>
      <c r="U1791" s="10">
        <f t="shared" si="167"/>
        <v>41956.250034722223</v>
      </c>
      <c r="V1791" s="9">
        <f t="shared" si="163"/>
        <v>42015.875034722223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0</v>
      </c>
      <c r="P1792">
        <f t="shared" si="164"/>
        <v>825.5</v>
      </c>
      <c r="Q1792" t="str">
        <f t="shared" si="165"/>
        <v>photography/</v>
      </c>
      <c r="R1792" t="str">
        <f t="shared" si="166"/>
        <v>photobooks</v>
      </c>
      <c r="S1792" t="s">
        <v>8322</v>
      </c>
      <c r="T1792" t="s">
        <v>8343</v>
      </c>
      <c r="U1792" s="10">
        <f t="shared" si="167"/>
        <v>42010.674513888895</v>
      </c>
      <c r="V1792" s="9">
        <f t="shared" si="163"/>
        <v>42040.299513888887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0</v>
      </c>
      <c r="P1793">
        <f t="shared" si="164"/>
        <v>55.5</v>
      </c>
      <c r="Q1793" t="str">
        <f t="shared" si="165"/>
        <v>photography/</v>
      </c>
      <c r="R1793" t="str">
        <f t="shared" si="166"/>
        <v>photobooks</v>
      </c>
      <c r="S1793" t="s">
        <v>8322</v>
      </c>
      <c r="T1793" t="s">
        <v>8343</v>
      </c>
      <c r="U1793" s="10">
        <f t="shared" si="167"/>
        <v>41973.740335648152</v>
      </c>
      <c r="V1793" s="9">
        <f t="shared" si="163"/>
        <v>42033.365335648152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IF(E1794&gt;=D1794, E1794-D1794,0)</f>
        <v>0</v>
      </c>
      <c r="P1794">
        <f t="shared" si="164"/>
        <v>7710</v>
      </c>
      <c r="Q1794" t="str">
        <f t="shared" si="165"/>
        <v>photography/</v>
      </c>
      <c r="R1794" t="str">
        <f t="shared" si="166"/>
        <v>photobooks</v>
      </c>
      <c r="S1794" t="s">
        <v>8322</v>
      </c>
      <c r="T1794" t="s">
        <v>8343</v>
      </c>
      <c r="U1794" s="10">
        <f t="shared" si="167"/>
        <v>42189.031041666662</v>
      </c>
      <c r="V1794" s="9">
        <f t="shared" ref="V1794:V1857" si="169">(I1794/86400)+25569+(-9/24)</f>
        <v>42225.915972222225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0</v>
      </c>
      <c r="P1795">
        <f t="shared" ref="P1795:P1858" si="170">AVERAGE(E1795,L1795)</f>
        <v>21</v>
      </c>
      <c r="Q1795" t="str">
        <f t="shared" ref="Q1795:Q1858" si="171">LEFT(N1795,LEN(N1795)-FIND("/",N1795)+2)</f>
        <v>photography/</v>
      </c>
      <c r="R1795" t="str">
        <f t="shared" ref="R1795:R1858" si="172">RIGHT(N1795,LEN(N1795)-FIND("/",N1795))</f>
        <v>photobooks</v>
      </c>
      <c r="S1795" t="s">
        <v>8322</v>
      </c>
      <c r="T1795" t="s">
        <v>8343</v>
      </c>
      <c r="U1795" s="10">
        <f t="shared" ref="U1795:U1858" si="173">(((J1795/60)/60)/24)+DATE(1970,1,1)</f>
        <v>41940.89166666667</v>
      </c>
      <c r="V1795" s="9">
        <f t="shared" si="169"/>
        <v>41970.558333333334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0</v>
      </c>
      <c r="P1796">
        <f t="shared" si="170"/>
        <v>507.5</v>
      </c>
      <c r="Q1796" t="str">
        <f t="shared" si="171"/>
        <v>photography/</v>
      </c>
      <c r="R1796" t="str">
        <f t="shared" si="172"/>
        <v>photobooks</v>
      </c>
      <c r="S1796" t="s">
        <v>8322</v>
      </c>
      <c r="T1796" t="s">
        <v>8343</v>
      </c>
      <c r="U1796" s="10">
        <f t="shared" si="173"/>
        <v>42011.551180555558</v>
      </c>
      <c r="V1796" s="9">
        <f t="shared" si="169"/>
        <v>42046.176180555558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0</v>
      </c>
      <c r="P1797">
        <f t="shared" si="170"/>
        <v>5463.5</v>
      </c>
      <c r="Q1797" t="str">
        <f t="shared" si="171"/>
        <v>photography/</v>
      </c>
      <c r="R1797" t="str">
        <f t="shared" si="172"/>
        <v>photobooks</v>
      </c>
      <c r="S1797" t="s">
        <v>8322</v>
      </c>
      <c r="T1797" t="s">
        <v>8343</v>
      </c>
      <c r="U1797" s="10">
        <f t="shared" si="173"/>
        <v>42628.288668981477</v>
      </c>
      <c r="V1797" s="9">
        <f t="shared" si="169"/>
        <v>42657.291666666672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0</v>
      </c>
      <c r="P1798">
        <f t="shared" si="170"/>
        <v>2138</v>
      </c>
      <c r="Q1798" t="str">
        <f t="shared" si="171"/>
        <v>photography/</v>
      </c>
      <c r="R1798" t="str">
        <f t="shared" si="172"/>
        <v>photobooks</v>
      </c>
      <c r="S1798" t="s">
        <v>8322</v>
      </c>
      <c r="T1798" t="s">
        <v>8343</v>
      </c>
      <c r="U1798" s="10">
        <f t="shared" si="173"/>
        <v>42515.439421296294</v>
      </c>
      <c r="V1798" s="9">
        <f t="shared" si="169"/>
        <v>42575.064421296294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0</v>
      </c>
      <c r="P1799">
        <f t="shared" si="170"/>
        <v>3447.5</v>
      </c>
      <c r="Q1799" t="str">
        <f t="shared" si="171"/>
        <v>photography/</v>
      </c>
      <c r="R1799" t="str">
        <f t="shared" si="172"/>
        <v>photobooks</v>
      </c>
      <c r="S1799" t="s">
        <v>8322</v>
      </c>
      <c r="T1799" t="s">
        <v>8343</v>
      </c>
      <c r="U1799" s="10">
        <f t="shared" si="173"/>
        <v>42689.56931712963</v>
      </c>
      <c r="V1799" s="9">
        <f t="shared" si="169"/>
        <v>42719.19431712963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0</v>
      </c>
      <c r="P1800">
        <f t="shared" si="170"/>
        <v>1109.5</v>
      </c>
      <c r="Q1800" t="str">
        <f t="shared" si="171"/>
        <v>photography/</v>
      </c>
      <c r="R1800" t="str">
        <f t="shared" si="172"/>
        <v>photobooks</v>
      </c>
      <c r="S1800" t="s">
        <v>8322</v>
      </c>
      <c r="T1800" t="s">
        <v>8343</v>
      </c>
      <c r="U1800" s="10">
        <f t="shared" si="173"/>
        <v>42344.32677083333</v>
      </c>
      <c r="V1800" s="9">
        <f t="shared" si="169"/>
        <v>42403.95177083333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0</v>
      </c>
      <c r="P1801">
        <f t="shared" si="170"/>
        <v>37.914999999999999</v>
      </c>
      <c r="Q1801" t="str">
        <f t="shared" si="171"/>
        <v>photography/</v>
      </c>
      <c r="R1801" t="str">
        <f t="shared" si="172"/>
        <v>photobooks</v>
      </c>
      <c r="S1801" t="s">
        <v>8322</v>
      </c>
      <c r="T1801" t="s">
        <v>8343</v>
      </c>
      <c r="U1801" s="10">
        <f t="shared" si="173"/>
        <v>41934.842685185184</v>
      </c>
      <c r="V1801" s="9">
        <f t="shared" si="169"/>
        <v>41954.509351851855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0</v>
      </c>
      <c r="P1802">
        <f t="shared" si="170"/>
        <v>4786.5</v>
      </c>
      <c r="Q1802" t="str">
        <f t="shared" si="171"/>
        <v>photography/</v>
      </c>
      <c r="R1802" t="str">
        <f t="shared" si="172"/>
        <v>photobooks</v>
      </c>
      <c r="S1802" t="s">
        <v>8322</v>
      </c>
      <c r="T1802" t="s">
        <v>8343</v>
      </c>
      <c r="U1802" s="10">
        <f t="shared" si="173"/>
        <v>42623.606134259258</v>
      </c>
      <c r="V1802" s="9">
        <f t="shared" si="169"/>
        <v>42653.231134259258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0</v>
      </c>
      <c r="P1803">
        <f t="shared" si="170"/>
        <v>1196</v>
      </c>
      <c r="Q1803" t="str">
        <f t="shared" si="171"/>
        <v>photography/</v>
      </c>
      <c r="R1803" t="str">
        <f t="shared" si="172"/>
        <v>photobooks</v>
      </c>
      <c r="S1803" t="s">
        <v>8322</v>
      </c>
      <c r="T1803" t="s">
        <v>8343</v>
      </c>
      <c r="U1803" s="10">
        <f t="shared" si="173"/>
        <v>42321.660509259258</v>
      </c>
      <c r="V1803" s="9">
        <f t="shared" si="169"/>
        <v>42353.131944444445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0</v>
      </c>
      <c r="P1804">
        <f t="shared" si="170"/>
        <v>857.5</v>
      </c>
      <c r="Q1804" t="str">
        <f t="shared" si="171"/>
        <v>photography/</v>
      </c>
      <c r="R1804" t="str">
        <f t="shared" si="172"/>
        <v>photobooks</v>
      </c>
      <c r="S1804" t="s">
        <v>8322</v>
      </c>
      <c r="T1804" t="s">
        <v>8343</v>
      </c>
      <c r="U1804" s="10">
        <f t="shared" si="173"/>
        <v>42159.47256944445</v>
      </c>
      <c r="V1804" s="9">
        <f t="shared" si="169"/>
        <v>42182.540972222225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0</v>
      </c>
      <c r="P1805">
        <f t="shared" si="170"/>
        <v>2732.5</v>
      </c>
      <c r="Q1805" t="str">
        <f t="shared" si="171"/>
        <v>photography/</v>
      </c>
      <c r="R1805" t="str">
        <f t="shared" si="172"/>
        <v>photobooks</v>
      </c>
      <c r="S1805" t="s">
        <v>8322</v>
      </c>
      <c r="T1805" t="s">
        <v>8343</v>
      </c>
      <c r="U1805" s="10">
        <f t="shared" si="173"/>
        <v>42018.071550925932</v>
      </c>
      <c r="V1805" s="9">
        <f t="shared" si="169"/>
        <v>42048.696550925924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0</v>
      </c>
      <c r="P1806">
        <f t="shared" si="170"/>
        <v>2752</v>
      </c>
      <c r="Q1806" t="str">
        <f t="shared" si="171"/>
        <v>photography/</v>
      </c>
      <c r="R1806" t="str">
        <f t="shared" si="172"/>
        <v>photobooks</v>
      </c>
      <c r="S1806" t="s">
        <v>8322</v>
      </c>
      <c r="T1806" t="s">
        <v>8343</v>
      </c>
      <c r="U1806" s="10">
        <f t="shared" si="173"/>
        <v>42282.678287037037</v>
      </c>
      <c r="V1806" s="9">
        <f t="shared" si="169"/>
        <v>42322.344953703709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0</v>
      </c>
      <c r="P1807">
        <f t="shared" si="170"/>
        <v>4156.5</v>
      </c>
      <c r="Q1807" t="str">
        <f t="shared" si="171"/>
        <v>photography/</v>
      </c>
      <c r="R1807" t="str">
        <f t="shared" si="172"/>
        <v>photobooks</v>
      </c>
      <c r="S1807" t="s">
        <v>8322</v>
      </c>
      <c r="T1807" t="s">
        <v>8343</v>
      </c>
      <c r="U1807" s="10">
        <f t="shared" si="173"/>
        <v>42247.803912037038</v>
      </c>
      <c r="V1807" s="9">
        <f t="shared" si="169"/>
        <v>42279.375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0</v>
      </c>
      <c r="P1808">
        <f t="shared" si="170"/>
        <v>299.5</v>
      </c>
      <c r="Q1808" t="str">
        <f t="shared" si="171"/>
        <v>photography/</v>
      </c>
      <c r="R1808" t="str">
        <f t="shared" si="172"/>
        <v>photobooks</v>
      </c>
      <c r="S1808" t="s">
        <v>8322</v>
      </c>
      <c r="T1808" t="s">
        <v>8343</v>
      </c>
      <c r="U1808" s="10">
        <f t="shared" si="173"/>
        <v>41877.638298611113</v>
      </c>
      <c r="V1808" s="9">
        <f t="shared" si="169"/>
        <v>41912.263298611113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0</v>
      </c>
      <c r="P1809">
        <f t="shared" si="170"/>
        <v>280.5</v>
      </c>
      <c r="Q1809" t="str">
        <f t="shared" si="171"/>
        <v>photography/</v>
      </c>
      <c r="R1809" t="str">
        <f t="shared" si="172"/>
        <v>photobooks</v>
      </c>
      <c r="S1809" t="s">
        <v>8322</v>
      </c>
      <c r="T1809" t="s">
        <v>8343</v>
      </c>
      <c r="U1809" s="10">
        <f t="shared" si="173"/>
        <v>41880.068437499998</v>
      </c>
      <c r="V1809" s="9">
        <f t="shared" si="169"/>
        <v>41909.693437499998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0</v>
      </c>
      <c r="P1810">
        <f t="shared" si="170"/>
        <v>5845</v>
      </c>
      <c r="Q1810" t="str">
        <f t="shared" si="171"/>
        <v>photography/</v>
      </c>
      <c r="R1810" t="str">
        <f t="shared" si="172"/>
        <v>photobooks</v>
      </c>
      <c r="S1810" t="s">
        <v>8322</v>
      </c>
      <c r="T1810" t="s">
        <v>8343</v>
      </c>
      <c r="U1810" s="10">
        <f t="shared" si="173"/>
        <v>42742.680902777778</v>
      </c>
      <c r="V1810" s="9">
        <f t="shared" si="169"/>
        <v>42777.305902777778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0</v>
      </c>
      <c r="P1811">
        <f t="shared" si="170"/>
        <v>194.5</v>
      </c>
      <c r="Q1811" t="str">
        <f t="shared" si="171"/>
        <v>photography/</v>
      </c>
      <c r="R1811" t="str">
        <f t="shared" si="172"/>
        <v>photobooks</v>
      </c>
      <c r="S1811" t="s">
        <v>8322</v>
      </c>
      <c r="T1811" t="s">
        <v>8343</v>
      </c>
      <c r="U1811" s="10">
        <f t="shared" si="173"/>
        <v>42029.907858796301</v>
      </c>
      <c r="V1811" s="9">
        <f t="shared" si="169"/>
        <v>42064.532858796301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0</v>
      </c>
      <c r="P1812">
        <f t="shared" si="170"/>
        <v>8.5</v>
      </c>
      <c r="Q1812" t="str">
        <f t="shared" si="171"/>
        <v>photography/</v>
      </c>
      <c r="R1812" t="str">
        <f t="shared" si="172"/>
        <v>photobooks</v>
      </c>
      <c r="S1812" t="s">
        <v>8322</v>
      </c>
      <c r="T1812" t="s">
        <v>8343</v>
      </c>
      <c r="U1812" s="10">
        <f t="shared" si="173"/>
        <v>41860.91002314815</v>
      </c>
      <c r="V1812" s="9">
        <f t="shared" si="169"/>
        <v>41872.53502314815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70"/>
        <v>33</v>
      </c>
      <c r="Q1813" t="str">
        <f t="shared" si="171"/>
        <v>photography/</v>
      </c>
      <c r="R1813" t="str">
        <f t="shared" si="172"/>
        <v>photobooks</v>
      </c>
      <c r="S1813" t="s">
        <v>8322</v>
      </c>
      <c r="T1813" t="s">
        <v>8343</v>
      </c>
      <c r="U1813" s="10">
        <f t="shared" si="173"/>
        <v>41876.433680555558</v>
      </c>
      <c r="V1813" s="9">
        <f t="shared" si="169"/>
        <v>41935.791666666664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0</v>
      </c>
      <c r="P1814">
        <f t="shared" si="170"/>
        <v>444</v>
      </c>
      <c r="Q1814" t="str">
        <f t="shared" si="171"/>
        <v>photography/</v>
      </c>
      <c r="R1814" t="str">
        <f t="shared" si="172"/>
        <v>photobooks</v>
      </c>
      <c r="S1814" t="s">
        <v>8322</v>
      </c>
      <c r="T1814" t="s">
        <v>8343</v>
      </c>
      <c r="U1814" s="10">
        <f t="shared" si="173"/>
        <v>42524.318703703699</v>
      </c>
      <c r="V1814" s="9">
        <f t="shared" si="169"/>
        <v>42553.943703703699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70"/>
        <v>0</v>
      </c>
      <c r="Q1815" t="str">
        <f t="shared" si="171"/>
        <v>photography/</v>
      </c>
      <c r="R1815" t="str">
        <f t="shared" si="172"/>
        <v>photobooks</v>
      </c>
      <c r="S1815" t="s">
        <v>8322</v>
      </c>
      <c r="T1815" t="s">
        <v>8343</v>
      </c>
      <c r="U1815" s="10">
        <f t="shared" si="173"/>
        <v>41829.889027777775</v>
      </c>
      <c r="V1815" s="9">
        <f t="shared" si="169"/>
        <v>41859.514027777775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0</v>
      </c>
      <c r="P1816">
        <f t="shared" si="170"/>
        <v>3021</v>
      </c>
      <c r="Q1816" t="str">
        <f t="shared" si="171"/>
        <v>photography/</v>
      </c>
      <c r="R1816" t="str">
        <f t="shared" si="172"/>
        <v>photobooks</v>
      </c>
      <c r="S1816" t="s">
        <v>8322</v>
      </c>
      <c r="T1816" t="s">
        <v>8343</v>
      </c>
      <c r="U1816" s="10">
        <f t="shared" si="173"/>
        <v>42033.314074074078</v>
      </c>
      <c r="V1816" s="9">
        <f t="shared" si="169"/>
        <v>42062.939074074078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70"/>
        <v>0</v>
      </c>
      <c r="Q1817" t="str">
        <f t="shared" si="171"/>
        <v>photography/</v>
      </c>
      <c r="R1817" t="str">
        <f t="shared" si="172"/>
        <v>photobooks</v>
      </c>
      <c r="S1817" t="s">
        <v>8322</v>
      </c>
      <c r="T1817" t="s">
        <v>8343</v>
      </c>
      <c r="U1817" s="10">
        <f t="shared" si="173"/>
        <v>42172.906678240746</v>
      </c>
      <c r="V1817" s="9">
        <f t="shared" si="169"/>
        <v>42186.531678240739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0</v>
      </c>
      <c r="P1818">
        <f t="shared" si="170"/>
        <v>257.5</v>
      </c>
      <c r="Q1818" t="str">
        <f t="shared" si="171"/>
        <v>photography/</v>
      </c>
      <c r="R1818" t="str">
        <f t="shared" si="172"/>
        <v>photobooks</v>
      </c>
      <c r="S1818" t="s">
        <v>8322</v>
      </c>
      <c r="T1818" t="s">
        <v>8343</v>
      </c>
      <c r="U1818" s="10">
        <f t="shared" si="173"/>
        <v>42548.876192129625</v>
      </c>
      <c r="V1818" s="9">
        <f t="shared" si="169"/>
        <v>42576.416666666672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0</v>
      </c>
      <c r="P1819">
        <f t="shared" si="170"/>
        <v>4759.5</v>
      </c>
      <c r="Q1819" t="str">
        <f t="shared" si="171"/>
        <v>photography/</v>
      </c>
      <c r="R1819" t="str">
        <f t="shared" si="172"/>
        <v>photobooks</v>
      </c>
      <c r="S1819" t="s">
        <v>8322</v>
      </c>
      <c r="T1819" t="s">
        <v>8343</v>
      </c>
      <c r="U1819" s="10">
        <f t="shared" si="173"/>
        <v>42705.662118055552</v>
      </c>
      <c r="V1819" s="9">
        <f t="shared" si="169"/>
        <v>42764.915972222225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70"/>
        <v>0</v>
      </c>
      <c r="Q1820" t="str">
        <f t="shared" si="171"/>
        <v>photography/</v>
      </c>
      <c r="R1820" t="str">
        <f t="shared" si="172"/>
        <v>photobooks</v>
      </c>
      <c r="S1820" t="s">
        <v>8322</v>
      </c>
      <c r="T1820" t="s">
        <v>8343</v>
      </c>
      <c r="U1820" s="10">
        <f t="shared" si="173"/>
        <v>42067.234375</v>
      </c>
      <c r="V1820" s="9">
        <f t="shared" si="169"/>
        <v>42096.817708333328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0</v>
      </c>
      <c r="P1821">
        <f t="shared" si="170"/>
        <v>14.5</v>
      </c>
      <c r="Q1821" t="str">
        <f t="shared" si="171"/>
        <v>photography/</v>
      </c>
      <c r="R1821" t="str">
        <f t="shared" si="172"/>
        <v>photobooks</v>
      </c>
      <c r="S1821" t="s">
        <v>8322</v>
      </c>
      <c r="T1821" t="s">
        <v>8343</v>
      </c>
      <c r="U1821" s="10">
        <f t="shared" si="173"/>
        <v>41820.752268518518</v>
      </c>
      <c r="V1821" s="9">
        <f t="shared" si="169"/>
        <v>41850.377268518518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0</v>
      </c>
      <c r="P1822">
        <f t="shared" si="170"/>
        <v>857.5</v>
      </c>
      <c r="Q1822" t="str">
        <f t="shared" si="171"/>
        <v>photography/</v>
      </c>
      <c r="R1822" t="str">
        <f t="shared" si="172"/>
        <v>photobooks</v>
      </c>
      <c r="S1822" t="s">
        <v>8322</v>
      </c>
      <c r="T1822" t="s">
        <v>8343</v>
      </c>
      <c r="U1822" s="10">
        <f t="shared" si="173"/>
        <v>42065.084375000006</v>
      </c>
      <c r="V1822" s="9">
        <f t="shared" si="169"/>
        <v>42094.667708333334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872.25</v>
      </c>
      <c r="P1823">
        <f t="shared" si="170"/>
        <v>1714.625</v>
      </c>
      <c r="Q1823" t="str">
        <f t="shared" si="171"/>
        <v>music/</v>
      </c>
      <c r="R1823" t="str">
        <f t="shared" si="172"/>
        <v>rock</v>
      </c>
      <c r="S1823" t="s">
        <v>8318</v>
      </c>
      <c r="T1823" t="s">
        <v>8334</v>
      </c>
      <c r="U1823" s="10">
        <f t="shared" si="173"/>
        <v>40926.319062499999</v>
      </c>
      <c r="V1823" s="9">
        <f t="shared" si="169"/>
        <v>40970.944062499999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0</v>
      </c>
      <c r="P1824">
        <f t="shared" si="170"/>
        <v>155.5</v>
      </c>
      <c r="Q1824" t="str">
        <f t="shared" si="171"/>
        <v>music/</v>
      </c>
      <c r="R1824" t="str">
        <f t="shared" si="172"/>
        <v>rock</v>
      </c>
      <c r="S1824" t="s">
        <v>8318</v>
      </c>
      <c r="T1824" t="s">
        <v>8334</v>
      </c>
      <c r="U1824" s="10">
        <f t="shared" si="173"/>
        <v>41634.797013888885</v>
      </c>
      <c r="V1824" s="9">
        <f t="shared" si="169"/>
        <v>41670.417361111111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111</v>
      </c>
      <c r="P1825">
        <f t="shared" si="170"/>
        <v>422</v>
      </c>
      <c r="Q1825" t="str">
        <f t="shared" si="171"/>
        <v>music/</v>
      </c>
      <c r="R1825" t="str">
        <f t="shared" si="172"/>
        <v>rock</v>
      </c>
      <c r="S1825" t="s">
        <v>8318</v>
      </c>
      <c r="T1825" t="s">
        <v>8334</v>
      </c>
      <c r="U1825" s="10">
        <f t="shared" si="173"/>
        <v>41176.684907407405</v>
      </c>
      <c r="V1825" s="9">
        <f t="shared" si="169"/>
        <v>41206.309907407405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2</v>
      </c>
      <c r="P1826">
        <f t="shared" si="170"/>
        <v>1521</v>
      </c>
      <c r="Q1826" t="str">
        <f t="shared" si="171"/>
        <v>music/</v>
      </c>
      <c r="R1826" t="str">
        <f t="shared" si="172"/>
        <v>rock</v>
      </c>
      <c r="S1826" t="s">
        <v>8318</v>
      </c>
      <c r="T1826" t="s">
        <v>8334</v>
      </c>
      <c r="U1826" s="10">
        <f t="shared" si="173"/>
        <v>41626.916284722225</v>
      </c>
      <c r="V1826" s="9">
        <f t="shared" si="169"/>
        <v>41646.713888888888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101</v>
      </c>
      <c r="P1827">
        <f t="shared" si="170"/>
        <v>1075.5</v>
      </c>
      <c r="Q1827" t="str">
        <f t="shared" si="171"/>
        <v>music/</v>
      </c>
      <c r="R1827" t="str">
        <f t="shared" si="172"/>
        <v>rock</v>
      </c>
      <c r="S1827" t="s">
        <v>8318</v>
      </c>
      <c r="T1827" t="s">
        <v>8334</v>
      </c>
      <c r="U1827" s="10">
        <f t="shared" si="173"/>
        <v>41443.83452546296</v>
      </c>
      <c r="V1827" s="9">
        <f t="shared" si="169"/>
        <v>41466.45952546296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20</v>
      </c>
      <c r="P1828">
        <f t="shared" si="170"/>
        <v>1029</v>
      </c>
      <c r="Q1828" t="str">
        <f t="shared" si="171"/>
        <v>music/</v>
      </c>
      <c r="R1828" t="str">
        <f t="shared" si="172"/>
        <v>rock</v>
      </c>
      <c r="S1828" t="s">
        <v>8318</v>
      </c>
      <c r="T1828" t="s">
        <v>8334</v>
      </c>
      <c r="U1828" s="10">
        <f t="shared" si="173"/>
        <v>41657.923807870371</v>
      </c>
      <c r="V1828" s="9">
        <f t="shared" si="169"/>
        <v>41687.548807870371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53</v>
      </c>
      <c r="P1829">
        <f t="shared" si="170"/>
        <v>4074.5</v>
      </c>
      <c r="Q1829" t="str">
        <f t="shared" si="171"/>
        <v>music/</v>
      </c>
      <c r="R1829" t="str">
        <f t="shared" si="172"/>
        <v>rock</v>
      </c>
      <c r="S1829" t="s">
        <v>8318</v>
      </c>
      <c r="T1829" t="s">
        <v>8334</v>
      </c>
      <c r="U1829" s="10">
        <f t="shared" si="173"/>
        <v>40555.325937499998</v>
      </c>
      <c r="V1829" s="9">
        <f t="shared" si="169"/>
        <v>40604.950937499998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32</v>
      </c>
      <c r="P1830">
        <f t="shared" si="170"/>
        <v>10040</v>
      </c>
      <c r="Q1830" t="str">
        <f t="shared" si="171"/>
        <v>music/</v>
      </c>
      <c r="R1830" t="str">
        <f t="shared" si="172"/>
        <v>rock</v>
      </c>
      <c r="S1830" t="s">
        <v>8318</v>
      </c>
      <c r="T1830" t="s">
        <v>8334</v>
      </c>
      <c r="U1830" s="10">
        <f t="shared" si="173"/>
        <v>41736.899652777778</v>
      </c>
      <c r="V1830" s="9">
        <f t="shared" si="169"/>
        <v>41768.541666666664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1000.25</v>
      </c>
      <c r="P1831">
        <f t="shared" si="170"/>
        <v>1266.625</v>
      </c>
      <c r="Q1831" t="str">
        <f t="shared" si="171"/>
        <v>music/</v>
      </c>
      <c r="R1831" t="str">
        <f t="shared" si="172"/>
        <v>rock</v>
      </c>
      <c r="S1831" t="s">
        <v>8318</v>
      </c>
      <c r="T1831" t="s">
        <v>8334</v>
      </c>
      <c r="U1831" s="10">
        <f t="shared" si="173"/>
        <v>40516.087627314817</v>
      </c>
      <c r="V1831" s="9">
        <f t="shared" si="169"/>
        <v>40564.541666666664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230</v>
      </c>
      <c r="P1832">
        <f t="shared" si="170"/>
        <v>7728</v>
      </c>
      <c r="Q1832" t="str">
        <f t="shared" si="171"/>
        <v>music/</v>
      </c>
      <c r="R1832" t="str">
        <f t="shared" si="172"/>
        <v>rock</v>
      </c>
      <c r="S1832" t="s">
        <v>8318</v>
      </c>
      <c r="T1832" t="s">
        <v>8334</v>
      </c>
      <c r="U1832" s="10">
        <f t="shared" si="173"/>
        <v>41664.684108796297</v>
      </c>
      <c r="V1832" s="9">
        <f t="shared" si="169"/>
        <v>41694.309108796297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30</v>
      </c>
      <c r="P1833">
        <f t="shared" si="170"/>
        <v>522</v>
      </c>
      <c r="Q1833" t="str">
        <f t="shared" si="171"/>
        <v>music/</v>
      </c>
      <c r="R1833" t="str">
        <f t="shared" si="172"/>
        <v>rock</v>
      </c>
      <c r="S1833" t="s">
        <v>8318</v>
      </c>
      <c r="T1833" t="s">
        <v>8334</v>
      </c>
      <c r="U1833" s="10">
        <f t="shared" si="173"/>
        <v>41026.996099537035</v>
      </c>
      <c r="V1833" s="9">
        <f t="shared" si="169"/>
        <v>41041.621099537035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150</v>
      </c>
      <c r="P1834">
        <f t="shared" si="170"/>
        <v>260</v>
      </c>
      <c r="Q1834" t="str">
        <f t="shared" si="171"/>
        <v>music/</v>
      </c>
      <c r="R1834" t="str">
        <f t="shared" si="172"/>
        <v>rock</v>
      </c>
      <c r="S1834" t="s">
        <v>8318</v>
      </c>
      <c r="T1834" t="s">
        <v>8334</v>
      </c>
      <c r="U1834" s="10">
        <f t="shared" si="173"/>
        <v>40576.539664351854</v>
      </c>
      <c r="V1834" s="9">
        <f t="shared" si="169"/>
        <v>40606.164664351854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650</v>
      </c>
      <c r="P1835">
        <f t="shared" si="170"/>
        <v>537.5</v>
      </c>
      <c r="Q1835" t="str">
        <f t="shared" si="171"/>
        <v>music/</v>
      </c>
      <c r="R1835" t="str">
        <f t="shared" si="172"/>
        <v>rock</v>
      </c>
      <c r="S1835" t="s">
        <v>8318</v>
      </c>
      <c r="T1835" t="s">
        <v>8334</v>
      </c>
      <c r="U1835" s="10">
        <f t="shared" si="173"/>
        <v>41303.044016203705</v>
      </c>
      <c r="V1835" s="9">
        <f t="shared" si="169"/>
        <v>41334.957638888889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1805</v>
      </c>
      <c r="P1836">
        <f t="shared" si="170"/>
        <v>5947.5</v>
      </c>
      <c r="Q1836" t="str">
        <f t="shared" si="171"/>
        <v>music/</v>
      </c>
      <c r="R1836" t="str">
        <f t="shared" si="172"/>
        <v>rock</v>
      </c>
      <c r="S1836" t="s">
        <v>8318</v>
      </c>
      <c r="T1836" t="s">
        <v>8334</v>
      </c>
      <c r="U1836" s="10">
        <f t="shared" si="173"/>
        <v>41988.964062500003</v>
      </c>
      <c r="V1836" s="9">
        <f t="shared" si="169"/>
        <v>42028.589062500003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20</v>
      </c>
      <c r="P1837">
        <f t="shared" si="170"/>
        <v>265.5</v>
      </c>
      <c r="Q1837" t="str">
        <f t="shared" si="171"/>
        <v>music/</v>
      </c>
      <c r="R1837" t="str">
        <f t="shared" si="172"/>
        <v>rock</v>
      </c>
      <c r="S1837" t="s">
        <v>8318</v>
      </c>
      <c r="T1837" t="s">
        <v>8334</v>
      </c>
      <c r="U1837" s="10">
        <f t="shared" si="173"/>
        <v>42430.702210648145</v>
      </c>
      <c r="V1837" s="9">
        <f t="shared" si="169"/>
        <v>42460.285543981481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5017</v>
      </c>
      <c r="P1838">
        <f t="shared" si="170"/>
        <v>5036</v>
      </c>
      <c r="Q1838" t="str">
        <f t="shared" si="171"/>
        <v>music/</v>
      </c>
      <c r="R1838" t="str">
        <f t="shared" si="172"/>
        <v>rock</v>
      </c>
      <c r="S1838" t="s">
        <v>8318</v>
      </c>
      <c r="T1838" t="s">
        <v>8334</v>
      </c>
      <c r="U1838" s="10">
        <f t="shared" si="173"/>
        <v>41305.809363425928</v>
      </c>
      <c r="V1838" s="9">
        <f t="shared" si="169"/>
        <v>41322.434363425928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1241</v>
      </c>
      <c r="P1839">
        <f t="shared" si="170"/>
        <v>935.5</v>
      </c>
      <c r="Q1839" t="str">
        <f t="shared" si="171"/>
        <v>music/</v>
      </c>
      <c r="R1839" t="str">
        <f t="shared" si="172"/>
        <v>rock</v>
      </c>
      <c r="S1839" t="s">
        <v>8318</v>
      </c>
      <c r="T1839" t="s">
        <v>8334</v>
      </c>
      <c r="U1839" s="10">
        <f t="shared" si="173"/>
        <v>40926.047858796301</v>
      </c>
      <c r="V1839" s="9">
        <f t="shared" si="169"/>
        <v>40985.631192129629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1.4900000000000091</v>
      </c>
      <c r="P1840">
        <f t="shared" si="170"/>
        <v>514.745</v>
      </c>
      <c r="Q1840" t="str">
        <f t="shared" si="171"/>
        <v>music/</v>
      </c>
      <c r="R1840" t="str">
        <f t="shared" si="172"/>
        <v>rock</v>
      </c>
      <c r="S1840" t="s">
        <v>8318</v>
      </c>
      <c r="T1840" t="s">
        <v>8334</v>
      </c>
      <c r="U1840" s="10">
        <f t="shared" si="173"/>
        <v>40788.786539351851</v>
      </c>
      <c r="V1840" s="9">
        <f t="shared" si="169"/>
        <v>40816.75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1053</v>
      </c>
      <c r="P1841">
        <f t="shared" si="170"/>
        <v>1049</v>
      </c>
      <c r="Q1841" t="str">
        <f t="shared" si="171"/>
        <v>music/</v>
      </c>
      <c r="R1841" t="str">
        <f t="shared" si="172"/>
        <v>rock</v>
      </c>
      <c r="S1841" t="s">
        <v>8318</v>
      </c>
      <c r="T1841" t="s">
        <v>8334</v>
      </c>
      <c r="U1841" s="10">
        <f t="shared" si="173"/>
        <v>42614.722013888888</v>
      </c>
      <c r="V1841" s="9">
        <f t="shared" si="169"/>
        <v>42644.347013888888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80</v>
      </c>
      <c r="P1842">
        <f t="shared" si="170"/>
        <v>496.5</v>
      </c>
      <c r="Q1842" t="str">
        <f t="shared" si="171"/>
        <v>music/</v>
      </c>
      <c r="R1842" t="str">
        <f t="shared" si="172"/>
        <v>rock</v>
      </c>
      <c r="S1842" t="s">
        <v>8318</v>
      </c>
      <c r="T1842" t="s">
        <v>8334</v>
      </c>
      <c r="U1842" s="10">
        <f t="shared" si="173"/>
        <v>41382.096180555556</v>
      </c>
      <c r="V1842" s="9">
        <f t="shared" si="169"/>
        <v>41400.832638888889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35</v>
      </c>
      <c r="P1843">
        <f t="shared" si="170"/>
        <v>1037.5</v>
      </c>
      <c r="Q1843" t="str">
        <f t="shared" si="171"/>
        <v>music/</v>
      </c>
      <c r="R1843" t="str">
        <f t="shared" si="172"/>
        <v>rock</v>
      </c>
      <c r="S1843" t="s">
        <v>8318</v>
      </c>
      <c r="T1843" t="s">
        <v>8334</v>
      </c>
      <c r="U1843" s="10">
        <f t="shared" si="173"/>
        <v>41745.84542824074</v>
      </c>
      <c r="V1843" s="9">
        <f t="shared" si="169"/>
        <v>41778.832638888889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505</v>
      </c>
      <c r="P1844">
        <f t="shared" si="170"/>
        <v>1263</v>
      </c>
      <c r="Q1844" t="str">
        <f t="shared" si="171"/>
        <v>music/</v>
      </c>
      <c r="R1844" t="str">
        <f t="shared" si="172"/>
        <v>rock</v>
      </c>
      <c r="S1844" t="s">
        <v>8318</v>
      </c>
      <c r="T1844" t="s">
        <v>8334</v>
      </c>
      <c r="U1844" s="10">
        <f t="shared" si="173"/>
        <v>42031.631724537037</v>
      </c>
      <c r="V1844" s="9">
        <f t="shared" si="169"/>
        <v>42064.874305555553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2400.6100000000006</v>
      </c>
      <c r="P1845">
        <f t="shared" si="170"/>
        <v>6267.3050000000003</v>
      </c>
      <c r="Q1845" t="str">
        <f t="shared" si="171"/>
        <v>music/</v>
      </c>
      <c r="R1845" t="str">
        <f t="shared" si="172"/>
        <v>rock</v>
      </c>
      <c r="S1845" t="s">
        <v>8318</v>
      </c>
      <c r="T1845" t="s">
        <v>8334</v>
      </c>
      <c r="U1845" s="10">
        <f t="shared" si="173"/>
        <v>40564.994837962964</v>
      </c>
      <c r="V1845" s="9">
        <f t="shared" si="169"/>
        <v>40594.619837962964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21</v>
      </c>
      <c r="P1846">
        <f t="shared" si="170"/>
        <v>770.5</v>
      </c>
      <c r="Q1846" t="str">
        <f t="shared" si="171"/>
        <v>music/</v>
      </c>
      <c r="R1846" t="str">
        <f t="shared" si="172"/>
        <v>rock</v>
      </c>
      <c r="S1846" t="s">
        <v>8318</v>
      </c>
      <c r="T1846" t="s">
        <v>8334</v>
      </c>
      <c r="U1846" s="10">
        <f t="shared" si="173"/>
        <v>40666.973541666666</v>
      </c>
      <c r="V1846" s="9">
        <f t="shared" si="169"/>
        <v>40704.75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0</v>
      </c>
      <c r="P1847">
        <f t="shared" si="170"/>
        <v>509.5</v>
      </c>
      <c r="Q1847" t="str">
        <f t="shared" si="171"/>
        <v>music/</v>
      </c>
      <c r="R1847" t="str">
        <f t="shared" si="172"/>
        <v>rock</v>
      </c>
      <c r="S1847" t="s">
        <v>8318</v>
      </c>
      <c r="T1847" t="s">
        <v>8334</v>
      </c>
      <c r="U1847" s="10">
        <f t="shared" si="173"/>
        <v>42523.333310185189</v>
      </c>
      <c r="V1847" s="9">
        <f t="shared" si="169"/>
        <v>42537.829861111109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5689</v>
      </c>
      <c r="P1848">
        <f t="shared" si="170"/>
        <v>10449</v>
      </c>
      <c r="Q1848" t="str">
        <f t="shared" si="171"/>
        <v>music/</v>
      </c>
      <c r="R1848" t="str">
        <f t="shared" si="172"/>
        <v>rock</v>
      </c>
      <c r="S1848" t="s">
        <v>8318</v>
      </c>
      <c r="T1848" t="s">
        <v>8334</v>
      </c>
      <c r="U1848" s="10">
        <f t="shared" si="173"/>
        <v>41228.650196759263</v>
      </c>
      <c r="V1848" s="9">
        <f t="shared" si="169"/>
        <v>41258.275196759263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522</v>
      </c>
      <c r="P1849">
        <f t="shared" si="170"/>
        <v>1530</v>
      </c>
      <c r="Q1849" t="str">
        <f t="shared" si="171"/>
        <v>music/</v>
      </c>
      <c r="R1849" t="str">
        <f t="shared" si="172"/>
        <v>rock</v>
      </c>
      <c r="S1849" t="s">
        <v>8318</v>
      </c>
      <c r="T1849" t="s">
        <v>8334</v>
      </c>
      <c r="U1849" s="10">
        <f t="shared" si="173"/>
        <v>42094.236481481479</v>
      </c>
      <c r="V1849" s="9">
        <f t="shared" si="169"/>
        <v>42114.861481481479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221</v>
      </c>
      <c r="P1850">
        <f t="shared" si="170"/>
        <v>1622.5</v>
      </c>
      <c r="Q1850" t="str">
        <f t="shared" si="171"/>
        <v>music/</v>
      </c>
      <c r="R1850" t="str">
        <f t="shared" si="172"/>
        <v>rock</v>
      </c>
      <c r="S1850" t="s">
        <v>8318</v>
      </c>
      <c r="T1850" t="s">
        <v>8334</v>
      </c>
      <c r="U1850" s="10">
        <f t="shared" si="173"/>
        <v>40691.788055555553</v>
      </c>
      <c r="V1850" s="9">
        <f t="shared" si="169"/>
        <v>40754.915972222225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</v>
      </c>
      <c r="P1851">
        <f t="shared" si="170"/>
        <v>154.5</v>
      </c>
      <c r="Q1851" t="str">
        <f t="shared" si="171"/>
        <v>music/</v>
      </c>
      <c r="R1851" t="str">
        <f t="shared" si="172"/>
        <v>rock</v>
      </c>
      <c r="S1851" t="s">
        <v>8318</v>
      </c>
      <c r="T1851" t="s">
        <v>8334</v>
      </c>
      <c r="U1851" s="10">
        <f t="shared" si="173"/>
        <v>41169.845590277779</v>
      </c>
      <c r="V1851" s="9">
        <f t="shared" si="169"/>
        <v>41199.470590277779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137</v>
      </c>
      <c r="P1852">
        <f t="shared" si="170"/>
        <v>4658</v>
      </c>
      <c r="Q1852" t="str">
        <f t="shared" si="171"/>
        <v>music/</v>
      </c>
      <c r="R1852" t="str">
        <f t="shared" si="172"/>
        <v>rock</v>
      </c>
      <c r="S1852" t="s">
        <v>8318</v>
      </c>
      <c r="T1852" t="s">
        <v>8334</v>
      </c>
      <c r="U1852" s="10">
        <f t="shared" si="173"/>
        <v>41800.959490740745</v>
      </c>
      <c r="V1852" s="9">
        <f t="shared" si="169"/>
        <v>41830.584490740745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</v>
      </c>
      <c r="P1853">
        <f t="shared" si="170"/>
        <v>663.5</v>
      </c>
      <c r="Q1853" t="str">
        <f t="shared" si="171"/>
        <v>music/</v>
      </c>
      <c r="R1853" t="str">
        <f t="shared" si="172"/>
        <v>rock</v>
      </c>
      <c r="S1853" t="s">
        <v>8318</v>
      </c>
      <c r="T1853" t="s">
        <v>8334</v>
      </c>
      <c r="U1853" s="10">
        <f t="shared" si="173"/>
        <v>41827.906689814816</v>
      </c>
      <c r="V1853" s="9">
        <f t="shared" si="169"/>
        <v>41847.666666666664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2545</v>
      </c>
      <c r="P1854">
        <f t="shared" si="170"/>
        <v>8838</v>
      </c>
      <c r="Q1854" t="str">
        <f t="shared" si="171"/>
        <v>music/</v>
      </c>
      <c r="R1854" t="str">
        <f t="shared" si="172"/>
        <v>rock</v>
      </c>
      <c r="S1854" t="s">
        <v>8318</v>
      </c>
      <c r="T1854" t="s">
        <v>8334</v>
      </c>
      <c r="U1854" s="10">
        <f t="shared" si="173"/>
        <v>42081.77143518519</v>
      </c>
      <c r="V1854" s="9">
        <f t="shared" si="169"/>
        <v>42118.625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15</v>
      </c>
      <c r="P1855">
        <f t="shared" si="170"/>
        <v>414.5</v>
      </c>
      <c r="Q1855" t="str">
        <f t="shared" si="171"/>
        <v>music/</v>
      </c>
      <c r="R1855" t="str">
        <f t="shared" si="172"/>
        <v>rock</v>
      </c>
      <c r="S1855" t="s">
        <v>8318</v>
      </c>
      <c r="T1855" t="s">
        <v>8334</v>
      </c>
      <c r="U1855" s="10">
        <f t="shared" si="173"/>
        <v>41177.060381944444</v>
      </c>
      <c r="V1855" s="9">
        <f t="shared" si="169"/>
        <v>41226.727048611108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318.54999999999927</v>
      </c>
      <c r="P1856">
        <f t="shared" si="170"/>
        <v>7746.2749999999996</v>
      </c>
      <c r="Q1856" t="str">
        <f t="shared" si="171"/>
        <v>music/</v>
      </c>
      <c r="R1856" t="str">
        <f t="shared" si="172"/>
        <v>rock</v>
      </c>
      <c r="S1856" t="s">
        <v>8318</v>
      </c>
      <c r="T1856" t="s">
        <v>8334</v>
      </c>
      <c r="U1856" s="10">
        <f t="shared" si="173"/>
        <v>41388.021261574075</v>
      </c>
      <c r="V1856" s="9">
        <f t="shared" si="169"/>
        <v>41417.646261574075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4730.16</v>
      </c>
      <c r="P1857">
        <f t="shared" si="170"/>
        <v>6835.58</v>
      </c>
      <c r="Q1857" t="str">
        <f t="shared" si="171"/>
        <v>music/</v>
      </c>
      <c r="R1857" t="str">
        <f t="shared" si="172"/>
        <v>rock</v>
      </c>
      <c r="S1857" t="s">
        <v>8318</v>
      </c>
      <c r="T1857" t="s">
        <v>8334</v>
      </c>
      <c r="U1857" s="10">
        <f t="shared" si="173"/>
        <v>41600.538657407407</v>
      </c>
      <c r="V1857" s="9">
        <f t="shared" si="169"/>
        <v>41645.163657407407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IF(E1858&gt;=D1858, E1858-D1858,0)</f>
        <v>25</v>
      </c>
      <c r="P1858">
        <f t="shared" si="170"/>
        <v>1031.5</v>
      </c>
      <c r="Q1858" t="str">
        <f t="shared" si="171"/>
        <v>music/</v>
      </c>
      <c r="R1858" t="str">
        <f t="shared" si="172"/>
        <v>rock</v>
      </c>
      <c r="S1858" t="s">
        <v>8318</v>
      </c>
      <c r="T1858" t="s">
        <v>8334</v>
      </c>
      <c r="U1858" s="10">
        <f t="shared" si="173"/>
        <v>41817.854999999996</v>
      </c>
      <c r="V1858" s="9">
        <f t="shared" ref="V1858:V1921" si="175">(I1858/86400)+25569+(-9/24)</f>
        <v>41838.479999999996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0</v>
      </c>
      <c r="P1859">
        <f t="shared" ref="P1859:P1922" si="176">AVERAGE(E1859,L1859)</f>
        <v>1511</v>
      </c>
      <c r="Q1859" t="str">
        <f t="shared" ref="Q1859:Q1922" si="177">LEFT(N1859,LEN(N1859)-FIND("/",N1859)+2)</f>
        <v>music/</v>
      </c>
      <c r="R1859" t="str">
        <f t="shared" ref="R1859:R1922" si="178">RIGHT(N1859,LEN(N1859)-FIND("/",N1859))</f>
        <v>rock</v>
      </c>
      <c r="S1859" t="s">
        <v>8318</v>
      </c>
      <c r="T1859" t="s">
        <v>8334</v>
      </c>
      <c r="U1859" s="10">
        <f t="shared" ref="U1859:U1922" si="179">(((J1859/60)/60)/24)+DATE(1970,1,1)</f>
        <v>41864.76866898148</v>
      </c>
      <c r="V1859" s="9">
        <f t="shared" si="175"/>
        <v>41894.39366898148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486</v>
      </c>
      <c r="P1860">
        <f t="shared" si="176"/>
        <v>3095.2750000000001</v>
      </c>
      <c r="Q1860" t="str">
        <f t="shared" si="177"/>
        <v>music/</v>
      </c>
      <c r="R1860" t="str">
        <f t="shared" si="178"/>
        <v>rock</v>
      </c>
      <c r="S1860" t="s">
        <v>8318</v>
      </c>
      <c r="T1860" t="s">
        <v>8334</v>
      </c>
      <c r="U1860" s="10">
        <f t="shared" si="179"/>
        <v>40833.200474537036</v>
      </c>
      <c r="V1860" s="9">
        <f t="shared" si="175"/>
        <v>40892.867141203707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955</v>
      </c>
      <c r="P1861">
        <f t="shared" si="176"/>
        <v>2005.5</v>
      </c>
      <c r="Q1861" t="str">
        <f t="shared" si="177"/>
        <v>music/</v>
      </c>
      <c r="R1861" t="str">
        <f t="shared" si="178"/>
        <v>rock</v>
      </c>
      <c r="S1861" t="s">
        <v>8318</v>
      </c>
      <c r="T1861" t="s">
        <v>8334</v>
      </c>
      <c r="U1861" s="10">
        <f t="shared" si="179"/>
        <v>40778.770011574074</v>
      </c>
      <c r="V1861" s="9">
        <f t="shared" si="175"/>
        <v>40808.395011574074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251</v>
      </c>
      <c r="P1862">
        <f t="shared" si="176"/>
        <v>510</v>
      </c>
      <c r="Q1862" t="str">
        <f t="shared" si="177"/>
        <v>music/</v>
      </c>
      <c r="R1862" t="str">
        <f t="shared" si="178"/>
        <v>rock</v>
      </c>
      <c r="S1862" t="s">
        <v>8318</v>
      </c>
      <c r="T1862" t="s">
        <v>8334</v>
      </c>
      <c r="U1862" s="10">
        <f t="shared" si="179"/>
        <v>41655.709305555552</v>
      </c>
      <c r="V1862" s="9">
        <f t="shared" si="175"/>
        <v>41676.33430555556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6"/>
        <v>0</v>
      </c>
      <c r="Q1863" t="str">
        <f t="shared" si="177"/>
        <v>games/mobile g</v>
      </c>
      <c r="R1863" t="str">
        <f t="shared" si="178"/>
        <v>mobile games</v>
      </c>
      <c r="S1863" t="s">
        <v>8320</v>
      </c>
      <c r="T1863" t="s">
        <v>8341</v>
      </c>
      <c r="U1863" s="10">
        <f t="shared" si="179"/>
        <v>42000.300243055557</v>
      </c>
      <c r="V1863" s="9">
        <f t="shared" si="175"/>
        <v>42029.925243055557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0</v>
      </c>
      <c r="P1864">
        <f t="shared" si="176"/>
        <v>735.5</v>
      </c>
      <c r="Q1864" t="str">
        <f t="shared" si="177"/>
        <v>games/mobile g</v>
      </c>
      <c r="R1864" t="str">
        <f t="shared" si="178"/>
        <v>mobile games</v>
      </c>
      <c r="S1864" t="s">
        <v>8320</v>
      </c>
      <c r="T1864" t="s">
        <v>8341</v>
      </c>
      <c r="U1864" s="10">
        <f t="shared" si="179"/>
        <v>42755.492754629624</v>
      </c>
      <c r="V1864" s="9">
        <f t="shared" si="175"/>
        <v>42801.9375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6"/>
        <v>6</v>
      </c>
      <c r="Q1865" t="str">
        <f t="shared" si="177"/>
        <v>games/mobile g</v>
      </c>
      <c r="R1865" t="str">
        <f t="shared" si="178"/>
        <v>mobile games</v>
      </c>
      <c r="S1865" t="s">
        <v>8320</v>
      </c>
      <c r="T1865" t="s">
        <v>8341</v>
      </c>
      <c r="U1865" s="10">
        <f t="shared" si="179"/>
        <v>41772.797280092593</v>
      </c>
      <c r="V1865" s="9">
        <f t="shared" si="175"/>
        <v>41802.422280092593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0</v>
      </c>
      <c r="P1866">
        <f t="shared" si="176"/>
        <v>1418</v>
      </c>
      <c r="Q1866" t="str">
        <f t="shared" si="177"/>
        <v>games/mobile g</v>
      </c>
      <c r="R1866" t="str">
        <f t="shared" si="178"/>
        <v>mobile games</v>
      </c>
      <c r="S1866" t="s">
        <v>8320</v>
      </c>
      <c r="T1866" t="s">
        <v>8341</v>
      </c>
      <c r="U1866" s="10">
        <f t="shared" si="179"/>
        <v>41733.716435185182</v>
      </c>
      <c r="V1866" s="9">
        <f t="shared" si="175"/>
        <v>41763.341435185182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6"/>
        <v>3</v>
      </c>
      <c r="Q1867" t="str">
        <f t="shared" si="177"/>
        <v>games/mobile g</v>
      </c>
      <c r="R1867" t="str">
        <f t="shared" si="178"/>
        <v>mobile games</v>
      </c>
      <c r="S1867" t="s">
        <v>8320</v>
      </c>
      <c r="T1867" t="s">
        <v>8341</v>
      </c>
      <c r="U1867" s="10">
        <f t="shared" si="179"/>
        <v>42645.367442129631</v>
      </c>
      <c r="V1867" s="9">
        <f t="shared" si="175"/>
        <v>42680.034108796295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</v>
      </c>
      <c r="P1868">
        <f t="shared" si="176"/>
        <v>63.5</v>
      </c>
      <c r="Q1868" t="str">
        <f t="shared" si="177"/>
        <v>games/mobile g</v>
      </c>
      <c r="R1868" t="str">
        <f t="shared" si="178"/>
        <v>mobile games</v>
      </c>
      <c r="S1868" t="s">
        <v>8320</v>
      </c>
      <c r="T1868" t="s">
        <v>8341</v>
      </c>
      <c r="U1868" s="10">
        <f t="shared" si="179"/>
        <v>42742.246493055558</v>
      </c>
      <c r="V1868" s="9">
        <f t="shared" si="175"/>
        <v>42794.791666666672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6"/>
        <v>5.5</v>
      </c>
      <c r="Q1869" t="str">
        <f t="shared" si="177"/>
        <v>games/mobile g</v>
      </c>
      <c r="R1869" t="str">
        <f t="shared" si="178"/>
        <v>mobile games</v>
      </c>
      <c r="S1869" t="s">
        <v>8320</v>
      </c>
      <c r="T1869" t="s">
        <v>8341</v>
      </c>
      <c r="U1869" s="10">
        <f t="shared" si="179"/>
        <v>42649.924907407403</v>
      </c>
      <c r="V1869" s="9">
        <f t="shared" si="175"/>
        <v>42679.549907407403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0</v>
      </c>
      <c r="P1870">
        <f t="shared" si="176"/>
        <v>617</v>
      </c>
      <c r="Q1870" t="str">
        <f t="shared" si="177"/>
        <v>games/mobile g</v>
      </c>
      <c r="R1870" t="str">
        <f t="shared" si="178"/>
        <v>mobile games</v>
      </c>
      <c r="S1870" t="s">
        <v>8320</v>
      </c>
      <c r="T1870" t="s">
        <v>8341</v>
      </c>
      <c r="U1870" s="10">
        <f t="shared" si="179"/>
        <v>42328.779224537036</v>
      </c>
      <c r="V1870" s="9">
        <f t="shared" si="175"/>
        <v>42352.957638888889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6"/>
        <v>0</v>
      </c>
      <c r="Q1871" t="str">
        <f t="shared" si="177"/>
        <v>games/mobile g</v>
      </c>
      <c r="R1871" t="str">
        <f t="shared" si="178"/>
        <v>mobile games</v>
      </c>
      <c r="S1871" t="s">
        <v>8320</v>
      </c>
      <c r="T1871" t="s">
        <v>8341</v>
      </c>
      <c r="U1871" s="10">
        <f t="shared" si="179"/>
        <v>42709.002881944441</v>
      </c>
      <c r="V1871" s="9">
        <f t="shared" si="175"/>
        <v>42738.627881944441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0</v>
      </c>
      <c r="P1872">
        <f t="shared" si="176"/>
        <v>186</v>
      </c>
      <c r="Q1872" t="str">
        <f t="shared" si="177"/>
        <v>games/mobile g</v>
      </c>
      <c r="R1872" t="str">
        <f t="shared" si="178"/>
        <v>mobile games</v>
      </c>
      <c r="S1872" t="s">
        <v>8320</v>
      </c>
      <c r="T1872" t="s">
        <v>8341</v>
      </c>
      <c r="U1872" s="10">
        <f t="shared" si="179"/>
        <v>42371.355729166666</v>
      </c>
      <c r="V1872" s="9">
        <f t="shared" si="175"/>
        <v>42399.803472222222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0</v>
      </c>
      <c r="P1873">
        <f t="shared" si="176"/>
        <v>2380.5</v>
      </c>
      <c r="Q1873" t="str">
        <f t="shared" si="177"/>
        <v>games/mobile g</v>
      </c>
      <c r="R1873" t="str">
        <f t="shared" si="178"/>
        <v>mobile games</v>
      </c>
      <c r="S1873" t="s">
        <v>8320</v>
      </c>
      <c r="T1873" t="s">
        <v>8341</v>
      </c>
      <c r="U1873" s="10">
        <f t="shared" si="179"/>
        <v>41923.783576388887</v>
      </c>
      <c r="V1873" s="9">
        <f t="shared" si="175"/>
        <v>41963.450243055559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0</v>
      </c>
      <c r="P1874">
        <f t="shared" si="176"/>
        <v>112.5</v>
      </c>
      <c r="Q1874" t="str">
        <f t="shared" si="177"/>
        <v>games/mobile g</v>
      </c>
      <c r="R1874" t="str">
        <f t="shared" si="178"/>
        <v>mobile games</v>
      </c>
      <c r="S1874" t="s">
        <v>8320</v>
      </c>
      <c r="T1874" t="s">
        <v>8341</v>
      </c>
      <c r="U1874" s="10">
        <f t="shared" si="179"/>
        <v>42155.129652777774</v>
      </c>
      <c r="V1874" s="9">
        <f t="shared" si="175"/>
        <v>42184.754652777774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6"/>
        <v>19</v>
      </c>
      <c r="Q1875" t="str">
        <f t="shared" si="177"/>
        <v>games/mobile g</v>
      </c>
      <c r="R1875" t="str">
        <f t="shared" si="178"/>
        <v>mobile games</v>
      </c>
      <c r="S1875" t="s">
        <v>8320</v>
      </c>
      <c r="T1875" t="s">
        <v>8341</v>
      </c>
      <c r="U1875" s="10">
        <f t="shared" si="179"/>
        <v>42164.615856481483</v>
      </c>
      <c r="V1875" s="9">
        <f t="shared" si="175"/>
        <v>42193.322916666672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6"/>
        <v>14</v>
      </c>
      <c r="Q1876" t="str">
        <f t="shared" si="177"/>
        <v>games/mobile g</v>
      </c>
      <c r="R1876" t="str">
        <f t="shared" si="178"/>
        <v>mobile games</v>
      </c>
      <c r="S1876" t="s">
        <v>8320</v>
      </c>
      <c r="T1876" t="s">
        <v>8341</v>
      </c>
      <c r="U1876" s="10">
        <f t="shared" si="179"/>
        <v>42529.969131944439</v>
      </c>
      <c r="V1876" s="9">
        <f t="shared" si="175"/>
        <v>42549.594131944439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</v>
      </c>
      <c r="P1877">
        <f t="shared" si="176"/>
        <v>27</v>
      </c>
      <c r="Q1877" t="str">
        <f t="shared" si="177"/>
        <v>games/mobile g</v>
      </c>
      <c r="R1877" t="str">
        <f t="shared" si="178"/>
        <v>mobile games</v>
      </c>
      <c r="S1877" t="s">
        <v>8320</v>
      </c>
      <c r="T1877" t="s">
        <v>8341</v>
      </c>
      <c r="U1877" s="10">
        <f t="shared" si="179"/>
        <v>42528.899398148147</v>
      </c>
      <c r="V1877" s="9">
        <f t="shared" si="175"/>
        <v>42588.524398148147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6"/>
        <v>0</v>
      </c>
      <c r="Q1878" t="str">
        <f t="shared" si="177"/>
        <v>games/mobile g</v>
      </c>
      <c r="R1878" t="str">
        <f t="shared" si="178"/>
        <v>mobile games</v>
      </c>
      <c r="S1878" t="s">
        <v>8320</v>
      </c>
      <c r="T1878" t="s">
        <v>8341</v>
      </c>
      <c r="U1878" s="10">
        <f t="shared" si="179"/>
        <v>41776.284780092588</v>
      </c>
      <c r="V1878" s="9">
        <f t="shared" si="175"/>
        <v>41805.909780092596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6"/>
        <v>0</v>
      </c>
      <c r="Q1879" t="str">
        <f t="shared" si="177"/>
        <v>games/mobile g</v>
      </c>
      <c r="R1879" t="str">
        <f t="shared" si="178"/>
        <v>mobile games</v>
      </c>
      <c r="S1879" t="s">
        <v>8320</v>
      </c>
      <c r="T1879" t="s">
        <v>8341</v>
      </c>
      <c r="U1879" s="10">
        <f t="shared" si="179"/>
        <v>42035.029224537036</v>
      </c>
      <c r="V1879" s="9">
        <f t="shared" si="175"/>
        <v>42063.654224537036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6"/>
        <v>0</v>
      </c>
      <c r="Q1880" t="str">
        <f t="shared" si="177"/>
        <v>games/mobile g</v>
      </c>
      <c r="R1880" t="str">
        <f t="shared" si="178"/>
        <v>mobile games</v>
      </c>
      <c r="S1880" t="s">
        <v>8320</v>
      </c>
      <c r="T1880" t="s">
        <v>8341</v>
      </c>
      <c r="U1880" s="10">
        <f t="shared" si="179"/>
        <v>41773.008738425924</v>
      </c>
      <c r="V1880" s="9">
        <f t="shared" si="175"/>
        <v>41802.633738425924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6"/>
        <v>4</v>
      </c>
      <c r="Q1881" t="str">
        <f t="shared" si="177"/>
        <v>games/mobile g</v>
      </c>
      <c r="R1881" t="str">
        <f t="shared" si="178"/>
        <v>mobile games</v>
      </c>
      <c r="S1881" t="s">
        <v>8320</v>
      </c>
      <c r="T1881" t="s">
        <v>8341</v>
      </c>
      <c r="U1881" s="10">
        <f t="shared" si="179"/>
        <v>42413.649641203709</v>
      </c>
      <c r="V1881" s="9">
        <f t="shared" si="175"/>
        <v>42443.232974537037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0</v>
      </c>
      <c r="P1882">
        <f t="shared" si="176"/>
        <v>514</v>
      </c>
      <c r="Q1882" t="str">
        <f t="shared" si="177"/>
        <v>games/mobile g</v>
      </c>
      <c r="R1882" t="str">
        <f t="shared" si="178"/>
        <v>mobile games</v>
      </c>
      <c r="S1882" t="s">
        <v>8320</v>
      </c>
      <c r="T1882" t="s">
        <v>8341</v>
      </c>
      <c r="U1882" s="10">
        <f t="shared" si="179"/>
        <v>42430.566898148143</v>
      </c>
      <c r="V1882" s="9">
        <f t="shared" si="175"/>
        <v>42459.150231481486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1453.69</v>
      </c>
      <c r="P1883">
        <f t="shared" si="176"/>
        <v>1761.845</v>
      </c>
      <c r="Q1883" t="str">
        <f t="shared" si="177"/>
        <v xml:space="preserve">music/indie </v>
      </c>
      <c r="R1883" t="str">
        <f t="shared" si="178"/>
        <v>indie rock</v>
      </c>
      <c r="S1883" t="s">
        <v>8318</v>
      </c>
      <c r="T1883" t="s">
        <v>8337</v>
      </c>
      <c r="U1883" s="10">
        <f t="shared" si="179"/>
        <v>42043.152650462958</v>
      </c>
      <c r="V1883" s="9">
        <f t="shared" si="175"/>
        <v>42072.735983796301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30</v>
      </c>
      <c r="P1884">
        <f t="shared" si="176"/>
        <v>1730.5</v>
      </c>
      <c r="Q1884" t="str">
        <f t="shared" si="177"/>
        <v xml:space="preserve">music/indie </v>
      </c>
      <c r="R1884" t="str">
        <f t="shared" si="178"/>
        <v>indie rock</v>
      </c>
      <c r="S1884" t="s">
        <v>8318</v>
      </c>
      <c r="T1884" t="s">
        <v>8337</v>
      </c>
      <c r="U1884" s="10">
        <f t="shared" si="179"/>
        <v>41067.949212962965</v>
      </c>
      <c r="V1884" s="9">
        <f t="shared" si="175"/>
        <v>41100.616666666669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48</v>
      </c>
      <c r="P1885">
        <f t="shared" si="176"/>
        <v>539.5</v>
      </c>
      <c r="Q1885" t="str">
        <f t="shared" si="177"/>
        <v xml:space="preserve">music/indie </v>
      </c>
      <c r="R1885" t="str">
        <f t="shared" si="178"/>
        <v>indie rock</v>
      </c>
      <c r="S1885" t="s">
        <v>8318</v>
      </c>
      <c r="T1885" t="s">
        <v>8337</v>
      </c>
      <c r="U1885" s="10">
        <f t="shared" si="179"/>
        <v>40977.948009259257</v>
      </c>
      <c r="V1885" s="9">
        <f t="shared" si="175"/>
        <v>41007.531342592592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351</v>
      </c>
      <c r="P1886">
        <f t="shared" si="176"/>
        <v>688.5</v>
      </c>
      <c r="Q1886" t="str">
        <f t="shared" si="177"/>
        <v xml:space="preserve">music/indie </v>
      </c>
      <c r="R1886" t="str">
        <f t="shared" si="178"/>
        <v>indie rock</v>
      </c>
      <c r="S1886" t="s">
        <v>8318</v>
      </c>
      <c r="T1886" t="s">
        <v>8337</v>
      </c>
      <c r="U1886" s="10">
        <f t="shared" si="179"/>
        <v>41205.198321759257</v>
      </c>
      <c r="V1886" s="9">
        <f t="shared" si="175"/>
        <v>41240.125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747</v>
      </c>
      <c r="P1887">
        <f t="shared" si="176"/>
        <v>2713.5</v>
      </c>
      <c r="Q1887" t="str">
        <f t="shared" si="177"/>
        <v xml:space="preserve">music/indie </v>
      </c>
      <c r="R1887" t="str">
        <f t="shared" si="178"/>
        <v>indie rock</v>
      </c>
      <c r="S1887" t="s">
        <v>8318</v>
      </c>
      <c r="T1887" t="s">
        <v>8337</v>
      </c>
      <c r="U1887" s="10">
        <f t="shared" si="179"/>
        <v>41099.093865740739</v>
      </c>
      <c r="V1887" s="9">
        <f t="shared" si="175"/>
        <v>41131.541666666664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25</v>
      </c>
      <c r="P1888">
        <f t="shared" si="176"/>
        <v>627</v>
      </c>
      <c r="Q1888" t="str">
        <f t="shared" si="177"/>
        <v xml:space="preserve">music/indie </v>
      </c>
      <c r="R1888" t="str">
        <f t="shared" si="178"/>
        <v>indie rock</v>
      </c>
      <c r="S1888" t="s">
        <v>8318</v>
      </c>
      <c r="T1888" t="s">
        <v>8337</v>
      </c>
      <c r="U1888" s="10">
        <f t="shared" si="179"/>
        <v>41925.906689814816</v>
      </c>
      <c r="V1888" s="9">
        <f t="shared" si="175"/>
        <v>41955.57335648148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335</v>
      </c>
      <c r="P1889">
        <f t="shared" si="176"/>
        <v>1671.5</v>
      </c>
      <c r="Q1889" t="str">
        <f t="shared" si="177"/>
        <v xml:space="preserve">music/indie </v>
      </c>
      <c r="R1889" t="str">
        <f t="shared" si="178"/>
        <v>indie rock</v>
      </c>
      <c r="S1889" t="s">
        <v>8318</v>
      </c>
      <c r="T1889" t="s">
        <v>8337</v>
      </c>
      <c r="U1889" s="10">
        <f t="shared" si="179"/>
        <v>42323.800138888888</v>
      </c>
      <c r="V1889" s="9">
        <f t="shared" si="175"/>
        <v>42341.520833333328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1652</v>
      </c>
      <c r="P1890">
        <f t="shared" si="176"/>
        <v>2120.5</v>
      </c>
      <c r="Q1890" t="str">
        <f t="shared" si="177"/>
        <v xml:space="preserve">music/indie </v>
      </c>
      <c r="R1890" t="str">
        <f t="shared" si="178"/>
        <v>indie rock</v>
      </c>
      <c r="S1890" t="s">
        <v>8318</v>
      </c>
      <c r="T1890" t="s">
        <v>8337</v>
      </c>
      <c r="U1890" s="10">
        <f t="shared" si="179"/>
        <v>40299.239953703705</v>
      </c>
      <c r="V1890" s="9">
        <f t="shared" si="175"/>
        <v>40329.832638888889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132</v>
      </c>
      <c r="P1891">
        <f t="shared" si="176"/>
        <v>1088</v>
      </c>
      <c r="Q1891" t="str">
        <f t="shared" si="177"/>
        <v xml:space="preserve">music/indie </v>
      </c>
      <c r="R1891" t="str">
        <f t="shared" si="178"/>
        <v>indie rock</v>
      </c>
      <c r="S1891" t="s">
        <v>8318</v>
      </c>
      <c r="T1891" t="s">
        <v>8337</v>
      </c>
      <c r="U1891" s="10">
        <f t="shared" si="179"/>
        <v>41299.793356481481</v>
      </c>
      <c r="V1891" s="9">
        <f t="shared" si="175"/>
        <v>41344.376689814817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5350.130000000001</v>
      </c>
      <c r="P1892">
        <f t="shared" si="176"/>
        <v>8798.0650000000005</v>
      </c>
      <c r="Q1892" t="str">
        <f t="shared" si="177"/>
        <v xml:space="preserve">music/indie </v>
      </c>
      <c r="R1892" t="str">
        <f t="shared" si="178"/>
        <v>indie rock</v>
      </c>
      <c r="S1892" t="s">
        <v>8318</v>
      </c>
      <c r="T1892" t="s">
        <v>8337</v>
      </c>
      <c r="U1892" s="10">
        <f t="shared" si="179"/>
        <v>41228.786203703705</v>
      </c>
      <c r="V1892" s="9">
        <f t="shared" si="175"/>
        <v>41258.411203703705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555</v>
      </c>
      <c r="P1893">
        <f t="shared" si="176"/>
        <v>5337.5</v>
      </c>
      <c r="Q1893" t="str">
        <f t="shared" si="177"/>
        <v xml:space="preserve">music/indie </v>
      </c>
      <c r="R1893" t="str">
        <f t="shared" si="178"/>
        <v>indie rock</v>
      </c>
      <c r="S1893" t="s">
        <v>8318</v>
      </c>
      <c r="T1893" t="s">
        <v>8337</v>
      </c>
      <c r="U1893" s="10">
        <f t="shared" si="179"/>
        <v>40335.798078703701</v>
      </c>
      <c r="V1893" s="9">
        <f t="shared" si="175"/>
        <v>40380.875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183</v>
      </c>
      <c r="P1894">
        <f t="shared" si="176"/>
        <v>354.5</v>
      </c>
      <c r="Q1894" t="str">
        <f t="shared" si="177"/>
        <v xml:space="preserve">music/indie </v>
      </c>
      <c r="R1894" t="str">
        <f t="shared" si="178"/>
        <v>indie rock</v>
      </c>
      <c r="S1894" t="s">
        <v>8318</v>
      </c>
      <c r="T1894" t="s">
        <v>8337</v>
      </c>
      <c r="U1894" s="10">
        <f t="shared" si="179"/>
        <v>40671.637511574074</v>
      </c>
      <c r="V1894" s="9">
        <f t="shared" si="175"/>
        <v>40701.262511574074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100</v>
      </c>
      <c r="P1895">
        <f t="shared" si="176"/>
        <v>1322.5</v>
      </c>
      <c r="Q1895" t="str">
        <f t="shared" si="177"/>
        <v xml:space="preserve">music/indie </v>
      </c>
      <c r="R1895" t="str">
        <f t="shared" si="178"/>
        <v>indie rock</v>
      </c>
      <c r="S1895" t="s">
        <v>8318</v>
      </c>
      <c r="T1895" t="s">
        <v>8337</v>
      </c>
      <c r="U1895" s="10">
        <f t="shared" si="179"/>
        <v>40632.94195601852</v>
      </c>
      <c r="V1895" s="9">
        <f t="shared" si="175"/>
        <v>40648.790972222225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145</v>
      </c>
      <c r="P1896">
        <f t="shared" si="176"/>
        <v>582.5</v>
      </c>
      <c r="Q1896" t="str">
        <f t="shared" si="177"/>
        <v xml:space="preserve">music/indie </v>
      </c>
      <c r="R1896" t="str">
        <f t="shared" si="178"/>
        <v>indie rock</v>
      </c>
      <c r="S1896" t="s">
        <v>8318</v>
      </c>
      <c r="T1896" t="s">
        <v>8337</v>
      </c>
      <c r="U1896" s="10">
        <f t="shared" si="179"/>
        <v>40920.904895833337</v>
      </c>
      <c r="V1896" s="9">
        <f t="shared" si="175"/>
        <v>40951.52989583333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156</v>
      </c>
      <c r="P1897">
        <f t="shared" si="176"/>
        <v>4637.5</v>
      </c>
      <c r="Q1897" t="str">
        <f t="shared" si="177"/>
        <v xml:space="preserve">music/indie </v>
      </c>
      <c r="R1897" t="str">
        <f t="shared" si="178"/>
        <v>indie rock</v>
      </c>
      <c r="S1897" t="s">
        <v>8318</v>
      </c>
      <c r="T1897" t="s">
        <v>8337</v>
      </c>
      <c r="U1897" s="10">
        <f t="shared" si="179"/>
        <v>42267.746782407412</v>
      </c>
      <c r="V1897" s="9">
        <f t="shared" si="175"/>
        <v>42297.371782407412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108</v>
      </c>
      <c r="P1898">
        <f t="shared" si="176"/>
        <v>286</v>
      </c>
      <c r="Q1898" t="str">
        <f t="shared" si="177"/>
        <v xml:space="preserve">music/indie </v>
      </c>
      <c r="R1898" t="str">
        <f t="shared" si="178"/>
        <v>indie rock</v>
      </c>
      <c r="S1898" t="s">
        <v>8318</v>
      </c>
      <c r="T1898" t="s">
        <v>8337</v>
      </c>
      <c r="U1898" s="10">
        <f t="shared" si="179"/>
        <v>40981.710243055553</v>
      </c>
      <c r="V1898" s="9">
        <f t="shared" si="175"/>
        <v>41011.335243055553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156</v>
      </c>
      <c r="P1899">
        <f t="shared" si="176"/>
        <v>3344.5</v>
      </c>
      <c r="Q1899" t="str">
        <f t="shared" si="177"/>
        <v xml:space="preserve">music/indie </v>
      </c>
      <c r="R1899" t="str">
        <f t="shared" si="178"/>
        <v>indie rock</v>
      </c>
      <c r="S1899" t="s">
        <v>8318</v>
      </c>
      <c r="T1899" t="s">
        <v>8337</v>
      </c>
      <c r="U1899" s="10">
        <f t="shared" si="179"/>
        <v>41680.583402777782</v>
      </c>
      <c r="V1899" s="9">
        <f t="shared" si="175"/>
        <v>41702.5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445</v>
      </c>
      <c r="P1900">
        <f t="shared" si="176"/>
        <v>733</v>
      </c>
      <c r="Q1900" t="str">
        <f t="shared" si="177"/>
        <v xml:space="preserve">music/indie </v>
      </c>
      <c r="R1900" t="str">
        <f t="shared" si="178"/>
        <v>indie rock</v>
      </c>
      <c r="S1900" t="s">
        <v>8318</v>
      </c>
      <c r="T1900" t="s">
        <v>8337</v>
      </c>
      <c r="U1900" s="10">
        <f t="shared" si="179"/>
        <v>42366.192974537036</v>
      </c>
      <c r="V1900" s="9">
        <f t="shared" si="175"/>
        <v>42401.375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300</v>
      </c>
      <c r="P1901">
        <f t="shared" si="176"/>
        <v>621</v>
      </c>
      <c r="Q1901" t="str">
        <f t="shared" si="177"/>
        <v xml:space="preserve">music/indie </v>
      </c>
      <c r="R1901" t="str">
        <f t="shared" si="178"/>
        <v>indie rock</v>
      </c>
      <c r="S1901" t="s">
        <v>8318</v>
      </c>
      <c r="T1901" t="s">
        <v>8337</v>
      </c>
      <c r="U1901" s="10">
        <f t="shared" si="179"/>
        <v>42058.941736111112</v>
      </c>
      <c r="V1901" s="9">
        <f t="shared" si="175"/>
        <v>42088.52506944444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234.11000000000013</v>
      </c>
      <c r="P1902">
        <f t="shared" si="176"/>
        <v>1394.0550000000001</v>
      </c>
      <c r="Q1902" t="str">
        <f t="shared" si="177"/>
        <v xml:space="preserve">music/indie </v>
      </c>
      <c r="R1902" t="str">
        <f t="shared" si="178"/>
        <v>indie rock</v>
      </c>
      <c r="S1902" t="s">
        <v>8318</v>
      </c>
      <c r="T1902" t="s">
        <v>8337</v>
      </c>
      <c r="U1902" s="10">
        <f t="shared" si="179"/>
        <v>41160.871886574074</v>
      </c>
      <c r="V1902" s="9">
        <f t="shared" si="175"/>
        <v>41188.040972222225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0</v>
      </c>
      <c r="P1903">
        <f t="shared" si="176"/>
        <v>1347.5</v>
      </c>
      <c r="Q1903" t="str">
        <f t="shared" si="177"/>
        <v>technolog</v>
      </c>
      <c r="R1903" t="str">
        <f t="shared" si="178"/>
        <v>gadgets</v>
      </c>
      <c r="S1903" t="s">
        <v>8316</v>
      </c>
      <c r="T1903" t="s">
        <v>8352</v>
      </c>
      <c r="U1903" s="10">
        <f t="shared" si="179"/>
        <v>42116.54315972222</v>
      </c>
      <c r="V1903" s="9">
        <f t="shared" si="175"/>
        <v>42146.166666666672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0</v>
      </c>
      <c r="P1904">
        <f t="shared" si="176"/>
        <v>7.5</v>
      </c>
      <c r="Q1904" t="str">
        <f t="shared" si="177"/>
        <v>technolog</v>
      </c>
      <c r="R1904" t="str">
        <f t="shared" si="178"/>
        <v>gadgets</v>
      </c>
      <c r="S1904" t="s">
        <v>8316</v>
      </c>
      <c r="T1904" t="s">
        <v>8352</v>
      </c>
      <c r="U1904" s="10">
        <f t="shared" si="179"/>
        <v>42037.789895833332</v>
      </c>
      <c r="V1904" s="9">
        <f t="shared" si="175"/>
        <v>42067.414895833332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0</v>
      </c>
      <c r="P1905">
        <f t="shared" si="176"/>
        <v>719.5</v>
      </c>
      <c r="Q1905" t="str">
        <f t="shared" si="177"/>
        <v>technolog</v>
      </c>
      <c r="R1905" t="str">
        <f t="shared" si="178"/>
        <v>gadgets</v>
      </c>
      <c r="S1905" t="s">
        <v>8316</v>
      </c>
      <c r="T1905" t="s">
        <v>8352</v>
      </c>
      <c r="U1905" s="10">
        <f t="shared" si="179"/>
        <v>42702.770729166667</v>
      </c>
      <c r="V1905" s="9">
        <f t="shared" si="175"/>
        <v>42762.395729166667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6"/>
        <v>26</v>
      </c>
      <c r="Q1906" t="str">
        <f t="shared" si="177"/>
        <v>technolog</v>
      </c>
      <c r="R1906" t="str">
        <f t="shared" si="178"/>
        <v>gadgets</v>
      </c>
      <c r="S1906" t="s">
        <v>8316</v>
      </c>
      <c r="T1906" t="s">
        <v>8352</v>
      </c>
      <c r="U1906" s="10">
        <f t="shared" si="179"/>
        <v>42326.685428240744</v>
      </c>
      <c r="V1906" s="9">
        <f t="shared" si="175"/>
        <v>42371.310428240744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6"/>
        <v>23</v>
      </c>
      <c r="Q1907" t="str">
        <f t="shared" si="177"/>
        <v>technolog</v>
      </c>
      <c r="R1907" t="str">
        <f t="shared" si="178"/>
        <v>gadgets</v>
      </c>
      <c r="S1907" t="s">
        <v>8316</v>
      </c>
      <c r="T1907" t="s">
        <v>8352</v>
      </c>
      <c r="U1907" s="10">
        <f t="shared" si="179"/>
        <v>41859.925856481481</v>
      </c>
      <c r="V1907" s="9">
        <f t="shared" si="175"/>
        <v>41889.550856481481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0</v>
      </c>
      <c r="P1908">
        <f t="shared" si="176"/>
        <v>10739.5</v>
      </c>
      <c r="Q1908" t="str">
        <f t="shared" si="177"/>
        <v>technolog</v>
      </c>
      <c r="R1908" t="str">
        <f t="shared" si="178"/>
        <v>gadgets</v>
      </c>
      <c r="S1908" t="s">
        <v>8316</v>
      </c>
      <c r="T1908" t="s">
        <v>8352</v>
      </c>
      <c r="U1908" s="10">
        <f t="shared" si="179"/>
        <v>42514.671099537038</v>
      </c>
      <c r="V1908" s="9">
        <f t="shared" si="175"/>
        <v>42544.296099537038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6"/>
        <v>44.5</v>
      </c>
      <c r="Q1909" t="str">
        <f t="shared" si="177"/>
        <v>technolog</v>
      </c>
      <c r="R1909" t="str">
        <f t="shared" si="178"/>
        <v>gadgets</v>
      </c>
      <c r="S1909" t="s">
        <v>8316</v>
      </c>
      <c r="T1909" t="s">
        <v>8352</v>
      </c>
      <c r="U1909" s="10">
        <f t="shared" si="179"/>
        <v>41767.587094907409</v>
      </c>
      <c r="V1909" s="9">
        <f t="shared" si="175"/>
        <v>41782.212094907409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0</v>
      </c>
      <c r="P1910">
        <f t="shared" si="176"/>
        <v>218.5</v>
      </c>
      <c r="Q1910" t="str">
        <f t="shared" si="177"/>
        <v>technolog</v>
      </c>
      <c r="R1910" t="str">
        <f t="shared" si="178"/>
        <v>gadgets</v>
      </c>
      <c r="S1910" t="s">
        <v>8316</v>
      </c>
      <c r="T1910" t="s">
        <v>8352</v>
      </c>
      <c r="U1910" s="10">
        <f t="shared" si="179"/>
        <v>42703.917824074073</v>
      </c>
      <c r="V1910" s="9">
        <f t="shared" si="175"/>
        <v>42733.542824074073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0</v>
      </c>
      <c r="P1911">
        <f t="shared" si="176"/>
        <v>2488.5</v>
      </c>
      <c r="Q1911" t="str">
        <f t="shared" si="177"/>
        <v>technolog</v>
      </c>
      <c r="R1911" t="str">
        <f t="shared" si="178"/>
        <v>gadgets</v>
      </c>
      <c r="S1911" t="s">
        <v>8316</v>
      </c>
      <c r="T1911" t="s">
        <v>8352</v>
      </c>
      <c r="U1911" s="10">
        <f t="shared" si="179"/>
        <v>41905.429155092592</v>
      </c>
      <c r="V1911" s="9">
        <f t="shared" si="175"/>
        <v>41935.054155092592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0</v>
      </c>
      <c r="P1912">
        <f t="shared" si="176"/>
        <v>16885.5</v>
      </c>
      <c r="Q1912" t="str">
        <f t="shared" si="177"/>
        <v>technolog</v>
      </c>
      <c r="R1912" t="str">
        <f t="shared" si="178"/>
        <v>gadgets</v>
      </c>
      <c r="S1912" t="s">
        <v>8316</v>
      </c>
      <c r="T1912" t="s">
        <v>8352</v>
      </c>
      <c r="U1912" s="10">
        <f t="shared" si="179"/>
        <v>42264.963159722218</v>
      </c>
      <c r="V1912" s="9">
        <f t="shared" si="175"/>
        <v>42308.572916666672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6"/>
        <v>5.5</v>
      </c>
      <c r="Q1913" t="str">
        <f t="shared" si="177"/>
        <v>technolog</v>
      </c>
      <c r="R1913" t="str">
        <f t="shared" si="178"/>
        <v>gadgets</v>
      </c>
      <c r="S1913" t="s">
        <v>8316</v>
      </c>
      <c r="T1913" t="s">
        <v>8352</v>
      </c>
      <c r="U1913" s="10">
        <f t="shared" si="179"/>
        <v>41830.033958333333</v>
      </c>
      <c r="V1913" s="9">
        <f t="shared" si="175"/>
        <v>41859.658958333333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0</v>
      </c>
      <c r="P1914">
        <f t="shared" si="176"/>
        <v>1503.5</v>
      </c>
      <c r="Q1914" t="str">
        <f t="shared" si="177"/>
        <v>technolog</v>
      </c>
      <c r="R1914" t="str">
        <f t="shared" si="178"/>
        <v>gadgets</v>
      </c>
      <c r="S1914" t="s">
        <v>8316</v>
      </c>
      <c r="T1914" t="s">
        <v>8352</v>
      </c>
      <c r="U1914" s="10">
        <f t="shared" si="179"/>
        <v>42129.226388888885</v>
      </c>
      <c r="V1914" s="9">
        <f t="shared" si="175"/>
        <v>42158.851388888885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0</v>
      </c>
      <c r="P1915">
        <f t="shared" si="176"/>
        <v>331.5</v>
      </c>
      <c r="Q1915" t="str">
        <f t="shared" si="177"/>
        <v>technolog</v>
      </c>
      <c r="R1915" t="str">
        <f t="shared" si="178"/>
        <v>gadgets</v>
      </c>
      <c r="S1915" t="s">
        <v>8316</v>
      </c>
      <c r="T1915" t="s">
        <v>8352</v>
      </c>
      <c r="U1915" s="10">
        <f t="shared" si="179"/>
        <v>41890.511319444442</v>
      </c>
      <c r="V1915" s="9">
        <f t="shared" si="175"/>
        <v>41920.136319444442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0</v>
      </c>
      <c r="P1916">
        <f t="shared" si="176"/>
        <v>31</v>
      </c>
      <c r="Q1916" t="str">
        <f t="shared" si="177"/>
        <v>technolog</v>
      </c>
      <c r="R1916" t="str">
        <f t="shared" si="178"/>
        <v>gadgets</v>
      </c>
      <c r="S1916" t="s">
        <v>8316</v>
      </c>
      <c r="T1916" t="s">
        <v>8352</v>
      </c>
      <c r="U1916" s="10">
        <f t="shared" si="179"/>
        <v>41929.174456018518</v>
      </c>
      <c r="V1916" s="9">
        <f t="shared" si="175"/>
        <v>41943.790972222225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0</v>
      </c>
      <c r="P1917">
        <f t="shared" si="176"/>
        <v>6</v>
      </c>
      <c r="Q1917" t="str">
        <f t="shared" si="177"/>
        <v>technolog</v>
      </c>
      <c r="R1917" t="str">
        <f t="shared" si="178"/>
        <v>gadgets</v>
      </c>
      <c r="S1917" t="s">
        <v>8316</v>
      </c>
      <c r="T1917" t="s">
        <v>8352</v>
      </c>
      <c r="U1917" s="10">
        <f t="shared" si="179"/>
        <v>41864.04886574074</v>
      </c>
      <c r="V1917" s="9">
        <f t="shared" si="175"/>
        <v>41883.67386574074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</v>
      </c>
      <c r="P1918">
        <f t="shared" si="176"/>
        <v>54</v>
      </c>
      <c r="Q1918" t="str">
        <f t="shared" si="177"/>
        <v>technolog</v>
      </c>
      <c r="R1918" t="str">
        <f t="shared" si="178"/>
        <v>gadgets</v>
      </c>
      <c r="S1918" t="s">
        <v>8316</v>
      </c>
      <c r="T1918" t="s">
        <v>8352</v>
      </c>
      <c r="U1918" s="10">
        <f t="shared" si="179"/>
        <v>42656.717303240745</v>
      </c>
      <c r="V1918" s="9">
        <f t="shared" si="175"/>
        <v>42681.383969907409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0</v>
      </c>
      <c r="P1919">
        <f t="shared" si="176"/>
        <v>102547.5</v>
      </c>
      <c r="Q1919" t="str">
        <f t="shared" si="177"/>
        <v>technolog</v>
      </c>
      <c r="R1919" t="str">
        <f t="shared" si="178"/>
        <v>gadgets</v>
      </c>
      <c r="S1919" t="s">
        <v>8316</v>
      </c>
      <c r="T1919" t="s">
        <v>8352</v>
      </c>
      <c r="U1919" s="10">
        <f t="shared" si="179"/>
        <v>42746.270057870366</v>
      </c>
      <c r="V1919" s="9">
        <f t="shared" si="175"/>
        <v>42775.895057870366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0</v>
      </c>
      <c r="P1920">
        <f t="shared" si="176"/>
        <v>134.5</v>
      </c>
      <c r="Q1920" t="str">
        <f t="shared" si="177"/>
        <v>technolog</v>
      </c>
      <c r="R1920" t="str">
        <f t="shared" si="178"/>
        <v>gadgets</v>
      </c>
      <c r="S1920" t="s">
        <v>8316</v>
      </c>
      <c r="T1920" t="s">
        <v>8352</v>
      </c>
      <c r="U1920" s="10">
        <f t="shared" si="179"/>
        <v>41828.789942129632</v>
      </c>
      <c r="V1920" s="9">
        <f t="shared" si="175"/>
        <v>41863.414942129632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0</v>
      </c>
      <c r="P1921">
        <f t="shared" si="176"/>
        <v>122.5</v>
      </c>
      <c r="Q1921" t="str">
        <f t="shared" si="177"/>
        <v>technolog</v>
      </c>
      <c r="R1921" t="str">
        <f t="shared" si="178"/>
        <v>gadgets</v>
      </c>
      <c r="S1921" t="s">
        <v>8316</v>
      </c>
      <c r="T1921" t="s">
        <v>8352</v>
      </c>
      <c r="U1921" s="10">
        <f t="shared" si="179"/>
        <v>42113.875567129624</v>
      </c>
      <c r="V1921" s="9">
        <f t="shared" si="175"/>
        <v>42143.500567129631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IF(E1922&gt;=D1922, E1922-D1922,0)</f>
        <v>0</v>
      </c>
      <c r="P1922">
        <f t="shared" si="176"/>
        <v>2204</v>
      </c>
      <c r="Q1922" t="str">
        <f t="shared" si="177"/>
        <v>technolog</v>
      </c>
      <c r="R1922" t="str">
        <f t="shared" si="178"/>
        <v>gadgets</v>
      </c>
      <c r="S1922" t="s">
        <v>8316</v>
      </c>
      <c r="T1922" t="s">
        <v>8352</v>
      </c>
      <c r="U1922" s="10">
        <f t="shared" si="179"/>
        <v>42270.875706018516</v>
      </c>
      <c r="V1922" s="9">
        <f t="shared" ref="V1922:V1985" si="181">(I1922/86400)+25569+(-9/24)</f>
        <v>42298.583333333328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552</v>
      </c>
      <c r="P1923">
        <f t="shared" ref="P1923:P1986" si="182">AVERAGE(E1923,L1923)</f>
        <v>1045</v>
      </c>
      <c r="Q1923" t="str">
        <f t="shared" ref="Q1923:Q1986" si="183">LEFT(N1923,LEN(N1923)-FIND("/",N1923)+2)</f>
        <v xml:space="preserve">music/indie </v>
      </c>
      <c r="R1923" t="str">
        <f t="shared" ref="R1923:R1986" si="184">RIGHT(N1923,LEN(N1923)-FIND("/",N1923))</f>
        <v>indie rock</v>
      </c>
      <c r="S1923" t="s">
        <v>8318</v>
      </c>
      <c r="T1923" t="s">
        <v>8337</v>
      </c>
      <c r="U1923" s="10">
        <f t="shared" ref="U1923:U1986" si="185">(((J1923/60)/60)/24)+DATE(1970,1,1)</f>
        <v>41074.221562500003</v>
      </c>
      <c r="V1923" s="9">
        <f t="shared" si="181"/>
        <v>41103.846562500003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311</v>
      </c>
      <c r="P1924">
        <f t="shared" si="182"/>
        <v>1187.5</v>
      </c>
      <c r="Q1924" t="str">
        <f t="shared" si="183"/>
        <v xml:space="preserve">music/indie </v>
      </c>
      <c r="R1924" t="str">
        <f t="shared" si="184"/>
        <v>indie rock</v>
      </c>
      <c r="S1924" t="s">
        <v>8318</v>
      </c>
      <c r="T1924" t="s">
        <v>8337</v>
      </c>
      <c r="U1924" s="10">
        <f t="shared" si="185"/>
        <v>41590.255868055552</v>
      </c>
      <c r="V1924" s="9">
        <f t="shared" si="181"/>
        <v>41619.880868055552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176</v>
      </c>
      <c r="P1925">
        <f t="shared" si="182"/>
        <v>157</v>
      </c>
      <c r="Q1925" t="str">
        <f t="shared" si="183"/>
        <v xml:space="preserve">music/indie </v>
      </c>
      <c r="R1925" t="str">
        <f t="shared" si="184"/>
        <v>indie rock</v>
      </c>
      <c r="S1925" t="s">
        <v>8318</v>
      </c>
      <c r="T1925" t="s">
        <v>8337</v>
      </c>
      <c r="U1925" s="10">
        <f t="shared" si="185"/>
        <v>40772.848749999997</v>
      </c>
      <c r="V1925" s="9">
        <f t="shared" si="181"/>
        <v>40812.832638888889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432</v>
      </c>
      <c r="P1926">
        <f t="shared" si="182"/>
        <v>1732.5</v>
      </c>
      <c r="Q1926" t="str">
        <f t="shared" si="183"/>
        <v xml:space="preserve">music/indie </v>
      </c>
      <c r="R1926" t="str">
        <f t="shared" si="184"/>
        <v>indie rock</v>
      </c>
      <c r="S1926" t="s">
        <v>8318</v>
      </c>
      <c r="T1926" t="s">
        <v>8337</v>
      </c>
      <c r="U1926" s="10">
        <f t="shared" si="185"/>
        <v>41626.761053240742</v>
      </c>
      <c r="V1926" s="9">
        <f t="shared" si="181"/>
        <v>41654.439583333333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155</v>
      </c>
      <c r="P1927">
        <f t="shared" si="182"/>
        <v>853.5</v>
      </c>
      <c r="Q1927" t="str">
        <f t="shared" si="183"/>
        <v xml:space="preserve">music/indie </v>
      </c>
      <c r="R1927" t="str">
        <f t="shared" si="184"/>
        <v>indie rock</v>
      </c>
      <c r="S1927" t="s">
        <v>8318</v>
      </c>
      <c r="T1927" t="s">
        <v>8337</v>
      </c>
      <c r="U1927" s="10">
        <f t="shared" si="185"/>
        <v>41535.90148148148</v>
      </c>
      <c r="V1927" s="9">
        <f t="shared" si="181"/>
        <v>41557.625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1430.69</v>
      </c>
      <c r="P1928">
        <f t="shared" si="182"/>
        <v>1518.845</v>
      </c>
      <c r="Q1928" t="str">
        <f t="shared" si="183"/>
        <v xml:space="preserve">music/indie </v>
      </c>
      <c r="R1928" t="str">
        <f t="shared" si="184"/>
        <v>indie rock</v>
      </c>
      <c r="S1928" t="s">
        <v>8318</v>
      </c>
      <c r="T1928" t="s">
        <v>8337</v>
      </c>
      <c r="U1928" s="10">
        <f t="shared" si="185"/>
        <v>40456.954351851848</v>
      </c>
      <c r="V1928" s="9">
        <f t="shared" si="181"/>
        <v>40483.643055555556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20</v>
      </c>
      <c r="P1929">
        <f t="shared" si="182"/>
        <v>315.5</v>
      </c>
      <c r="Q1929" t="str">
        <f t="shared" si="183"/>
        <v xml:space="preserve">music/indie </v>
      </c>
      <c r="R1929" t="str">
        <f t="shared" si="184"/>
        <v>indie rock</v>
      </c>
      <c r="S1929" t="s">
        <v>8318</v>
      </c>
      <c r="T1929" t="s">
        <v>8337</v>
      </c>
      <c r="U1929" s="10">
        <f t="shared" si="185"/>
        <v>40960.861562500002</v>
      </c>
      <c r="V1929" s="9">
        <f t="shared" si="181"/>
        <v>40975.832638888889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80</v>
      </c>
      <c r="P1930">
        <f t="shared" si="182"/>
        <v>1332</v>
      </c>
      <c r="Q1930" t="str">
        <f t="shared" si="183"/>
        <v xml:space="preserve">music/indie </v>
      </c>
      <c r="R1930" t="str">
        <f t="shared" si="184"/>
        <v>indie rock</v>
      </c>
      <c r="S1930" t="s">
        <v>8318</v>
      </c>
      <c r="T1930" t="s">
        <v>8337</v>
      </c>
      <c r="U1930" s="10">
        <f t="shared" si="185"/>
        <v>41371.648078703707</v>
      </c>
      <c r="V1930" s="9">
        <f t="shared" si="181"/>
        <v>41401.2730787037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</v>
      </c>
      <c r="P1931">
        <f t="shared" si="182"/>
        <v>1642.5</v>
      </c>
      <c r="Q1931" t="str">
        <f t="shared" si="183"/>
        <v xml:space="preserve">music/indie </v>
      </c>
      <c r="R1931" t="str">
        <f t="shared" si="184"/>
        <v>indie rock</v>
      </c>
      <c r="S1931" t="s">
        <v>8318</v>
      </c>
      <c r="T1931" t="s">
        <v>8337</v>
      </c>
      <c r="U1931" s="10">
        <f t="shared" si="185"/>
        <v>40687.021597222221</v>
      </c>
      <c r="V1931" s="9">
        <f t="shared" si="181"/>
        <v>40728.646597222221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270</v>
      </c>
      <c r="P1932">
        <f t="shared" si="182"/>
        <v>648</v>
      </c>
      <c r="Q1932" t="str">
        <f t="shared" si="183"/>
        <v xml:space="preserve">music/indie </v>
      </c>
      <c r="R1932" t="str">
        <f t="shared" si="184"/>
        <v>indie rock</v>
      </c>
      <c r="S1932" t="s">
        <v>8318</v>
      </c>
      <c r="T1932" t="s">
        <v>8337</v>
      </c>
      <c r="U1932" s="10">
        <f t="shared" si="185"/>
        <v>41402.558819444443</v>
      </c>
      <c r="V1932" s="9">
        <f t="shared" si="181"/>
        <v>41462.183819444443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412.02</v>
      </c>
      <c r="P1933">
        <f t="shared" si="182"/>
        <v>1231.01</v>
      </c>
      <c r="Q1933" t="str">
        <f t="shared" si="183"/>
        <v xml:space="preserve">music/indie </v>
      </c>
      <c r="R1933" t="str">
        <f t="shared" si="184"/>
        <v>indie rock</v>
      </c>
      <c r="S1933" t="s">
        <v>8318</v>
      </c>
      <c r="T1933" t="s">
        <v>8337</v>
      </c>
      <c r="U1933" s="10">
        <f t="shared" si="185"/>
        <v>41037.892465277779</v>
      </c>
      <c r="V1933" s="9">
        <f t="shared" si="181"/>
        <v>41050.770833333336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367</v>
      </c>
      <c r="P1934">
        <f t="shared" si="182"/>
        <v>2848.5</v>
      </c>
      <c r="Q1934" t="str">
        <f t="shared" si="183"/>
        <v xml:space="preserve">music/indie </v>
      </c>
      <c r="R1934" t="str">
        <f t="shared" si="184"/>
        <v>indie rock</v>
      </c>
      <c r="S1934" t="s">
        <v>8318</v>
      </c>
      <c r="T1934" t="s">
        <v>8337</v>
      </c>
      <c r="U1934" s="10">
        <f t="shared" si="185"/>
        <v>40911.809872685182</v>
      </c>
      <c r="V1934" s="9">
        <f t="shared" si="181"/>
        <v>40932.434872685189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4346</v>
      </c>
      <c r="P1935">
        <f t="shared" si="182"/>
        <v>5228</v>
      </c>
      <c r="Q1935" t="str">
        <f t="shared" si="183"/>
        <v xml:space="preserve">music/indie </v>
      </c>
      <c r="R1935" t="str">
        <f t="shared" si="184"/>
        <v>indie rock</v>
      </c>
      <c r="S1935" t="s">
        <v>8318</v>
      </c>
      <c r="T1935" t="s">
        <v>8337</v>
      </c>
      <c r="U1935" s="10">
        <f t="shared" si="185"/>
        <v>41879.130868055552</v>
      </c>
      <c r="V1935" s="9">
        <f t="shared" si="181"/>
        <v>41908.755868055552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1181</v>
      </c>
      <c r="P1936">
        <f t="shared" si="182"/>
        <v>3129</v>
      </c>
      <c r="Q1936" t="str">
        <f t="shared" si="183"/>
        <v xml:space="preserve">music/indie </v>
      </c>
      <c r="R1936" t="str">
        <f t="shared" si="184"/>
        <v>indie rock</v>
      </c>
      <c r="S1936" t="s">
        <v>8318</v>
      </c>
      <c r="T1936" t="s">
        <v>8337</v>
      </c>
      <c r="U1936" s="10">
        <f t="shared" si="185"/>
        <v>40865.867141203707</v>
      </c>
      <c r="V1936" s="9">
        <f t="shared" si="181"/>
        <v>40901.833333333336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210</v>
      </c>
      <c r="P1937">
        <f t="shared" si="182"/>
        <v>1380</v>
      </c>
      <c r="Q1937" t="str">
        <f t="shared" si="183"/>
        <v xml:space="preserve">music/indie </v>
      </c>
      <c r="R1937" t="str">
        <f t="shared" si="184"/>
        <v>indie rock</v>
      </c>
      <c r="S1937" t="s">
        <v>8318</v>
      </c>
      <c r="T1937" t="s">
        <v>8337</v>
      </c>
      <c r="U1937" s="10">
        <f t="shared" si="185"/>
        <v>41773.932534722226</v>
      </c>
      <c r="V1937" s="9">
        <f t="shared" si="181"/>
        <v>41810.832638888889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1239.0100000000002</v>
      </c>
      <c r="P1938">
        <f t="shared" si="182"/>
        <v>4442.0050000000001</v>
      </c>
      <c r="Q1938" t="str">
        <f t="shared" si="183"/>
        <v xml:space="preserve">music/indie </v>
      </c>
      <c r="R1938" t="str">
        <f t="shared" si="184"/>
        <v>indie rock</v>
      </c>
      <c r="S1938" t="s">
        <v>8318</v>
      </c>
      <c r="T1938" t="s">
        <v>8337</v>
      </c>
      <c r="U1938" s="10">
        <f t="shared" si="185"/>
        <v>40852.889699074076</v>
      </c>
      <c r="V1938" s="9">
        <f t="shared" si="181"/>
        <v>40882.874305555553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523.47</v>
      </c>
      <c r="P1939">
        <f t="shared" si="182"/>
        <v>576.23500000000001</v>
      </c>
      <c r="Q1939" t="str">
        <f t="shared" si="183"/>
        <v xml:space="preserve">music/indie </v>
      </c>
      <c r="R1939" t="str">
        <f t="shared" si="184"/>
        <v>indie rock</v>
      </c>
      <c r="S1939" t="s">
        <v>8318</v>
      </c>
      <c r="T1939" t="s">
        <v>8337</v>
      </c>
      <c r="U1939" s="10">
        <f t="shared" si="185"/>
        <v>41059.118993055556</v>
      </c>
      <c r="V1939" s="9">
        <f t="shared" si="181"/>
        <v>41074.790972222225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2390</v>
      </c>
      <c r="P1940">
        <f t="shared" si="182"/>
        <v>8752</v>
      </c>
      <c r="Q1940" t="str">
        <f t="shared" si="183"/>
        <v xml:space="preserve">music/indie </v>
      </c>
      <c r="R1940" t="str">
        <f t="shared" si="184"/>
        <v>indie rock</v>
      </c>
      <c r="S1940" t="s">
        <v>8318</v>
      </c>
      <c r="T1940" t="s">
        <v>8337</v>
      </c>
      <c r="U1940" s="10">
        <f t="shared" si="185"/>
        <v>41426.259618055556</v>
      </c>
      <c r="V1940" s="9">
        <f t="shared" si="181"/>
        <v>41456.833333333336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1070</v>
      </c>
      <c r="P1941">
        <f t="shared" si="182"/>
        <v>5583</v>
      </c>
      <c r="Q1941" t="str">
        <f t="shared" si="183"/>
        <v xml:space="preserve">music/indie </v>
      </c>
      <c r="R1941" t="str">
        <f t="shared" si="184"/>
        <v>indie rock</v>
      </c>
      <c r="S1941" t="s">
        <v>8318</v>
      </c>
      <c r="T1941" t="s">
        <v>8337</v>
      </c>
      <c r="U1941" s="10">
        <f t="shared" si="185"/>
        <v>41313.985046296293</v>
      </c>
      <c r="V1941" s="9">
        <f t="shared" si="181"/>
        <v>41343.568379629629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461</v>
      </c>
      <c r="P1942">
        <f t="shared" si="182"/>
        <v>571</v>
      </c>
      <c r="Q1942" t="str">
        <f t="shared" si="183"/>
        <v xml:space="preserve">music/indie </v>
      </c>
      <c r="R1942" t="str">
        <f t="shared" si="184"/>
        <v>indie rock</v>
      </c>
      <c r="S1942" t="s">
        <v>8318</v>
      </c>
      <c r="T1942" t="s">
        <v>8337</v>
      </c>
      <c r="U1942" s="10">
        <f t="shared" si="185"/>
        <v>40670.507326388892</v>
      </c>
      <c r="V1942" s="9">
        <f t="shared" si="181"/>
        <v>40708.790972222225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65295.890000000014</v>
      </c>
      <c r="P1943">
        <f t="shared" si="182"/>
        <v>160089.44500000001</v>
      </c>
      <c r="Q1943" t="str">
        <f t="shared" si="183"/>
        <v>technology</v>
      </c>
      <c r="R1943" t="str">
        <f t="shared" si="184"/>
        <v>hardware</v>
      </c>
      <c r="S1943" t="s">
        <v>8316</v>
      </c>
      <c r="T1943" t="s">
        <v>8353</v>
      </c>
      <c r="U1943" s="10">
        <f t="shared" si="185"/>
        <v>41744.290868055556</v>
      </c>
      <c r="V1943" s="9">
        <f t="shared" si="181"/>
        <v>41773.915868055556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2306.42</v>
      </c>
      <c r="P1944">
        <f t="shared" si="182"/>
        <v>4200.71</v>
      </c>
      <c r="Q1944" t="str">
        <f t="shared" si="183"/>
        <v>technology</v>
      </c>
      <c r="R1944" t="str">
        <f t="shared" si="184"/>
        <v>hardware</v>
      </c>
      <c r="S1944" t="s">
        <v>8316</v>
      </c>
      <c r="T1944" t="s">
        <v>8353</v>
      </c>
      <c r="U1944" s="10">
        <f t="shared" si="185"/>
        <v>40638.828009259261</v>
      </c>
      <c r="V1944" s="9">
        <f t="shared" si="181"/>
        <v>40728.453009259261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160525</v>
      </c>
      <c r="P1945">
        <f t="shared" si="182"/>
        <v>86501.5</v>
      </c>
      <c r="Q1945" t="str">
        <f t="shared" si="183"/>
        <v>technology</v>
      </c>
      <c r="R1945" t="str">
        <f t="shared" si="184"/>
        <v>hardware</v>
      </c>
      <c r="S1945" t="s">
        <v>8316</v>
      </c>
      <c r="T1945" t="s">
        <v>8353</v>
      </c>
      <c r="U1945" s="10">
        <f t="shared" si="185"/>
        <v>42548.269861111112</v>
      </c>
      <c r="V1945" s="9">
        <f t="shared" si="181"/>
        <v>42592.894861111112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275222.2</v>
      </c>
      <c r="P1946">
        <f t="shared" si="182"/>
        <v>158505.60000000001</v>
      </c>
      <c r="Q1946" t="str">
        <f t="shared" si="183"/>
        <v>technology</v>
      </c>
      <c r="R1946" t="str">
        <f t="shared" si="184"/>
        <v>hardware</v>
      </c>
      <c r="S1946" t="s">
        <v>8316</v>
      </c>
      <c r="T1946" t="s">
        <v>8353</v>
      </c>
      <c r="U1946" s="10">
        <f t="shared" si="185"/>
        <v>41730.584374999999</v>
      </c>
      <c r="V1946" s="9">
        <f t="shared" si="181"/>
        <v>41760.209374999999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248018</v>
      </c>
      <c r="P1947">
        <f t="shared" si="182"/>
        <v>174349</v>
      </c>
      <c r="Q1947" t="str">
        <f t="shared" si="183"/>
        <v>technology</v>
      </c>
      <c r="R1947" t="str">
        <f t="shared" si="184"/>
        <v>hardware</v>
      </c>
      <c r="S1947" t="s">
        <v>8316</v>
      </c>
      <c r="T1947" t="s">
        <v>8353</v>
      </c>
      <c r="U1947" s="10">
        <f t="shared" si="185"/>
        <v>42157.251828703709</v>
      </c>
      <c r="V1947" s="9">
        <f t="shared" si="181"/>
        <v>42196.876828703702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3731</v>
      </c>
      <c r="P1948">
        <f t="shared" si="182"/>
        <v>5650.5</v>
      </c>
      <c r="Q1948" t="str">
        <f t="shared" si="183"/>
        <v>technology</v>
      </c>
      <c r="R1948" t="str">
        <f t="shared" si="184"/>
        <v>hardware</v>
      </c>
      <c r="S1948" t="s">
        <v>8316</v>
      </c>
      <c r="T1948" t="s">
        <v>8353</v>
      </c>
      <c r="U1948" s="10">
        <f t="shared" si="185"/>
        <v>41689.150011574071</v>
      </c>
      <c r="V1948" s="9">
        <f t="shared" si="181"/>
        <v>41748.733344907407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5.07000000000005</v>
      </c>
      <c r="P1949">
        <f t="shared" si="182"/>
        <v>414.03500000000003</v>
      </c>
      <c r="Q1949" t="str">
        <f t="shared" si="183"/>
        <v>technology</v>
      </c>
      <c r="R1949" t="str">
        <f t="shared" si="184"/>
        <v>hardware</v>
      </c>
      <c r="S1949" t="s">
        <v>8316</v>
      </c>
      <c r="T1949" t="s">
        <v>8353</v>
      </c>
      <c r="U1949" s="10">
        <f t="shared" si="185"/>
        <v>40102.918055555558</v>
      </c>
      <c r="V1949" s="9">
        <f t="shared" si="181"/>
        <v>40139.874305555553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700211</v>
      </c>
      <c r="P1950">
        <f t="shared" si="182"/>
        <v>402228</v>
      </c>
      <c r="Q1950" t="str">
        <f t="shared" si="183"/>
        <v>technology</v>
      </c>
      <c r="R1950" t="str">
        <f t="shared" si="184"/>
        <v>hardware</v>
      </c>
      <c r="S1950" t="s">
        <v>8316</v>
      </c>
      <c r="T1950" t="s">
        <v>8353</v>
      </c>
      <c r="U1950" s="10">
        <f t="shared" si="185"/>
        <v>42473.604270833333</v>
      </c>
      <c r="V1950" s="9">
        <f t="shared" si="181"/>
        <v>42527.334722222222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3001.3000000000029</v>
      </c>
      <c r="P1951">
        <f t="shared" si="182"/>
        <v>26972.15</v>
      </c>
      <c r="Q1951" t="str">
        <f t="shared" si="183"/>
        <v>technology</v>
      </c>
      <c r="R1951" t="str">
        <f t="shared" si="184"/>
        <v>hardware</v>
      </c>
      <c r="S1951" t="s">
        <v>8316</v>
      </c>
      <c r="T1951" t="s">
        <v>8353</v>
      </c>
      <c r="U1951" s="10">
        <f t="shared" si="185"/>
        <v>41800.423043981478</v>
      </c>
      <c r="V1951" s="9">
        <f t="shared" si="181"/>
        <v>41830.048043981486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48248.960000000006</v>
      </c>
      <c r="P1952">
        <f t="shared" si="182"/>
        <v>49062.48</v>
      </c>
      <c r="Q1952" t="str">
        <f t="shared" si="183"/>
        <v>technology</v>
      </c>
      <c r="R1952" t="str">
        <f t="shared" si="184"/>
        <v>hardware</v>
      </c>
      <c r="S1952" t="s">
        <v>8316</v>
      </c>
      <c r="T1952" t="s">
        <v>8353</v>
      </c>
      <c r="U1952" s="10">
        <f t="shared" si="185"/>
        <v>40624.181400462963</v>
      </c>
      <c r="V1952" s="9">
        <f t="shared" si="181"/>
        <v>40654.806400462963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56222</v>
      </c>
      <c r="P1953">
        <f t="shared" si="182"/>
        <v>53528</v>
      </c>
      <c r="Q1953" t="str">
        <f t="shared" si="183"/>
        <v>technology</v>
      </c>
      <c r="R1953" t="str">
        <f t="shared" si="184"/>
        <v>hardware</v>
      </c>
      <c r="S1953" t="s">
        <v>8316</v>
      </c>
      <c r="T1953" t="s">
        <v>8353</v>
      </c>
      <c r="U1953" s="10">
        <f t="shared" si="185"/>
        <v>42651.420567129629</v>
      </c>
      <c r="V1953" s="9">
        <f t="shared" si="181"/>
        <v>42681.087233796294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34465.33</v>
      </c>
      <c r="P1954">
        <f t="shared" si="182"/>
        <v>35073.665000000001</v>
      </c>
      <c r="Q1954" t="str">
        <f t="shared" si="183"/>
        <v>technology</v>
      </c>
      <c r="R1954" t="str">
        <f t="shared" si="184"/>
        <v>hardware</v>
      </c>
      <c r="S1954" t="s">
        <v>8316</v>
      </c>
      <c r="T1954" t="s">
        <v>8353</v>
      </c>
      <c r="U1954" s="10">
        <f t="shared" si="185"/>
        <v>41526.60665509259</v>
      </c>
      <c r="V1954" s="9">
        <f t="shared" si="181"/>
        <v>41563.23165509259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18892</v>
      </c>
      <c r="P1955">
        <f t="shared" si="182"/>
        <v>17019.5</v>
      </c>
      <c r="Q1955" t="str">
        <f t="shared" si="183"/>
        <v>technology</v>
      </c>
      <c r="R1955" t="str">
        <f t="shared" si="184"/>
        <v>hardware</v>
      </c>
      <c r="S1955" t="s">
        <v>8316</v>
      </c>
      <c r="T1955" t="s">
        <v>8353</v>
      </c>
      <c r="U1955" s="10">
        <f t="shared" si="185"/>
        <v>40941.199826388889</v>
      </c>
      <c r="V1955" s="9">
        <f t="shared" si="181"/>
        <v>40969.75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299474</v>
      </c>
      <c r="P1956">
        <f t="shared" si="182"/>
        <v>174944.5</v>
      </c>
      <c r="Q1956" t="str">
        <f t="shared" si="183"/>
        <v>technology</v>
      </c>
      <c r="R1956" t="str">
        <f t="shared" si="184"/>
        <v>hardware</v>
      </c>
      <c r="S1956" t="s">
        <v>8316</v>
      </c>
      <c r="T1956" t="s">
        <v>8353</v>
      </c>
      <c r="U1956" s="10">
        <f t="shared" si="185"/>
        <v>42394.580740740741</v>
      </c>
      <c r="V1956" s="9">
        <f t="shared" si="181"/>
        <v>42440.833333333328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125410.01999999999</v>
      </c>
      <c r="P1957">
        <f t="shared" si="182"/>
        <v>83850.009999999995</v>
      </c>
      <c r="Q1957" t="str">
        <f t="shared" si="183"/>
        <v>technology</v>
      </c>
      <c r="R1957" t="str">
        <f t="shared" si="184"/>
        <v>hardware</v>
      </c>
      <c r="S1957" t="s">
        <v>8316</v>
      </c>
      <c r="T1957" t="s">
        <v>8353</v>
      </c>
      <c r="U1957" s="10">
        <f t="shared" si="185"/>
        <v>41020.271770833337</v>
      </c>
      <c r="V1957" s="9">
        <f t="shared" si="181"/>
        <v>41052.416666666664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116420</v>
      </c>
      <c r="P1958">
        <f t="shared" si="182"/>
        <v>88392.5</v>
      </c>
      <c r="Q1958" t="str">
        <f t="shared" si="183"/>
        <v>technology</v>
      </c>
      <c r="R1958" t="str">
        <f t="shared" si="184"/>
        <v>hardware</v>
      </c>
      <c r="S1958" t="s">
        <v>8316</v>
      </c>
      <c r="T1958" t="s">
        <v>8353</v>
      </c>
      <c r="U1958" s="10">
        <f t="shared" si="185"/>
        <v>42067.923668981486</v>
      </c>
      <c r="V1958" s="9">
        <f t="shared" si="181"/>
        <v>42112.507002314815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20251.410000000003</v>
      </c>
      <c r="P1959">
        <f t="shared" si="182"/>
        <v>25455.705000000002</v>
      </c>
      <c r="Q1959" t="str">
        <f t="shared" si="183"/>
        <v>technology</v>
      </c>
      <c r="R1959" t="str">
        <f t="shared" si="184"/>
        <v>hardware</v>
      </c>
      <c r="S1959" t="s">
        <v>8316</v>
      </c>
      <c r="T1959" t="s">
        <v>8353</v>
      </c>
      <c r="U1959" s="10">
        <f t="shared" si="185"/>
        <v>41179.098530092589</v>
      </c>
      <c r="V1959" s="9">
        <f t="shared" si="181"/>
        <v>41208.723530092597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93490.02</v>
      </c>
      <c r="P1960">
        <f t="shared" si="182"/>
        <v>50923.01</v>
      </c>
      <c r="Q1960" t="str">
        <f t="shared" si="183"/>
        <v>technology</v>
      </c>
      <c r="R1960" t="str">
        <f t="shared" si="184"/>
        <v>hardware</v>
      </c>
      <c r="S1960" t="s">
        <v>8316</v>
      </c>
      <c r="T1960" t="s">
        <v>8353</v>
      </c>
      <c r="U1960" s="10">
        <f t="shared" si="185"/>
        <v>41326.987974537034</v>
      </c>
      <c r="V1960" s="9">
        <f t="shared" si="181"/>
        <v>41356.57130787037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5673.4400000000005</v>
      </c>
      <c r="P1961">
        <f t="shared" si="182"/>
        <v>8048.72</v>
      </c>
      <c r="Q1961" t="str">
        <f t="shared" si="183"/>
        <v>technology</v>
      </c>
      <c r="R1961" t="str">
        <f t="shared" si="184"/>
        <v>hardware</v>
      </c>
      <c r="S1961" t="s">
        <v>8316</v>
      </c>
      <c r="T1961" t="s">
        <v>8353</v>
      </c>
      <c r="U1961" s="10">
        <f t="shared" si="185"/>
        <v>41871.845601851855</v>
      </c>
      <c r="V1961" s="9">
        <f t="shared" si="181"/>
        <v>41912.625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12532</v>
      </c>
      <c r="P1962">
        <f t="shared" si="182"/>
        <v>41282.5</v>
      </c>
      <c r="Q1962" t="str">
        <f t="shared" si="183"/>
        <v>technology</v>
      </c>
      <c r="R1962" t="str">
        <f t="shared" si="184"/>
        <v>hardware</v>
      </c>
      <c r="S1962" t="s">
        <v>8316</v>
      </c>
      <c r="T1962" t="s">
        <v>8353</v>
      </c>
      <c r="U1962" s="10">
        <f t="shared" si="185"/>
        <v>41964.362743055557</v>
      </c>
      <c r="V1962" s="9">
        <f t="shared" si="181"/>
        <v>41993.987743055557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100538.12</v>
      </c>
      <c r="P1963">
        <f t="shared" si="182"/>
        <v>56085.56</v>
      </c>
      <c r="Q1963" t="str">
        <f t="shared" si="183"/>
        <v>technology</v>
      </c>
      <c r="R1963" t="str">
        <f t="shared" si="184"/>
        <v>hardware</v>
      </c>
      <c r="S1963" t="s">
        <v>8316</v>
      </c>
      <c r="T1963" t="s">
        <v>8353</v>
      </c>
      <c r="U1963" s="10">
        <f t="shared" si="185"/>
        <v>41148.194641203707</v>
      </c>
      <c r="V1963" s="9">
        <f t="shared" si="181"/>
        <v>41187.790972222225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9292.5</v>
      </c>
      <c r="P1964">
        <f t="shared" si="182"/>
        <v>9799.25</v>
      </c>
      <c r="Q1964" t="str">
        <f t="shared" si="183"/>
        <v>technology</v>
      </c>
      <c r="R1964" t="str">
        <f t="shared" si="184"/>
        <v>hardware</v>
      </c>
      <c r="S1964" t="s">
        <v>8316</v>
      </c>
      <c r="T1964" t="s">
        <v>8353</v>
      </c>
      <c r="U1964" s="10">
        <f t="shared" si="185"/>
        <v>41742.780509259261</v>
      </c>
      <c r="V1964" s="9">
        <f t="shared" si="181"/>
        <v>41772.405509259261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5108</v>
      </c>
      <c r="P1965">
        <f t="shared" si="182"/>
        <v>12156.5</v>
      </c>
      <c r="Q1965" t="str">
        <f t="shared" si="183"/>
        <v>technology</v>
      </c>
      <c r="R1965" t="str">
        <f t="shared" si="184"/>
        <v>hardware</v>
      </c>
      <c r="S1965" t="s">
        <v>8316</v>
      </c>
      <c r="T1965" t="s">
        <v>8353</v>
      </c>
      <c r="U1965" s="10">
        <f t="shared" si="185"/>
        <v>41863.429791666669</v>
      </c>
      <c r="V1965" s="9">
        <f t="shared" si="181"/>
        <v>41898.054791666669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142343.12</v>
      </c>
      <c r="P1966">
        <f t="shared" si="182"/>
        <v>116412.06</v>
      </c>
      <c r="Q1966" t="str">
        <f t="shared" si="183"/>
        <v>technology</v>
      </c>
      <c r="R1966" t="str">
        <f t="shared" si="184"/>
        <v>hardware</v>
      </c>
      <c r="S1966" t="s">
        <v>8316</v>
      </c>
      <c r="T1966" t="s">
        <v>8353</v>
      </c>
      <c r="U1966" s="10">
        <f t="shared" si="185"/>
        <v>42452.272824074069</v>
      </c>
      <c r="V1966" s="9">
        <f t="shared" si="181"/>
        <v>42481.897824074069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8114</v>
      </c>
      <c r="P1967">
        <f t="shared" si="182"/>
        <v>6608.5</v>
      </c>
      <c r="Q1967" t="str">
        <f t="shared" si="183"/>
        <v>technology</v>
      </c>
      <c r="R1967" t="str">
        <f t="shared" si="184"/>
        <v>hardware</v>
      </c>
      <c r="S1967" t="s">
        <v>8316</v>
      </c>
      <c r="T1967" t="s">
        <v>8353</v>
      </c>
      <c r="U1967" s="10">
        <f t="shared" si="185"/>
        <v>40898.089236111111</v>
      </c>
      <c r="V1967" s="9">
        <f t="shared" si="181"/>
        <v>40919.666666666664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106743.09</v>
      </c>
      <c r="P1968">
        <f t="shared" si="182"/>
        <v>104128.045</v>
      </c>
      <c r="Q1968" t="str">
        <f t="shared" si="183"/>
        <v>technology</v>
      </c>
      <c r="R1968" t="str">
        <f t="shared" si="184"/>
        <v>hardware</v>
      </c>
      <c r="S1968" t="s">
        <v>8316</v>
      </c>
      <c r="T1968" t="s">
        <v>8353</v>
      </c>
      <c r="U1968" s="10">
        <f t="shared" si="185"/>
        <v>41835.540486111109</v>
      </c>
      <c r="V1968" s="9">
        <f t="shared" si="181"/>
        <v>41865.165486111109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54026</v>
      </c>
      <c r="P1969">
        <f t="shared" si="182"/>
        <v>37215.5</v>
      </c>
      <c r="Q1969" t="str">
        <f t="shared" si="183"/>
        <v>technology</v>
      </c>
      <c r="R1969" t="str">
        <f t="shared" si="184"/>
        <v>hardware</v>
      </c>
      <c r="S1969" t="s">
        <v>8316</v>
      </c>
      <c r="T1969" t="s">
        <v>8353</v>
      </c>
      <c r="U1969" s="10">
        <f t="shared" si="185"/>
        <v>41730.663530092592</v>
      </c>
      <c r="V1969" s="9">
        <f t="shared" si="181"/>
        <v>41760.288530092592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92483</v>
      </c>
      <c r="P1970">
        <f t="shared" si="182"/>
        <v>71496.5</v>
      </c>
      <c r="Q1970" t="str">
        <f t="shared" si="183"/>
        <v>technology</v>
      </c>
      <c r="R1970" t="str">
        <f t="shared" si="184"/>
        <v>hardware</v>
      </c>
      <c r="S1970" t="s">
        <v>8316</v>
      </c>
      <c r="T1970" t="s">
        <v>8353</v>
      </c>
      <c r="U1970" s="10">
        <f t="shared" si="185"/>
        <v>42676.586979166663</v>
      </c>
      <c r="V1970" s="9">
        <f t="shared" si="181"/>
        <v>42707.253645833334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95816</v>
      </c>
      <c r="P1971">
        <f t="shared" si="182"/>
        <v>58851.5</v>
      </c>
      <c r="Q1971" t="str">
        <f t="shared" si="183"/>
        <v>technology</v>
      </c>
      <c r="R1971" t="str">
        <f t="shared" si="184"/>
        <v>hardware</v>
      </c>
      <c r="S1971" t="s">
        <v>8316</v>
      </c>
      <c r="T1971" t="s">
        <v>8353</v>
      </c>
      <c r="U1971" s="10">
        <f t="shared" si="185"/>
        <v>42557.792453703703</v>
      </c>
      <c r="V1971" s="9">
        <f t="shared" si="181"/>
        <v>42587.417453703703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51590</v>
      </c>
      <c r="P1972">
        <f t="shared" si="182"/>
        <v>28645.5</v>
      </c>
      <c r="Q1972" t="str">
        <f t="shared" si="183"/>
        <v>technology</v>
      </c>
      <c r="R1972" t="str">
        <f t="shared" si="184"/>
        <v>hardware</v>
      </c>
      <c r="S1972" t="s">
        <v>8316</v>
      </c>
      <c r="T1972" t="s">
        <v>8353</v>
      </c>
      <c r="U1972" s="10">
        <f t="shared" si="185"/>
        <v>41324.193298611113</v>
      </c>
      <c r="V1972" s="9">
        <f t="shared" si="181"/>
        <v>41383.776631944442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652110.87000000011</v>
      </c>
      <c r="P1973">
        <f t="shared" si="182"/>
        <v>527986.93500000006</v>
      </c>
      <c r="Q1973" t="str">
        <f t="shared" si="183"/>
        <v>technology</v>
      </c>
      <c r="R1973" t="str">
        <f t="shared" si="184"/>
        <v>hardware</v>
      </c>
      <c r="S1973" t="s">
        <v>8316</v>
      </c>
      <c r="T1973" t="s">
        <v>8353</v>
      </c>
      <c r="U1973" s="10">
        <f t="shared" si="185"/>
        <v>41561.500706018516</v>
      </c>
      <c r="V1973" s="9">
        <f t="shared" si="181"/>
        <v>41592.791666666664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14362</v>
      </c>
      <c r="P1974">
        <f t="shared" si="182"/>
        <v>8550</v>
      </c>
      <c r="Q1974" t="str">
        <f t="shared" si="183"/>
        <v>technology</v>
      </c>
      <c r="R1974" t="str">
        <f t="shared" si="184"/>
        <v>hardware</v>
      </c>
      <c r="S1974" t="s">
        <v>8316</v>
      </c>
      <c r="T1974" t="s">
        <v>8353</v>
      </c>
      <c r="U1974" s="10">
        <f t="shared" si="185"/>
        <v>41201.012083333335</v>
      </c>
      <c r="V1974" s="9">
        <f t="shared" si="181"/>
        <v>41230.678749999999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310525.01</v>
      </c>
      <c r="P1975">
        <f t="shared" si="182"/>
        <v>255288.005</v>
      </c>
      <c r="Q1975" t="str">
        <f t="shared" si="183"/>
        <v>technology</v>
      </c>
      <c r="R1975" t="str">
        <f t="shared" si="184"/>
        <v>hardware</v>
      </c>
      <c r="S1975" t="s">
        <v>8316</v>
      </c>
      <c r="T1975" t="s">
        <v>8353</v>
      </c>
      <c r="U1975" s="10">
        <f t="shared" si="185"/>
        <v>42549.722962962958</v>
      </c>
      <c r="V1975" s="9">
        <f t="shared" si="181"/>
        <v>42587.916666666672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55099.199999999997</v>
      </c>
      <c r="P1976">
        <f t="shared" si="182"/>
        <v>37750.6</v>
      </c>
      <c r="Q1976" t="str">
        <f t="shared" si="183"/>
        <v>technology</v>
      </c>
      <c r="R1976" t="str">
        <f t="shared" si="184"/>
        <v>hardware</v>
      </c>
      <c r="S1976" t="s">
        <v>8316</v>
      </c>
      <c r="T1976" t="s">
        <v>8353</v>
      </c>
      <c r="U1976" s="10">
        <f t="shared" si="185"/>
        <v>41445.334131944444</v>
      </c>
      <c r="V1976" s="9">
        <f t="shared" si="181"/>
        <v>41504.959131944444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17393.339999999997</v>
      </c>
      <c r="P1977">
        <f t="shared" si="182"/>
        <v>16823.169999999998</v>
      </c>
      <c r="Q1977" t="str">
        <f t="shared" si="183"/>
        <v>technology</v>
      </c>
      <c r="R1977" t="str">
        <f t="shared" si="184"/>
        <v>hardware</v>
      </c>
      <c r="S1977" t="s">
        <v>8316</v>
      </c>
      <c r="T1977" t="s">
        <v>8353</v>
      </c>
      <c r="U1977" s="10">
        <f t="shared" si="185"/>
        <v>41313.755219907405</v>
      </c>
      <c r="V1977" s="9">
        <f t="shared" si="181"/>
        <v>41343.380219907405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9864</v>
      </c>
      <c r="P1978">
        <f t="shared" si="182"/>
        <v>7168.5</v>
      </c>
      <c r="Q1978" t="str">
        <f t="shared" si="183"/>
        <v>technology</v>
      </c>
      <c r="R1978" t="str">
        <f t="shared" si="184"/>
        <v>hardware</v>
      </c>
      <c r="S1978" t="s">
        <v>8316</v>
      </c>
      <c r="T1978" t="s">
        <v>8353</v>
      </c>
      <c r="U1978" s="10">
        <f t="shared" si="185"/>
        <v>41438.899594907409</v>
      </c>
      <c r="V1978" s="9">
        <f t="shared" si="181"/>
        <v>41468.524594907409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151165</v>
      </c>
      <c r="P1979">
        <f t="shared" si="182"/>
        <v>100993</v>
      </c>
      <c r="Q1979" t="str">
        <f t="shared" si="183"/>
        <v>technology</v>
      </c>
      <c r="R1979" t="str">
        <f t="shared" si="184"/>
        <v>hardware</v>
      </c>
      <c r="S1979" t="s">
        <v>8316</v>
      </c>
      <c r="T1979" t="s">
        <v>8353</v>
      </c>
      <c r="U1979" s="10">
        <f t="shared" si="185"/>
        <v>42311.216898148152</v>
      </c>
      <c r="V1979" s="9">
        <f t="shared" si="181"/>
        <v>42356.957638888889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463422.57</v>
      </c>
      <c r="P1980">
        <f t="shared" si="182"/>
        <v>256905.285</v>
      </c>
      <c r="Q1980" t="str">
        <f t="shared" si="183"/>
        <v>technology</v>
      </c>
      <c r="R1980" t="str">
        <f t="shared" si="184"/>
        <v>hardware</v>
      </c>
      <c r="S1980" t="s">
        <v>8316</v>
      </c>
      <c r="T1980" t="s">
        <v>8353</v>
      </c>
      <c r="U1980" s="10">
        <f t="shared" si="185"/>
        <v>41039.225601851853</v>
      </c>
      <c r="V1980" s="9">
        <f t="shared" si="181"/>
        <v>41071.916666666664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29802.309999999998</v>
      </c>
      <c r="P1981">
        <f t="shared" si="182"/>
        <v>115307.655</v>
      </c>
      <c r="Q1981" t="str">
        <f t="shared" si="183"/>
        <v>technology</v>
      </c>
      <c r="R1981" t="str">
        <f t="shared" si="184"/>
        <v>hardware</v>
      </c>
      <c r="S1981" t="s">
        <v>8316</v>
      </c>
      <c r="T1981" t="s">
        <v>8353</v>
      </c>
      <c r="U1981" s="10">
        <f t="shared" si="185"/>
        <v>42290.460023148145</v>
      </c>
      <c r="V1981" s="9">
        <f t="shared" si="181"/>
        <v>42326.832638888889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127412.01000000001</v>
      </c>
      <c r="P1982">
        <f t="shared" si="182"/>
        <v>89678.505000000005</v>
      </c>
      <c r="Q1982" t="str">
        <f t="shared" si="183"/>
        <v>technology</v>
      </c>
      <c r="R1982" t="str">
        <f t="shared" si="184"/>
        <v>hardware</v>
      </c>
      <c r="S1982" t="s">
        <v>8316</v>
      </c>
      <c r="T1982" t="s">
        <v>8353</v>
      </c>
      <c r="U1982" s="10">
        <f t="shared" si="185"/>
        <v>42423.542384259257</v>
      </c>
      <c r="V1982" s="9">
        <f t="shared" si="181"/>
        <v>42463.125717592593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0</v>
      </c>
      <c r="P1983">
        <f t="shared" si="182"/>
        <v>196.5</v>
      </c>
      <c r="Q1983" t="str">
        <f t="shared" si="183"/>
        <v>photogra</v>
      </c>
      <c r="R1983" t="str">
        <f t="shared" si="184"/>
        <v>people</v>
      </c>
      <c r="S1983" t="s">
        <v>8322</v>
      </c>
      <c r="T1983" t="s">
        <v>8354</v>
      </c>
      <c r="U1983" s="10">
        <f t="shared" si="185"/>
        <v>41799.725289351853</v>
      </c>
      <c r="V1983" s="9">
        <f t="shared" si="181"/>
        <v>41829.350289351853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2"/>
        <v>0</v>
      </c>
      <c r="Q1984" t="str">
        <f t="shared" si="183"/>
        <v>photogra</v>
      </c>
      <c r="R1984" t="str">
        <f t="shared" si="184"/>
        <v>people</v>
      </c>
      <c r="S1984" t="s">
        <v>8322</v>
      </c>
      <c r="T1984" t="s">
        <v>8354</v>
      </c>
      <c r="U1984" s="10">
        <f t="shared" si="185"/>
        <v>42678.586655092593</v>
      </c>
      <c r="V1984" s="9">
        <f t="shared" si="181"/>
        <v>42708.253321759257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0</v>
      </c>
      <c r="P1985">
        <f t="shared" si="182"/>
        <v>717.5</v>
      </c>
      <c r="Q1985" t="str">
        <f t="shared" si="183"/>
        <v>photogra</v>
      </c>
      <c r="R1985" t="str">
        <f t="shared" si="184"/>
        <v>people</v>
      </c>
      <c r="S1985" t="s">
        <v>8322</v>
      </c>
      <c r="T1985" t="s">
        <v>8354</v>
      </c>
      <c r="U1985" s="10">
        <f t="shared" si="185"/>
        <v>42593.011782407411</v>
      </c>
      <c r="V1985" s="9">
        <f t="shared" si="181"/>
        <v>42614.916666666672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IF(E1986&gt;=D1986, E1986-D1986,0)</f>
        <v>0</v>
      </c>
      <c r="P1986">
        <f t="shared" si="182"/>
        <v>1589.5</v>
      </c>
      <c r="Q1986" t="str">
        <f t="shared" si="183"/>
        <v>photogra</v>
      </c>
      <c r="R1986" t="str">
        <f t="shared" si="184"/>
        <v>people</v>
      </c>
      <c r="S1986" t="s">
        <v>8322</v>
      </c>
      <c r="T1986" t="s">
        <v>8354</v>
      </c>
      <c r="U1986" s="10">
        <f t="shared" si="185"/>
        <v>41913.790289351848</v>
      </c>
      <c r="V1986" s="9">
        <f t="shared" ref="V1986:V2049" si="187">(I1986/86400)+25569+(-9/24)</f>
        <v>41973.456956018519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0</v>
      </c>
      <c r="P1987">
        <f t="shared" ref="P1987:P2050" si="188">AVERAGE(E1987,L1987)</f>
        <v>27.5</v>
      </c>
      <c r="Q1987" t="str">
        <f t="shared" ref="Q1987:Q2050" si="189">LEFT(N1987,LEN(N1987)-FIND("/",N1987)+2)</f>
        <v>photogra</v>
      </c>
      <c r="R1987" t="str">
        <f t="shared" ref="R1987:R2050" si="190">RIGHT(N1987,LEN(N1987)-FIND("/",N1987))</f>
        <v>people</v>
      </c>
      <c r="S1987" t="s">
        <v>8322</v>
      </c>
      <c r="T1987" t="s">
        <v>8354</v>
      </c>
      <c r="U1987" s="10">
        <f t="shared" ref="U1987:U2050" si="191">(((J1987/60)/60)/24)+DATE(1970,1,1)</f>
        <v>42555.698738425926</v>
      </c>
      <c r="V1987" s="9">
        <f t="shared" si="187"/>
        <v>42584.583333333328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8"/>
        <v>1</v>
      </c>
      <c r="Q1988" t="str">
        <f t="shared" si="189"/>
        <v>photogra</v>
      </c>
      <c r="R1988" t="str">
        <f t="shared" si="190"/>
        <v>people</v>
      </c>
      <c r="S1988" t="s">
        <v>8322</v>
      </c>
      <c r="T1988" t="s">
        <v>8354</v>
      </c>
      <c r="U1988" s="10">
        <f t="shared" si="191"/>
        <v>42413.433831018512</v>
      </c>
      <c r="V1988" s="9">
        <f t="shared" si="187"/>
        <v>42443.017164351855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0</v>
      </c>
      <c r="P1989">
        <f t="shared" si="188"/>
        <v>1182</v>
      </c>
      <c r="Q1989" t="str">
        <f t="shared" si="189"/>
        <v>photogra</v>
      </c>
      <c r="R1989" t="str">
        <f t="shared" si="190"/>
        <v>people</v>
      </c>
      <c r="S1989" t="s">
        <v>8322</v>
      </c>
      <c r="T1989" t="s">
        <v>8354</v>
      </c>
      <c r="U1989" s="10">
        <f t="shared" si="191"/>
        <v>42034.639768518522</v>
      </c>
      <c r="V1989" s="9">
        <f t="shared" si="187"/>
        <v>42064.264768518522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8"/>
        <v>13</v>
      </c>
      <c r="Q1990" t="str">
        <f t="shared" si="189"/>
        <v>photogra</v>
      </c>
      <c r="R1990" t="str">
        <f t="shared" si="190"/>
        <v>people</v>
      </c>
      <c r="S1990" t="s">
        <v>8322</v>
      </c>
      <c r="T1990" t="s">
        <v>8354</v>
      </c>
      <c r="U1990" s="10">
        <f t="shared" si="191"/>
        <v>42206.763217592597</v>
      </c>
      <c r="V1990" s="9">
        <f t="shared" si="187"/>
        <v>42236.388217592597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0</v>
      </c>
      <c r="P1991">
        <f t="shared" si="188"/>
        <v>25.5</v>
      </c>
      <c r="Q1991" t="str">
        <f t="shared" si="189"/>
        <v>photogra</v>
      </c>
      <c r="R1991" t="str">
        <f t="shared" si="190"/>
        <v>people</v>
      </c>
      <c r="S1991" t="s">
        <v>8322</v>
      </c>
      <c r="T1991" t="s">
        <v>8354</v>
      </c>
      <c r="U1991" s="10">
        <f t="shared" si="191"/>
        <v>42685.680648148147</v>
      </c>
      <c r="V1991" s="9">
        <f t="shared" si="187"/>
        <v>42715.305648148147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0</v>
      </c>
      <c r="P1992">
        <f t="shared" si="188"/>
        <v>257</v>
      </c>
      <c r="Q1992" t="str">
        <f t="shared" si="189"/>
        <v>photogra</v>
      </c>
      <c r="R1992" t="str">
        <f t="shared" si="190"/>
        <v>people</v>
      </c>
      <c r="S1992" t="s">
        <v>8322</v>
      </c>
      <c r="T1992" t="s">
        <v>8354</v>
      </c>
      <c r="U1992" s="10">
        <f t="shared" si="191"/>
        <v>42398.195972222224</v>
      </c>
      <c r="V1992" s="9">
        <f t="shared" si="187"/>
        <v>42412.820972222224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0</v>
      </c>
      <c r="P1993">
        <f t="shared" si="188"/>
        <v>71.5</v>
      </c>
      <c r="Q1993" t="str">
        <f t="shared" si="189"/>
        <v>photogra</v>
      </c>
      <c r="R1993" t="str">
        <f t="shared" si="190"/>
        <v>people</v>
      </c>
      <c r="S1993" t="s">
        <v>8322</v>
      </c>
      <c r="T1993" t="s">
        <v>8354</v>
      </c>
      <c r="U1993" s="10">
        <f t="shared" si="191"/>
        <v>42167.89335648148</v>
      </c>
      <c r="V1993" s="9">
        <f t="shared" si="187"/>
        <v>42188.51835648148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8"/>
        <v>2</v>
      </c>
      <c r="Q1994" t="str">
        <f t="shared" si="189"/>
        <v>photogra</v>
      </c>
      <c r="R1994" t="str">
        <f t="shared" si="190"/>
        <v>people</v>
      </c>
      <c r="S1994" t="s">
        <v>8322</v>
      </c>
      <c r="T1994" t="s">
        <v>8354</v>
      </c>
      <c r="U1994" s="10">
        <f t="shared" si="191"/>
        <v>42023.143414351856</v>
      </c>
      <c r="V1994" s="9">
        <f t="shared" si="187"/>
        <v>42052.768414351856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8"/>
        <v>0</v>
      </c>
      <c r="Q1995" t="str">
        <f t="shared" si="189"/>
        <v>photogra</v>
      </c>
      <c r="R1995" t="str">
        <f t="shared" si="190"/>
        <v>people</v>
      </c>
      <c r="S1995" t="s">
        <v>8322</v>
      </c>
      <c r="T1995" t="s">
        <v>8354</v>
      </c>
      <c r="U1995" s="10">
        <f t="shared" si="191"/>
        <v>42329.58839120371</v>
      </c>
      <c r="V1995" s="9">
        <f t="shared" si="187"/>
        <v>42359.213391203702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8"/>
        <v>0</v>
      </c>
      <c r="Q1996" t="str">
        <f t="shared" si="189"/>
        <v>photogra</v>
      </c>
      <c r="R1996" t="str">
        <f t="shared" si="190"/>
        <v>people</v>
      </c>
      <c r="S1996" t="s">
        <v>8322</v>
      </c>
      <c r="T1996" t="s">
        <v>8354</v>
      </c>
      <c r="U1996" s="10">
        <f t="shared" si="191"/>
        <v>42651.006273148145</v>
      </c>
      <c r="V1996" s="9">
        <f t="shared" si="187"/>
        <v>42710.672939814816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0</v>
      </c>
      <c r="P1997">
        <f t="shared" si="188"/>
        <v>40.5</v>
      </c>
      <c r="Q1997" t="str">
        <f t="shared" si="189"/>
        <v>photogra</v>
      </c>
      <c r="R1997" t="str">
        <f t="shared" si="190"/>
        <v>people</v>
      </c>
      <c r="S1997" t="s">
        <v>8322</v>
      </c>
      <c r="T1997" t="s">
        <v>8354</v>
      </c>
      <c r="U1997" s="10">
        <f t="shared" si="191"/>
        <v>42181.902037037042</v>
      </c>
      <c r="V1997" s="9">
        <f t="shared" si="187"/>
        <v>42201.527037037042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8"/>
        <v>0</v>
      </c>
      <c r="Q1998" t="str">
        <f t="shared" si="189"/>
        <v>photogra</v>
      </c>
      <c r="R1998" t="str">
        <f t="shared" si="190"/>
        <v>people</v>
      </c>
      <c r="S1998" t="s">
        <v>8322</v>
      </c>
      <c r="T1998" t="s">
        <v>8354</v>
      </c>
      <c r="U1998" s="10">
        <f t="shared" si="191"/>
        <v>41800.819571759261</v>
      </c>
      <c r="V1998" s="9">
        <f t="shared" si="187"/>
        <v>41830.444571759261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8"/>
        <v>0</v>
      </c>
      <c r="Q1999" t="str">
        <f t="shared" si="189"/>
        <v>photogra</v>
      </c>
      <c r="R1999" t="str">
        <f t="shared" si="190"/>
        <v>people</v>
      </c>
      <c r="S1999" t="s">
        <v>8322</v>
      </c>
      <c r="T1999" t="s">
        <v>8354</v>
      </c>
      <c r="U1999" s="10">
        <f t="shared" si="191"/>
        <v>41847.930694444447</v>
      </c>
      <c r="V1999" s="9">
        <f t="shared" si="187"/>
        <v>41877.555694444447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0</v>
      </c>
      <c r="P2000">
        <f t="shared" si="188"/>
        <v>329</v>
      </c>
      <c r="Q2000" t="str">
        <f t="shared" si="189"/>
        <v>photogra</v>
      </c>
      <c r="R2000" t="str">
        <f t="shared" si="190"/>
        <v>people</v>
      </c>
      <c r="S2000" t="s">
        <v>8322</v>
      </c>
      <c r="T2000" t="s">
        <v>8354</v>
      </c>
      <c r="U2000" s="10">
        <f t="shared" si="191"/>
        <v>41807.118495370371</v>
      </c>
      <c r="V2000" s="9">
        <f t="shared" si="187"/>
        <v>41851.743495370371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</v>
      </c>
      <c r="P2001">
        <f t="shared" si="188"/>
        <v>121.5</v>
      </c>
      <c r="Q2001" t="str">
        <f t="shared" si="189"/>
        <v>photogra</v>
      </c>
      <c r="R2001" t="str">
        <f t="shared" si="190"/>
        <v>people</v>
      </c>
      <c r="S2001" t="s">
        <v>8322</v>
      </c>
      <c r="T2001" t="s">
        <v>8354</v>
      </c>
      <c r="U2001" s="10">
        <f t="shared" si="191"/>
        <v>41926.482731481483</v>
      </c>
      <c r="V2001" s="9">
        <f t="shared" si="187"/>
        <v>41956.149398148147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0</v>
      </c>
      <c r="P2002">
        <f t="shared" si="188"/>
        <v>325</v>
      </c>
      <c r="Q2002" t="str">
        <f t="shared" si="189"/>
        <v>photogra</v>
      </c>
      <c r="R2002" t="str">
        <f t="shared" si="190"/>
        <v>people</v>
      </c>
      <c r="S2002" t="s">
        <v>8322</v>
      </c>
      <c r="T2002" t="s">
        <v>8354</v>
      </c>
      <c r="U2002" s="10">
        <f t="shared" si="191"/>
        <v>42345.951539351852</v>
      </c>
      <c r="V2002" s="9">
        <f t="shared" si="187"/>
        <v>42375.576539351852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155171</v>
      </c>
      <c r="P2003">
        <f t="shared" si="188"/>
        <v>105904</v>
      </c>
      <c r="Q2003" t="str">
        <f t="shared" si="189"/>
        <v>technology</v>
      </c>
      <c r="R2003" t="str">
        <f t="shared" si="190"/>
        <v>hardware</v>
      </c>
      <c r="S2003" t="s">
        <v>8316</v>
      </c>
      <c r="T2003" t="s">
        <v>8353</v>
      </c>
      <c r="U2003" s="10">
        <f t="shared" si="191"/>
        <v>42136.209675925929</v>
      </c>
      <c r="V2003" s="9">
        <f t="shared" si="187"/>
        <v>42167.458333333328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58397.11</v>
      </c>
      <c r="P2004">
        <f t="shared" si="188"/>
        <v>54886.055</v>
      </c>
      <c r="Q2004" t="str">
        <f t="shared" si="189"/>
        <v>technology</v>
      </c>
      <c r="R2004" t="str">
        <f t="shared" si="190"/>
        <v>hardware</v>
      </c>
      <c r="S2004" t="s">
        <v>8316</v>
      </c>
      <c r="T2004" t="s">
        <v>8353</v>
      </c>
      <c r="U2004" s="10">
        <f t="shared" si="191"/>
        <v>42728.71230324074</v>
      </c>
      <c r="V2004" s="9">
        <f t="shared" si="187"/>
        <v>42758.33730324074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1060</v>
      </c>
      <c r="P2005">
        <f t="shared" si="188"/>
        <v>788.5</v>
      </c>
      <c r="Q2005" t="str">
        <f t="shared" si="189"/>
        <v>technology</v>
      </c>
      <c r="R2005" t="str">
        <f t="shared" si="190"/>
        <v>hardware</v>
      </c>
      <c r="S2005" t="s">
        <v>8316</v>
      </c>
      <c r="T2005" t="s">
        <v>8353</v>
      </c>
      <c r="U2005" s="10">
        <f t="shared" si="191"/>
        <v>40347.125601851854</v>
      </c>
      <c r="V2005" s="9">
        <f t="shared" si="187"/>
        <v>40361.583333333336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67210.240000000005</v>
      </c>
      <c r="P2006">
        <f t="shared" si="188"/>
        <v>58782.12</v>
      </c>
      <c r="Q2006" t="str">
        <f t="shared" si="189"/>
        <v>technology</v>
      </c>
      <c r="R2006" t="str">
        <f t="shared" si="190"/>
        <v>hardware</v>
      </c>
      <c r="S2006" t="s">
        <v>8316</v>
      </c>
      <c r="T2006" t="s">
        <v>8353</v>
      </c>
      <c r="U2006" s="10">
        <f t="shared" si="191"/>
        <v>41800.604895833334</v>
      </c>
      <c r="V2006" s="9">
        <f t="shared" si="187"/>
        <v>41830.229895833334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7104.0299999999988</v>
      </c>
      <c r="P2007">
        <f t="shared" si="188"/>
        <v>18647.514999999999</v>
      </c>
      <c r="Q2007" t="str">
        <f t="shared" si="189"/>
        <v>technology</v>
      </c>
      <c r="R2007" t="str">
        <f t="shared" si="190"/>
        <v>hardware</v>
      </c>
      <c r="S2007" t="s">
        <v>8316</v>
      </c>
      <c r="T2007" t="s">
        <v>8353</v>
      </c>
      <c r="U2007" s="10">
        <f t="shared" si="191"/>
        <v>41535.812708333331</v>
      </c>
      <c r="V2007" s="9">
        <f t="shared" si="187"/>
        <v>41562.790972222225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73920</v>
      </c>
      <c r="P2008">
        <f t="shared" si="188"/>
        <v>62111.5</v>
      </c>
      <c r="Q2008" t="str">
        <f t="shared" si="189"/>
        <v>technology</v>
      </c>
      <c r="R2008" t="str">
        <f t="shared" si="190"/>
        <v>hardware</v>
      </c>
      <c r="S2008" t="s">
        <v>8316</v>
      </c>
      <c r="T2008" t="s">
        <v>8353</v>
      </c>
      <c r="U2008" s="10">
        <f t="shared" si="191"/>
        <v>41941.500520833331</v>
      </c>
      <c r="V2008" s="9">
        <f t="shared" si="187"/>
        <v>41976.167187500003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1570.92</v>
      </c>
      <c r="P2009">
        <f t="shared" si="188"/>
        <v>5853.96</v>
      </c>
      <c r="Q2009" t="str">
        <f t="shared" si="189"/>
        <v>technology</v>
      </c>
      <c r="R2009" t="str">
        <f t="shared" si="190"/>
        <v>hardware</v>
      </c>
      <c r="S2009" t="s">
        <v>8316</v>
      </c>
      <c r="T2009" t="s">
        <v>8353</v>
      </c>
      <c r="U2009" s="10">
        <f t="shared" si="191"/>
        <v>40347.837800925925</v>
      </c>
      <c r="V2009" s="9">
        <f t="shared" si="187"/>
        <v>40413.791666666664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268.21000000000004</v>
      </c>
      <c r="P2010">
        <f t="shared" si="188"/>
        <v>940</v>
      </c>
      <c r="Q2010" t="str">
        <f t="shared" si="189"/>
        <v>technology</v>
      </c>
      <c r="R2010" t="str">
        <f t="shared" si="190"/>
        <v>hardware</v>
      </c>
      <c r="S2010" t="s">
        <v>8316</v>
      </c>
      <c r="T2010" t="s">
        <v>8353</v>
      </c>
      <c r="U2010" s="10">
        <f t="shared" si="191"/>
        <v>40761.604421296295</v>
      </c>
      <c r="V2010" s="9">
        <f t="shared" si="187"/>
        <v>40805.229421296295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102579</v>
      </c>
      <c r="P2011">
        <f t="shared" si="188"/>
        <v>76488.5</v>
      </c>
      <c r="Q2011" t="str">
        <f t="shared" si="189"/>
        <v>technology</v>
      </c>
      <c r="R2011" t="str">
        <f t="shared" si="190"/>
        <v>hardware</v>
      </c>
      <c r="S2011" t="s">
        <v>8316</v>
      </c>
      <c r="T2011" t="s">
        <v>8353</v>
      </c>
      <c r="U2011" s="10">
        <f t="shared" si="191"/>
        <v>42661.323414351849</v>
      </c>
      <c r="V2011" s="9">
        <f t="shared" si="187"/>
        <v>42696.990081018521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66015.899999999994</v>
      </c>
      <c r="P2012">
        <f t="shared" si="188"/>
        <v>48876.45</v>
      </c>
      <c r="Q2012" t="str">
        <f t="shared" si="189"/>
        <v>technology</v>
      </c>
      <c r="R2012" t="str">
        <f t="shared" si="190"/>
        <v>hardware</v>
      </c>
      <c r="S2012" t="s">
        <v>8316</v>
      </c>
      <c r="T2012" t="s">
        <v>8353</v>
      </c>
      <c r="U2012" s="10">
        <f t="shared" si="191"/>
        <v>42570.996423611112</v>
      </c>
      <c r="V2012" s="9">
        <f t="shared" si="187"/>
        <v>42600.621423611112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359782</v>
      </c>
      <c r="P2013">
        <f t="shared" si="188"/>
        <v>205376.5</v>
      </c>
      <c r="Q2013" t="str">
        <f t="shared" si="189"/>
        <v>technology</v>
      </c>
      <c r="R2013" t="str">
        <f t="shared" si="190"/>
        <v>hardware</v>
      </c>
      <c r="S2013" t="s">
        <v>8316</v>
      </c>
      <c r="T2013" t="s">
        <v>8353</v>
      </c>
      <c r="U2013" s="10">
        <f t="shared" si="191"/>
        <v>42347.358483796299</v>
      </c>
      <c r="V2013" s="9">
        <f t="shared" si="187"/>
        <v>42380.583333333328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6745</v>
      </c>
      <c r="P2014">
        <f t="shared" si="188"/>
        <v>5964</v>
      </c>
      <c r="Q2014" t="str">
        <f t="shared" si="189"/>
        <v>technology</v>
      </c>
      <c r="R2014" t="str">
        <f t="shared" si="190"/>
        <v>hardware</v>
      </c>
      <c r="S2014" t="s">
        <v>8316</v>
      </c>
      <c r="T2014" t="s">
        <v>8353</v>
      </c>
      <c r="U2014" s="10">
        <f t="shared" si="191"/>
        <v>42010.822233796294</v>
      </c>
      <c r="V2014" s="9">
        <f t="shared" si="187"/>
        <v>42040.447233796294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631862</v>
      </c>
      <c r="P2015">
        <f t="shared" si="188"/>
        <v>398212</v>
      </c>
      <c r="Q2015" t="str">
        <f t="shared" si="189"/>
        <v>technology</v>
      </c>
      <c r="R2015" t="str">
        <f t="shared" si="190"/>
        <v>hardware</v>
      </c>
      <c r="S2015" t="s">
        <v>8316</v>
      </c>
      <c r="T2015" t="s">
        <v>8353</v>
      </c>
      <c r="U2015" s="10">
        <f t="shared" si="191"/>
        <v>42499.960810185185</v>
      </c>
      <c r="V2015" s="9">
        <f t="shared" si="187"/>
        <v>42559.585810185185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2314134.67</v>
      </c>
      <c r="P2016">
        <f t="shared" si="188"/>
        <v>1185295.835</v>
      </c>
      <c r="Q2016" t="str">
        <f t="shared" si="189"/>
        <v>technology</v>
      </c>
      <c r="R2016" t="str">
        <f t="shared" si="190"/>
        <v>hardware</v>
      </c>
      <c r="S2016" t="s">
        <v>8316</v>
      </c>
      <c r="T2016" t="s">
        <v>8353</v>
      </c>
      <c r="U2016" s="10">
        <f t="shared" si="191"/>
        <v>41324.214571759258</v>
      </c>
      <c r="V2016" s="9">
        <f t="shared" si="187"/>
        <v>41357.797905092593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936.01000000000022</v>
      </c>
      <c r="P2017">
        <f t="shared" si="188"/>
        <v>4149.0050000000001</v>
      </c>
      <c r="Q2017" t="str">
        <f t="shared" si="189"/>
        <v>technology</v>
      </c>
      <c r="R2017" t="str">
        <f t="shared" si="190"/>
        <v>hardware</v>
      </c>
      <c r="S2017" t="s">
        <v>8316</v>
      </c>
      <c r="T2017" t="s">
        <v>8353</v>
      </c>
      <c r="U2017" s="10">
        <f t="shared" si="191"/>
        <v>40765.876886574071</v>
      </c>
      <c r="V2017" s="9">
        <f t="shared" si="187"/>
        <v>40795.501886574071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82154.22</v>
      </c>
      <c r="P2018">
        <f t="shared" si="188"/>
        <v>46316.61</v>
      </c>
      <c r="Q2018" t="str">
        <f t="shared" si="189"/>
        <v>technology</v>
      </c>
      <c r="R2018" t="str">
        <f t="shared" si="190"/>
        <v>hardware</v>
      </c>
      <c r="S2018" t="s">
        <v>8316</v>
      </c>
      <c r="T2018" t="s">
        <v>8353</v>
      </c>
      <c r="U2018" s="10">
        <f t="shared" si="191"/>
        <v>41312.88077546296</v>
      </c>
      <c r="V2018" s="9">
        <f t="shared" si="187"/>
        <v>41342.505775462967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6275.5999999999985</v>
      </c>
      <c r="P2019">
        <f t="shared" si="188"/>
        <v>15850.8</v>
      </c>
      <c r="Q2019" t="str">
        <f t="shared" si="189"/>
        <v>technology</v>
      </c>
      <c r="R2019" t="str">
        <f t="shared" si="190"/>
        <v>hardware</v>
      </c>
      <c r="S2019" t="s">
        <v>8316</v>
      </c>
      <c r="T2019" t="s">
        <v>8353</v>
      </c>
      <c r="U2019" s="10">
        <f t="shared" si="191"/>
        <v>40961.057349537034</v>
      </c>
      <c r="V2019" s="9">
        <f t="shared" si="187"/>
        <v>40991.791666666664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1458.2299999999959</v>
      </c>
      <c r="P2020">
        <f t="shared" si="188"/>
        <v>33454.114999999998</v>
      </c>
      <c r="Q2020" t="str">
        <f t="shared" si="189"/>
        <v>technology</v>
      </c>
      <c r="R2020" t="str">
        <f t="shared" si="190"/>
        <v>hardware</v>
      </c>
      <c r="S2020" t="s">
        <v>8316</v>
      </c>
      <c r="T2020" t="s">
        <v>8353</v>
      </c>
      <c r="U2020" s="10">
        <f t="shared" si="191"/>
        <v>42199.365844907406</v>
      </c>
      <c r="V2020" s="9">
        <f t="shared" si="187"/>
        <v>42228.990844907406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153963.9</v>
      </c>
      <c r="P2021">
        <f t="shared" si="188"/>
        <v>97871.95</v>
      </c>
      <c r="Q2021" t="str">
        <f t="shared" si="189"/>
        <v>technology</v>
      </c>
      <c r="R2021" t="str">
        <f t="shared" si="190"/>
        <v>hardware</v>
      </c>
      <c r="S2021" t="s">
        <v>8316</v>
      </c>
      <c r="T2021" t="s">
        <v>8353</v>
      </c>
      <c r="U2021" s="10">
        <f t="shared" si="191"/>
        <v>42605.70857638889</v>
      </c>
      <c r="V2021" s="9">
        <f t="shared" si="187"/>
        <v>42635.33357638889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1385</v>
      </c>
      <c r="P2022">
        <f t="shared" si="188"/>
        <v>1503.5</v>
      </c>
      <c r="Q2022" t="str">
        <f t="shared" si="189"/>
        <v>technology</v>
      </c>
      <c r="R2022" t="str">
        <f t="shared" si="190"/>
        <v>hardware</v>
      </c>
      <c r="S2022" t="s">
        <v>8316</v>
      </c>
      <c r="T2022" t="s">
        <v>8353</v>
      </c>
      <c r="U2022" s="10">
        <f t="shared" si="191"/>
        <v>41737.097499999996</v>
      </c>
      <c r="V2022" s="9">
        <f t="shared" si="187"/>
        <v>41773.586111111115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9055</v>
      </c>
      <c r="P2023">
        <f t="shared" si="188"/>
        <v>7075</v>
      </c>
      <c r="Q2023" t="str">
        <f t="shared" si="189"/>
        <v>technology</v>
      </c>
      <c r="R2023" t="str">
        <f t="shared" si="190"/>
        <v>hardware</v>
      </c>
      <c r="S2023" t="s">
        <v>8316</v>
      </c>
      <c r="T2023" t="s">
        <v>8353</v>
      </c>
      <c r="U2023" s="10">
        <f t="shared" si="191"/>
        <v>41861.070567129631</v>
      </c>
      <c r="V2023" s="9">
        <f t="shared" si="187"/>
        <v>41905.695567129631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25137</v>
      </c>
      <c r="P2024">
        <f t="shared" si="188"/>
        <v>62731</v>
      </c>
      <c r="Q2024" t="str">
        <f t="shared" si="189"/>
        <v>technology</v>
      </c>
      <c r="R2024" t="str">
        <f t="shared" si="190"/>
        <v>hardware</v>
      </c>
      <c r="S2024" t="s">
        <v>8316</v>
      </c>
      <c r="T2024" t="s">
        <v>8353</v>
      </c>
      <c r="U2024" s="10">
        <f t="shared" si="191"/>
        <v>42502.569120370375</v>
      </c>
      <c r="V2024" s="9">
        <f t="shared" si="187"/>
        <v>42532.194120370375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61459</v>
      </c>
      <c r="P2025">
        <f t="shared" si="188"/>
        <v>80906</v>
      </c>
      <c r="Q2025" t="str">
        <f t="shared" si="189"/>
        <v>technology</v>
      </c>
      <c r="R2025" t="str">
        <f t="shared" si="190"/>
        <v>hardware</v>
      </c>
      <c r="S2025" t="s">
        <v>8316</v>
      </c>
      <c r="T2025" t="s">
        <v>8353</v>
      </c>
      <c r="U2025" s="10">
        <f t="shared" si="191"/>
        <v>42136.420752314814</v>
      </c>
      <c r="V2025" s="9">
        <f t="shared" si="187"/>
        <v>42166.045752314814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19414</v>
      </c>
      <c r="P2026">
        <f t="shared" si="188"/>
        <v>11759.5</v>
      </c>
      <c r="Q2026" t="str">
        <f t="shared" si="189"/>
        <v>technology</v>
      </c>
      <c r="R2026" t="str">
        <f t="shared" si="190"/>
        <v>hardware</v>
      </c>
      <c r="S2026" t="s">
        <v>8316</v>
      </c>
      <c r="T2026" t="s">
        <v>8353</v>
      </c>
      <c r="U2026" s="10">
        <f t="shared" si="191"/>
        <v>41099.966944444444</v>
      </c>
      <c r="V2026" s="9">
        <f t="shared" si="187"/>
        <v>41133.75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80920</v>
      </c>
      <c r="P2027">
        <f t="shared" si="188"/>
        <v>80824.5</v>
      </c>
      <c r="Q2027" t="str">
        <f t="shared" si="189"/>
        <v>technology</v>
      </c>
      <c r="R2027" t="str">
        <f t="shared" si="190"/>
        <v>hardware</v>
      </c>
      <c r="S2027" t="s">
        <v>8316</v>
      </c>
      <c r="T2027" t="s">
        <v>8353</v>
      </c>
      <c r="U2027" s="10">
        <f t="shared" si="191"/>
        <v>42136.184560185182</v>
      </c>
      <c r="V2027" s="9">
        <f t="shared" si="187"/>
        <v>42165.809560185182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8370.7699999999968</v>
      </c>
      <c r="P2028">
        <f t="shared" si="188"/>
        <v>16912.384999999998</v>
      </c>
      <c r="Q2028" t="str">
        <f t="shared" si="189"/>
        <v>technology</v>
      </c>
      <c r="R2028" t="str">
        <f t="shared" si="190"/>
        <v>hardware</v>
      </c>
      <c r="S2028" t="s">
        <v>8316</v>
      </c>
      <c r="T2028" t="s">
        <v>8353</v>
      </c>
      <c r="U2028" s="10">
        <f t="shared" si="191"/>
        <v>41704.735937500001</v>
      </c>
      <c r="V2028" s="9">
        <f t="shared" si="187"/>
        <v>41749.790972222225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20249</v>
      </c>
      <c r="P2029">
        <f t="shared" si="188"/>
        <v>60394</v>
      </c>
      <c r="Q2029" t="str">
        <f t="shared" si="189"/>
        <v>technology</v>
      </c>
      <c r="R2029" t="str">
        <f t="shared" si="190"/>
        <v>hardware</v>
      </c>
      <c r="S2029" t="s">
        <v>8316</v>
      </c>
      <c r="T2029" t="s">
        <v>8353</v>
      </c>
      <c r="U2029" s="10">
        <f t="shared" si="191"/>
        <v>42048.813877314817</v>
      </c>
      <c r="V2029" s="9">
        <f t="shared" si="187"/>
        <v>42093.397210648152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785</v>
      </c>
      <c r="P2030">
        <f t="shared" si="188"/>
        <v>1932</v>
      </c>
      <c r="Q2030" t="str">
        <f t="shared" si="189"/>
        <v>technology</v>
      </c>
      <c r="R2030" t="str">
        <f t="shared" si="190"/>
        <v>hardware</v>
      </c>
      <c r="S2030" t="s">
        <v>8316</v>
      </c>
      <c r="T2030" t="s">
        <v>8353</v>
      </c>
      <c r="U2030" s="10">
        <f t="shared" si="191"/>
        <v>40215.919050925928</v>
      </c>
      <c r="V2030" s="9">
        <f t="shared" si="187"/>
        <v>40252.538194444445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6530</v>
      </c>
      <c r="P2031">
        <f t="shared" si="188"/>
        <v>4562</v>
      </c>
      <c r="Q2031" t="str">
        <f t="shared" si="189"/>
        <v>technology</v>
      </c>
      <c r="R2031" t="str">
        <f t="shared" si="190"/>
        <v>hardware</v>
      </c>
      <c r="S2031" t="s">
        <v>8316</v>
      </c>
      <c r="T2031" t="s">
        <v>8353</v>
      </c>
      <c r="U2031" s="10">
        <f t="shared" si="191"/>
        <v>41848.021770833337</v>
      </c>
      <c r="V2031" s="9">
        <f t="shared" si="187"/>
        <v>41877.646770833337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41366</v>
      </c>
      <c r="P2032">
        <f t="shared" si="188"/>
        <v>37379.5</v>
      </c>
      <c r="Q2032" t="str">
        <f t="shared" si="189"/>
        <v>technology</v>
      </c>
      <c r="R2032" t="str">
        <f t="shared" si="190"/>
        <v>hardware</v>
      </c>
      <c r="S2032" t="s">
        <v>8316</v>
      </c>
      <c r="T2032" t="s">
        <v>8353</v>
      </c>
      <c r="U2032" s="10">
        <f t="shared" si="191"/>
        <v>41212.996481481481</v>
      </c>
      <c r="V2032" s="9">
        <f t="shared" si="187"/>
        <v>41242.621481481481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10175</v>
      </c>
      <c r="P2033">
        <f t="shared" si="188"/>
        <v>30341.5</v>
      </c>
      <c r="Q2033" t="str">
        <f t="shared" si="189"/>
        <v>technology</v>
      </c>
      <c r="R2033" t="str">
        <f t="shared" si="190"/>
        <v>hardware</v>
      </c>
      <c r="S2033" t="s">
        <v>8316</v>
      </c>
      <c r="T2033" t="s">
        <v>8353</v>
      </c>
      <c r="U2033" s="10">
        <f t="shared" si="191"/>
        <v>41975.329317129625</v>
      </c>
      <c r="V2033" s="9">
        <f t="shared" si="187"/>
        <v>42012.666666666672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51047</v>
      </c>
      <c r="P2034">
        <f t="shared" si="188"/>
        <v>38289</v>
      </c>
      <c r="Q2034" t="str">
        <f t="shared" si="189"/>
        <v>technology</v>
      </c>
      <c r="R2034" t="str">
        <f t="shared" si="190"/>
        <v>hardware</v>
      </c>
      <c r="S2034" t="s">
        <v>8316</v>
      </c>
      <c r="T2034" t="s">
        <v>8353</v>
      </c>
      <c r="U2034" s="10">
        <f t="shared" si="191"/>
        <v>42689.565671296295</v>
      </c>
      <c r="V2034" s="9">
        <f t="shared" si="187"/>
        <v>42718.833333333328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19669</v>
      </c>
      <c r="P2035">
        <f t="shared" si="188"/>
        <v>22413.5</v>
      </c>
      <c r="Q2035" t="str">
        <f t="shared" si="189"/>
        <v>technology</v>
      </c>
      <c r="R2035" t="str">
        <f t="shared" si="190"/>
        <v>hardware</v>
      </c>
      <c r="S2035" t="s">
        <v>8316</v>
      </c>
      <c r="T2035" t="s">
        <v>8353</v>
      </c>
      <c r="U2035" s="10">
        <f t="shared" si="191"/>
        <v>41725.082384259258</v>
      </c>
      <c r="V2035" s="9">
        <f t="shared" si="187"/>
        <v>41754.707384259258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223719.59000000003</v>
      </c>
      <c r="P2036">
        <f t="shared" si="188"/>
        <v>151113.79500000001</v>
      </c>
      <c r="Q2036" t="str">
        <f t="shared" si="189"/>
        <v>technology</v>
      </c>
      <c r="R2036" t="str">
        <f t="shared" si="190"/>
        <v>hardware</v>
      </c>
      <c r="S2036" t="s">
        <v>8316</v>
      </c>
      <c r="T2036" t="s">
        <v>8353</v>
      </c>
      <c r="U2036" s="10">
        <f t="shared" si="191"/>
        <v>42076.130011574074</v>
      </c>
      <c r="V2036" s="9">
        <f t="shared" si="187"/>
        <v>42130.915277777778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88829.140000000014</v>
      </c>
      <c r="P2037">
        <f t="shared" si="188"/>
        <v>84736.57</v>
      </c>
      <c r="Q2037" t="str">
        <f t="shared" si="189"/>
        <v>technology</v>
      </c>
      <c r="R2037" t="str">
        <f t="shared" si="190"/>
        <v>hardware</v>
      </c>
      <c r="S2037" t="s">
        <v>8316</v>
      </c>
      <c r="T2037" t="s">
        <v>8353</v>
      </c>
      <c r="U2037" s="10">
        <f t="shared" si="191"/>
        <v>42311.625081018516</v>
      </c>
      <c r="V2037" s="9">
        <f t="shared" si="187"/>
        <v>42356.666666666672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9500.5</v>
      </c>
      <c r="P2038">
        <f t="shared" si="188"/>
        <v>20174.25</v>
      </c>
      <c r="Q2038" t="str">
        <f t="shared" si="189"/>
        <v>technology</v>
      </c>
      <c r="R2038" t="str">
        <f t="shared" si="190"/>
        <v>hardware</v>
      </c>
      <c r="S2038" t="s">
        <v>8316</v>
      </c>
      <c r="T2038" t="s">
        <v>8353</v>
      </c>
      <c r="U2038" s="10">
        <f t="shared" si="191"/>
        <v>41738.864803240744</v>
      </c>
      <c r="V2038" s="9">
        <f t="shared" si="187"/>
        <v>41768.489803240736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20047.64</v>
      </c>
      <c r="P2039">
        <f t="shared" si="188"/>
        <v>15238.32</v>
      </c>
      <c r="Q2039" t="str">
        <f t="shared" si="189"/>
        <v>technology</v>
      </c>
      <c r="R2039" t="str">
        <f t="shared" si="190"/>
        <v>hardware</v>
      </c>
      <c r="S2039" t="s">
        <v>8316</v>
      </c>
      <c r="T2039" t="s">
        <v>8353</v>
      </c>
      <c r="U2039" s="10">
        <f t="shared" si="191"/>
        <v>41578.210104166668</v>
      </c>
      <c r="V2039" s="9">
        <f t="shared" si="187"/>
        <v>41637.876770833333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25641</v>
      </c>
      <c r="P2040">
        <f t="shared" si="188"/>
        <v>16922.5</v>
      </c>
      <c r="Q2040" t="str">
        <f t="shared" si="189"/>
        <v>technology</v>
      </c>
      <c r="R2040" t="str">
        <f t="shared" si="190"/>
        <v>hardware</v>
      </c>
      <c r="S2040" t="s">
        <v>8316</v>
      </c>
      <c r="T2040" t="s">
        <v>8353</v>
      </c>
      <c r="U2040" s="10">
        <f t="shared" si="191"/>
        <v>41424.27107638889</v>
      </c>
      <c r="V2040" s="9">
        <f t="shared" si="187"/>
        <v>41456.375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45271</v>
      </c>
      <c r="P2041">
        <f t="shared" si="188"/>
        <v>85325</v>
      </c>
      <c r="Q2041" t="str">
        <f t="shared" si="189"/>
        <v>technology</v>
      </c>
      <c r="R2041" t="str">
        <f t="shared" si="190"/>
        <v>hardware</v>
      </c>
      <c r="S2041" t="s">
        <v>8316</v>
      </c>
      <c r="T2041" t="s">
        <v>8353</v>
      </c>
      <c r="U2041" s="10">
        <f t="shared" si="191"/>
        <v>42675.438946759255</v>
      </c>
      <c r="V2041" s="9">
        <f t="shared" si="187"/>
        <v>42704.832638888889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4445.1400000000003</v>
      </c>
      <c r="P2042">
        <f t="shared" si="188"/>
        <v>3858.07</v>
      </c>
      <c r="Q2042" t="str">
        <f t="shared" si="189"/>
        <v>technology</v>
      </c>
      <c r="R2042" t="str">
        <f t="shared" si="190"/>
        <v>hardware</v>
      </c>
      <c r="S2042" t="s">
        <v>8316</v>
      </c>
      <c r="T2042" t="s">
        <v>8353</v>
      </c>
      <c r="U2042" s="10">
        <f t="shared" si="191"/>
        <v>41578.927118055559</v>
      </c>
      <c r="V2042" s="9">
        <f t="shared" si="187"/>
        <v>41593.593784722223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7777</v>
      </c>
      <c r="P2043">
        <f t="shared" si="188"/>
        <v>8698.5</v>
      </c>
      <c r="Q2043" t="str">
        <f t="shared" si="189"/>
        <v>technology</v>
      </c>
      <c r="R2043" t="str">
        <f t="shared" si="190"/>
        <v>hardware</v>
      </c>
      <c r="S2043" t="s">
        <v>8316</v>
      </c>
      <c r="T2043" t="s">
        <v>8353</v>
      </c>
      <c r="U2043" s="10">
        <f t="shared" si="191"/>
        <v>42654.525775462964</v>
      </c>
      <c r="V2043" s="9">
        <f t="shared" si="187"/>
        <v>42684.192442129628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2353</v>
      </c>
      <c r="P2044">
        <f t="shared" si="188"/>
        <v>6246.5</v>
      </c>
      <c r="Q2044" t="str">
        <f t="shared" si="189"/>
        <v>technology</v>
      </c>
      <c r="R2044" t="str">
        <f t="shared" si="190"/>
        <v>hardware</v>
      </c>
      <c r="S2044" t="s">
        <v>8316</v>
      </c>
      <c r="T2044" t="s">
        <v>8353</v>
      </c>
      <c r="U2044" s="10">
        <f t="shared" si="191"/>
        <v>42331.708032407405</v>
      </c>
      <c r="V2044" s="9">
        <f t="shared" si="187"/>
        <v>42391.333032407405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5626</v>
      </c>
      <c r="P2045">
        <f t="shared" si="188"/>
        <v>3602</v>
      </c>
      <c r="Q2045" t="str">
        <f t="shared" si="189"/>
        <v>technology</v>
      </c>
      <c r="R2045" t="str">
        <f t="shared" si="190"/>
        <v>hardware</v>
      </c>
      <c r="S2045" t="s">
        <v>8316</v>
      </c>
      <c r="T2045" t="s">
        <v>8353</v>
      </c>
      <c r="U2045" s="10">
        <f t="shared" si="191"/>
        <v>42661.176817129628</v>
      </c>
      <c r="V2045" s="9">
        <f t="shared" si="187"/>
        <v>42714.832638888889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1232</v>
      </c>
      <c r="P2046">
        <f t="shared" si="188"/>
        <v>8206</v>
      </c>
      <c r="Q2046" t="str">
        <f t="shared" si="189"/>
        <v>technology</v>
      </c>
      <c r="R2046" t="str">
        <f t="shared" si="190"/>
        <v>hardware</v>
      </c>
      <c r="S2046" t="s">
        <v>8316</v>
      </c>
      <c r="T2046" t="s">
        <v>8353</v>
      </c>
      <c r="U2046" s="10">
        <f t="shared" si="191"/>
        <v>42138.684189814812</v>
      </c>
      <c r="V2046" s="9">
        <f t="shared" si="187"/>
        <v>42168.309189814812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35240.01</v>
      </c>
      <c r="P2047">
        <f t="shared" si="188"/>
        <v>20201.505000000001</v>
      </c>
      <c r="Q2047" t="str">
        <f t="shared" si="189"/>
        <v>technology</v>
      </c>
      <c r="R2047" t="str">
        <f t="shared" si="190"/>
        <v>hardware</v>
      </c>
      <c r="S2047" t="s">
        <v>8316</v>
      </c>
      <c r="T2047" t="s">
        <v>8353</v>
      </c>
      <c r="U2047" s="10">
        <f t="shared" si="191"/>
        <v>41069.088506944441</v>
      </c>
      <c r="V2047" s="9">
        <f t="shared" si="187"/>
        <v>41098.713506944448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2110</v>
      </c>
      <c r="P2048">
        <f t="shared" si="188"/>
        <v>6163.5</v>
      </c>
      <c r="Q2048" t="str">
        <f t="shared" si="189"/>
        <v>technology</v>
      </c>
      <c r="R2048" t="str">
        <f t="shared" si="190"/>
        <v>hardware</v>
      </c>
      <c r="S2048" t="s">
        <v>8316</v>
      </c>
      <c r="T2048" t="s">
        <v>8353</v>
      </c>
      <c r="U2048" s="10">
        <f t="shared" si="191"/>
        <v>41387.171805555554</v>
      </c>
      <c r="V2048" s="9">
        <f t="shared" si="187"/>
        <v>41416.796805555554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2939</v>
      </c>
      <c r="P2049">
        <f t="shared" si="188"/>
        <v>50691</v>
      </c>
      <c r="Q2049" t="str">
        <f t="shared" si="189"/>
        <v>technology</v>
      </c>
      <c r="R2049" t="str">
        <f t="shared" si="190"/>
        <v>hardware</v>
      </c>
      <c r="S2049" t="s">
        <v>8316</v>
      </c>
      <c r="T2049" t="s">
        <v>8353</v>
      </c>
      <c r="U2049" s="10">
        <f t="shared" si="191"/>
        <v>42081.903587962966</v>
      </c>
      <c r="V2049" s="9">
        <f t="shared" si="187"/>
        <v>42110.625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IF(E2050&gt;=D2050, E2050-D2050,0)</f>
        <v>41082.449999999997</v>
      </c>
      <c r="P2050">
        <f t="shared" si="188"/>
        <v>63727.724999999999</v>
      </c>
      <c r="Q2050" t="str">
        <f t="shared" si="189"/>
        <v>technology</v>
      </c>
      <c r="R2050" t="str">
        <f t="shared" si="190"/>
        <v>hardware</v>
      </c>
      <c r="S2050" t="s">
        <v>8316</v>
      </c>
      <c r="T2050" t="s">
        <v>8353</v>
      </c>
      <c r="U2050" s="10">
        <f t="shared" si="191"/>
        <v>41387.651516203703</v>
      </c>
      <c r="V2050" s="9">
        <f t="shared" ref="V2050:V2113" si="193">(I2050/86400)+25569+(-9/24)</f>
        <v>41417.276516203703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10095.349999999999</v>
      </c>
      <c r="P2051">
        <f t="shared" ref="P2051:P2114" si="194">AVERAGE(E2051,L2051)</f>
        <v>30418.674999999999</v>
      </c>
      <c r="Q2051" t="str">
        <f t="shared" ref="Q2051:Q2114" si="195">LEFT(N2051,LEN(N2051)-FIND("/",N2051)+2)</f>
        <v>technology</v>
      </c>
      <c r="R2051" t="str">
        <f t="shared" ref="R2051:R2114" si="196">RIGHT(N2051,LEN(N2051)-FIND("/",N2051))</f>
        <v>hardware</v>
      </c>
      <c r="S2051" t="s">
        <v>8316</v>
      </c>
      <c r="T2051" t="s">
        <v>8353</v>
      </c>
      <c r="U2051" s="10">
        <f t="shared" ref="U2051:U2114" si="197">(((J2051/60)/60)/24)+DATE(1970,1,1)</f>
        <v>41575.527349537035</v>
      </c>
      <c r="V2051" s="9">
        <f t="shared" si="193"/>
        <v>41610.582638888889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37327</v>
      </c>
      <c r="P2052">
        <f t="shared" si="194"/>
        <v>23748.5</v>
      </c>
      <c r="Q2052" t="str">
        <f t="shared" si="195"/>
        <v>technology</v>
      </c>
      <c r="R2052" t="str">
        <f t="shared" si="196"/>
        <v>hardware</v>
      </c>
      <c r="S2052" t="s">
        <v>8316</v>
      </c>
      <c r="T2052" t="s">
        <v>8353</v>
      </c>
      <c r="U2052" s="10">
        <f t="shared" si="197"/>
        <v>42115.071504629625</v>
      </c>
      <c r="V2052" s="9">
        <f t="shared" si="193"/>
        <v>42154.696504629625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2429</v>
      </c>
      <c r="P2053">
        <f t="shared" si="194"/>
        <v>5335.5</v>
      </c>
      <c r="Q2053" t="str">
        <f t="shared" si="195"/>
        <v>technology</v>
      </c>
      <c r="R2053" t="str">
        <f t="shared" si="196"/>
        <v>hardware</v>
      </c>
      <c r="S2053" t="s">
        <v>8316</v>
      </c>
      <c r="T2053" t="s">
        <v>8353</v>
      </c>
      <c r="U2053" s="10">
        <f t="shared" si="197"/>
        <v>41604.022418981483</v>
      </c>
      <c r="V2053" s="9">
        <f t="shared" si="193"/>
        <v>41633.647418981483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126524</v>
      </c>
      <c r="P2054">
        <f t="shared" si="194"/>
        <v>88532.5</v>
      </c>
      <c r="Q2054" t="str">
        <f t="shared" si="195"/>
        <v>technology</v>
      </c>
      <c r="R2054" t="str">
        <f t="shared" si="196"/>
        <v>hardware</v>
      </c>
      <c r="S2054" t="s">
        <v>8316</v>
      </c>
      <c r="T2054" t="s">
        <v>8353</v>
      </c>
      <c r="U2054" s="10">
        <f t="shared" si="197"/>
        <v>42375.08394675926</v>
      </c>
      <c r="V2054" s="9">
        <f t="shared" si="193"/>
        <v>42419.70894675926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51</v>
      </c>
      <c r="P2055">
        <f t="shared" si="194"/>
        <v>2586</v>
      </c>
      <c r="Q2055" t="str">
        <f t="shared" si="195"/>
        <v>technology</v>
      </c>
      <c r="R2055" t="str">
        <f t="shared" si="196"/>
        <v>hardware</v>
      </c>
      <c r="S2055" t="s">
        <v>8316</v>
      </c>
      <c r="T2055" t="s">
        <v>8353</v>
      </c>
      <c r="U2055" s="10">
        <f t="shared" si="197"/>
        <v>42303.617488425924</v>
      </c>
      <c r="V2055" s="9">
        <f t="shared" si="193"/>
        <v>42333.284155092595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4757</v>
      </c>
      <c r="P2056">
        <f t="shared" si="194"/>
        <v>20189</v>
      </c>
      <c r="Q2056" t="str">
        <f t="shared" si="195"/>
        <v>technology</v>
      </c>
      <c r="R2056" t="str">
        <f t="shared" si="196"/>
        <v>hardware</v>
      </c>
      <c r="S2056" t="s">
        <v>8316</v>
      </c>
      <c r="T2056" t="s">
        <v>8353</v>
      </c>
      <c r="U2056" s="10">
        <f t="shared" si="197"/>
        <v>41731.520949074074</v>
      </c>
      <c r="V2056" s="9">
        <f t="shared" si="193"/>
        <v>41761.145949074074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4045</v>
      </c>
      <c r="P2057">
        <f t="shared" si="194"/>
        <v>5073</v>
      </c>
      <c r="Q2057" t="str">
        <f t="shared" si="195"/>
        <v>technology</v>
      </c>
      <c r="R2057" t="str">
        <f t="shared" si="196"/>
        <v>hardware</v>
      </c>
      <c r="S2057" t="s">
        <v>8316</v>
      </c>
      <c r="T2057" t="s">
        <v>8353</v>
      </c>
      <c r="U2057" s="10">
        <f t="shared" si="197"/>
        <v>41946.674108796295</v>
      </c>
      <c r="V2057" s="9">
        <f t="shared" si="193"/>
        <v>41975.791666666672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26726</v>
      </c>
      <c r="P2058">
        <f t="shared" si="194"/>
        <v>38640</v>
      </c>
      <c r="Q2058" t="str">
        <f t="shared" si="195"/>
        <v>technology</v>
      </c>
      <c r="R2058" t="str">
        <f t="shared" si="196"/>
        <v>hardware</v>
      </c>
      <c r="S2058" t="s">
        <v>8316</v>
      </c>
      <c r="T2058" t="s">
        <v>8353</v>
      </c>
      <c r="U2058" s="10">
        <f t="shared" si="197"/>
        <v>41351.76090277778</v>
      </c>
      <c r="V2058" s="9">
        <f t="shared" si="193"/>
        <v>41381.38590277778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15334.830000000002</v>
      </c>
      <c r="P2059">
        <f t="shared" si="194"/>
        <v>15500.415000000001</v>
      </c>
      <c r="Q2059" t="str">
        <f t="shared" si="195"/>
        <v>technology</v>
      </c>
      <c r="R2059" t="str">
        <f t="shared" si="196"/>
        <v>hardware</v>
      </c>
      <c r="S2059" t="s">
        <v>8316</v>
      </c>
      <c r="T2059" t="s">
        <v>8353</v>
      </c>
      <c r="U2059" s="10">
        <f t="shared" si="197"/>
        <v>42396.494583333333</v>
      </c>
      <c r="V2059" s="9">
        <f t="shared" si="193"/>
        <v>42426.119583333333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1748</v>
      </c>
      <c r="P2060">
        <f t="shared" si="194"/>
        <v>2359</v>
      </c>
      <c r="Q2060" t="str">
        <f t="shared" si="195"/>
        <v>technology</v>
      </c>
      <c r="R2060" t="str">
        <f t="shared" si="196"/>
        <v>hardware</v>
      </c>
      <c r="S2060" t="s">
        <v>8316</v>
      </c>
      <c r="T2060" t="s">
        <v>8353</v>
      </c>
      <c r="U2060" s="10">
        <f t="shared" si="197"/>
        <v>42026.370717592596</v>
      </c>
      <c r="V2060" s="9">
        <f t="shared" si="193"/>
        <v>42065.458333333328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13037</v>
      </c>
      <c r="P2061">
        <f t="shared" si="194"/>
        <v>21706</v>
      </c>
      <c r="Q2061" t="str">
        <f t="shared" si="195"/>
        <v>technology</v>
      </c>
      <c r="R2061" t="str">
        <f t="shared" si="196"/>
        <v>hardware</v>
      </c>
      <c r="S2061" t="s">
        <v>8316</v>
      </c>
      <c r="T2061" t="s">
        <v>8353</v>
      </c>
      <c r="U2061" s="10">
        <f t="shared" si="197"/>
        <v>42361.602476851855</v>
      </c>
      <c r="V2061" s="9">
        <f t="shared" si="193"/>
        <v>42400.540972222225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24100</v>
      </c>
      <c r="P2062">
        <f t="shared" si="194"/>
        <v>25232</v>
      </c>
      <c r="Q2062" t="str">
        <f t="shared" si="195"/>
        <v>technology</v>
      </c>
      <c r="R2062" t="str">
        <f t="shared" si="196"/>
        <v>hardware</v>
      </c>
      <c r="S2062" t="s">
        <v>8316</v>
      </c>
      <c r="T2062" t="s">
        <v>8353</v>
      </c>
      <c r="U2062" s="10">
        <f t="shared" si="197"/>
        <v>41783.642939814818</v>
      </c>
      <c r="V2062" s="9">
        <f t="shared" si="193"/>
        <v>41843.267939814818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396</v>
      </c>
      <c r="P2063">
        <f t="shared" si="194"/>
        <v>2715.5</v>
      </c>
      <c r="Q2063" t="str">
        <f t="shared" si="195"/>
        <v>technology</v>
      </c>
      <c r="R2063" t="str">
        <f t="shared" si="196"/>
        <v>hardware</v>
      </c>
      <c r="S2063" t="s">
        <v>8316</v>
      </c>
      <c r="T2063" t="s">
        <v>8353</v>
      </c>
      <c r="U2063" s="10">
        <f t="shared" si="197"/>
        <v>42705.764513888891</v>
      </c>
      <c r="V2063" s="9">
        <f t="shared" si="193"/>
        <v>42735.389513888891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14977</v>
      </c>
      <c r="P2064">
        <f t="shared" si="194"/>
        <v>57590</v>
      </c>
      <c r="Q2064" t="str">
        <f t="shared" si="195"/>
        <v>technology</v>
      </c>
      <c r="R2064" t="str">
        <f t="shared" si="196"/>
        <v>hardware</v>
      </c>
      <c r="S2064" t="s">
        <v>8316</v>
      </c>
      <c r="T2064" t="s">
        <v>8353</v>
      </c>
      <c r="U2064" s="10">
        <f t="shared" si="197"/>
        <v>42423.3830787037</v>
      </c>
      <c r="V2064" s="9">
        <f t="shared" si="193"/>
        <v>42452.966412037036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1922</v>
      </c>
      <c r="P2065">
        <f t="shared" si="194"/>
        <v>2985.5</v>
      </c>
      <c r="Q2065" t="str">
        <f t="shared" si="195"/>
        <v>technology</v>
      </c>
      <c r="R2065" t="str">
        <f t="shared" si="196"/>
        <v>hardware</v>
      </c>
      <c r="S2065" t="s">
        <v>8316</v>
      </c>
      <c r="T2065" t="s">
        <v>8353</v>
      </c>
      <c r="U2065" s="10">
        <f t="shared" si="197"/>
        <v>42472.73265046296</v>
      </c>
      <c r="V2065" s="9">
        <f t="shared" si="193"/>
        <v>42505.35765046296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238822.27000000002</v>
      </c>
      <c r="P2066">
        <f t="shared" si="194"/>
        <v>253298.13500000001</v>
      </c>
      <c r="Q2066" t="str">
        <f t="shared" si="195"/>
        <v>technology</v>
      </c>
      <c r="R2066" t="str">
        <f t="shared" si="196"/>
        <v>hardware</v>
      </c>
      <c r="S2066" t="s">
        <v>8316</v>
      </c>
      <c r="T2066" t="s">
        <v>8353</v>
      </c>
      <c r="U2066" s="10">
        <f t="shared" si="197"/>
        <v>41389.364849537036</v>
      </c>
      <c r="V2066" s="9">
        <f t="shared" si="193"/>
        <v>41425.125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39686.050000000003</v>
      </c>
      <c r="P2067">
        <f t="shared" si="194"/>
        <v>40621.025000000001</v>
      </c>
      <c r="Q2067" t="str">
        <f t="shared" si="195"/>
        <v>technology</v>
      </c>
      <c r="R2067" t="str">
        <f t="shared" si="196"/>
        <v>hardware</v>
      </c>
      <c r="S2067" t="s">
        <v>8316</v>
      </c>
      <c r="T2067" t="s">
        <v>8353</v>
      </c>
      <c r="U2067" s="10">
        <f t="shared" si="197"/>
        <v>41603.333668981482</v>
      </c>
      <c r="V2067" s="9">
        <f t="shared" si="193"/>
        <v>41632.958668981482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2372</v>
      </c>
      <c r="P2068">
        <f t="shared" si="194"/>
        <v>2218.5</v>
      </c>
      <c r="Q2068" t="str">
        <f t="shared" si="195"/>
        <v>technology</v>
      </c>
      <c r="R2068" t="str">
        <f t="shared" si="196"/>
        <v>hardware</v>
      </c>
      <c r="S2068" t="s">
        <v>8316</v>
      </c>
      <c r="T2068" t="s">
        <v>8353</v>
      </c>
      <c r="U2068" s="10">
        <f t="shared" si="197"/>
        <v>41844.771793981483</v>
      </c>
      <c r="V2068" s="9">
        <f t="shared" si="193"/>
        <v>41874.396793981483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133</v>
      </c>
      <c r="P2069">
        <f t="shared" si="194"/>
        <v>319</v>
      </c>
      <c r="Q2069" t="str">
        <f t="shared" si="195"/>
        <v>technology</v>
      </c>
      <c r="R2069" t="str">
        <f t="shared" si="196"/>
        <v>hardware</v>
      </c>
      <c r="S2069" t="s">
        <v>8316</v>
      </c>
      <c r="T2069" t="s">
        <v>8353</v>
      </c>
      <c r="U2069" s="10">
        <f t="shared" si="197"/>
        <v>42115.853888888887</v>
      </c>
      <c r="V2069" s="9">
        <f t="shared" si="193"/>
        <v>42148.478888888887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1305.9700000000012</v>
      </c>
      <c r="P2070">
        <f t="shared" si="194"/>
        <v>13190.985000000001</v>
      </c>
      <c r="Q2070" t="str">
        <f t="shared" si="195"/>
        <v>technology</v>
      </c>
      <c r="R2070" t="str">
        <f t="shared" si="196"/>
        <v>hardware</v>
      </c>
      <c r="S2070" t="s">
        <v>8316</v>
      </c>
      <c r="T2070" t="s">
        <v>8353</v>
      </c>
      <c r="U2070" s="10">
        <f t="shared" si="197"/>
        <v>42633.841608796298</v>
      </c>
      <c r="V2070" s="9">
        <f t="shared" si="193"/>
        <v>42663.466608796298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14203.330000000002</v>
      </c>
      <c r="P2071">
        <f t="shared" si="194"/>
        <v>32233.165000000001</v>
      </c>
      <c r="Q2071" t="str">
        <f t="shared" si="195"/>
        <v>technology</v>
      </c>
      <c r="R2071" t="str">
        <f t="shared" si="196"/>
        <v>hardware</v>
      </c>
      <c r="S2071" t="s">
        <v>8316</v>
      </c>
      <c r="T2071" t="s">
        <v>8353</v>
      </c>
      <c r="U2071" s="10">
        <f t="shared" si="197"/>
        <v>42340.972118055557</v>
      </c>
      <c r="V2071" s="9">
        <f t="shared" si="193"/>
        <v>42371.597118055557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271659</v>
      </c>
      <c r="P2072">
        <f t="shared" si="194"/>
        <v>199094.5</v>
      </c>
      <c r="Q2072" t="str">
        <f t="shared" si="195"/>
        <v>technology</v>
      </c>
      <c r="R2072" t="str">
        <f t="shared" si="196"/>
        <v>hardware</v>
      </c>
      <c r="S2072" t="s">
        <v>8316</v>
      </c>
      <c r="T2072" t="s">
        <v>8353</v>
      </c>
      <c r="U2072" s="10">
        <f t="shared" si="197"/>
        <v>42519.6565162037</v>
      </c>
      <c r="V2072" s="9">
        <f t="shared" si="193"/>
        <v>42549.2815162037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36146</v>
      </c>
      <c r="P2073">
        <f t="shared" si="194"/>
        <v>28212</v>
      </c>
      <c r="Q2073" t="str">
        <f t="shared" si="195"/>
        <v>technology</v>
      </c>
      <c r="R2073" t="str">
        <f t="shared" si="196"/>
        <v>hardware</v>
      </c>
      <c r="S2073" t="s">
        <v>8316</v>
      </c>
      <c r="T2073" t="s">
        <v>8353</v>
      </c>
      <c r="U2073" s="10">
        <f t="shared" si="197"/>
        <v>42600.278749999998</v>
      </c>
      <c r="V2073" s="9">
        <f t="shared" si="193"/>
        <v>42644.903749999998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7673</v>
      </c>
      <c r="P2074">
        <f t="shared" si="194"/>
        <v>39761.5</v>
      </c>
      <c r="Q2074" t="str">
        <f t="shared" si="195"/>
        <v>technology</v>
      </c>
      <c r="R2074" t="str">
        <f t="shared" si="196"/>
        <v>hardware</v>
      </c>
      <c r="S2074" t="s">
        <v>8316</v>
      </c>
      <c r="T2074" t="s">
        <v>8353</v>
      </c>
      <c r="U2074" s="10">
        <f t="shared" si="197"/>
        <v>42467.581388888888</v>
      </c>
      <c r="V2074" s="9">
        <f t="shared" si="193"/>
        <v>42497.206388888888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52604.299999999988</v>
      </c>
      <c r="P2075">
        <f t="shared" si="194"/>
        <v>76537.149999999994</v>
      </c>
      <c r="Q2075" t="str">
        <f t="shared" si="195"/>
        <v>technology</v>
      </c>
      <c r="R2075" t="str">
        <f t="shared" si="196"/>
        <v>hardware</v>
      </c>
      <c r="S2075" t="s">
        <v>8316</v>
      </c>
      <c r="T2075" t="s">
        <v>8353</v>
      </c>
      <c r="U2075" s="10">
        <f t="shared" si="197"/>
        <v>42087.668032407411</v>
      </c>
      <c r="V2075" s="9">
        <f t="shared" si="193"/>
        <v>42132.293032407411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15</v>
      </c>
      <c r="P2076">
        <f t="shared" si="194"/>
        <v>309</v>
      </c>
      <c r="Q2076" t="str">
        <f t="shared" si="195"/>
        <v>technology</v>
      </c>
      <c r="R2076" t="str">
        <f t="shared" si="196"/>
        <v>hardware</v>
      </c>
      <c r="S2076" t="s">
        <v>8316</v>
      </c>
      <c r="T2076" t="s">
        <v>8353</v>
      </c>
      <c r="U2076" s="10">
        <f t="shared" si="197"/>
        <v>42466.826180555552</v>
      </c>
      <c r="V2076" s="9">
        <f t="shared" si="193"/>
        <v>42496.451180555552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157821.6</v>
      </c>
      <c r="P2077">
        <f t="shared" si="194"/>
        <v>88010.3</v>
      </c>
      <c r="Q2077" t="str">
        <f t="shared" si="195"/>
        <v>technology</v>
      </c>
      <c r="R2077" t="str">
        <f t="shared" si="196"/>
        <v>hardware</v>
      </c>
      <c r="S2077" t="s">
        <v>8316</v>
      </c>
      <c r="T2077" t="s">
        <v>8353</v>
      </c>
      <c r="U2077" s="10">
        <f t="shared" si="197"/>
        <v>41450.681574074071</v>
      </c>
      <c r="V2077" s="9">
        <f t="shared" si="193"/>
        <v>41480.306574074071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793594.99</v>
      </c>
      <c r="P2078">
        <f t="shared" si="194"/>
        <v>490476.995</v>
      </c>
      <c r="Q2078" t="str">
        <f t="shared" si="195"/>
        <v>technology</v>
      </c>
      <c r="R2078" t="str">
        <f t="shared" si="196"/>
        <v>hardware</v>
      </c>
      <c r="S2078" t="s">
        <v>8316</v>
      </c>
      <c r="T2078" t="s">
        <v>8353</v>
      </c>
      <c r="U2078" s="10">
        <f t="shared" si="197"/>
        <v>41803.880659722221</v>
      </c>
      <c r="V2078" s="9">
        <f t="shared" si="193"/>
        <v>41843.505659722221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7754</v>
      </c>
      <c r="P2079">
        <f t="shared" si="194"/>
        <v>28971</v>
      </c>
      <c r="Q2079" t="str">
        <f t="shared" si="195"/>
        <v>technology</v>
      </c>
      <c r="R2079" t="str">
        <f t="shared" si="196"/>
        <v>hardware</v>
      </c>
      <c r="S2079" t="s">
        <v>8316</v>
      </c>
      <c r="T2079" t="s">
        <v>8353</v>
      </c>
      <c r="U2079" s="10">
        <f t="shared" si="197"/>
        <v>42103.042546296296</v>
      </c>
      <c r="V2079" s="9">
        <f t="shared" si="193"/>
        <v>42160.5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6241</v>
      </c>
      <c r="P2080">
        <f t="shared" si="194"/>
        <v>13144.5</v>
      </c>
      <c r="Q2080" t="str">
        <f t="shared" si="195"/>
        <v>technology</v>
      </c>
      <c r="R2080" t="str">
        <f t="shared" si="196"/>
        <v>hardware</v>
      </c>
      <c r="S2080" t="s">
        <v>8316</v>
      </c>
      <c r="T2080" t="s">
        <v>8353</v>
      </c>
      <c r="U2080" s="10">
        <f t="shared" si="197"/>
        <v>42692.771493055552</v>
      </c>
      <c r="V2080" s="9">
        <f t="shared" si="193"/>
        <v>42722.396493055552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18817</v>
      </c>
      <c r="P2081">
        <f t="shared" si="194"/>
        <v>14712</v>
      </c>
      <c r="Q2081" t="str">
        <f t="shared" si="195"/>
        <v>technology</v>
      </c>
      <c r="R2081" t="str">
        <f t="shared" si="196"/>
        <v>hardware</v>
      </c>
      <c r="S2081" t="s">
        <v>8316</v>
      </c>
      <c r="T2081" t="s">
        <v>8353</v>
      </c>
      <c r="U2081" s="10">
        <f t="shared" si="197"/>
        <v>42150.71056712963</v>
      </c>
      <c r="V2081" s="9">
        <f t="shared" si="193"/>
        <v>42180.416666666672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4078</v>
      </c>
      <c r="P2082">
        <f t="shared" si="194"/>
        <v>2564</v>
      </c>
      <c r="Q2082" t="str">
        <f t="shared" si="195"/>
        <v>technology</v>
      </c>
      <c r="R2082" t="str">
        <f t="shared" si="196"/>
        <v>hardware</v>
      </c>
      <c r="S2082" t="s">
        <v>8316</v>
      </c>
      <c r="T2082" t="s">
        <v>8353</v>
      </c>
      <c r="U2082" s="10">
        <f t="shared" si="197"/>
        <v>42289.957175925927</v>
      </c>
      <c r="V2082" s="9">
        <f t="shared" si="193"/>
        <v>42319.623842592591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510</v>
      </c>
      <c r="P2083">
        <f t="shared" si="194"/>
        <v>2032.5</v>
      </c>
      <c r="Q2083" t="str">
        <f t="shared" si="195"/>
        <v xml:space="preserve">music/indie </v>
      </c>
      <c r="R2083" t="str">
        <f t="shared" si="196"/>
        <v>indie rock</v>
      </c>
      <c r="S2083" t="s">
        <v>8318</v>
      </c>
      <c r="T2083" t="s">
        <v>8337</v>
      </c>
      <c r="U2083" s="10">
        <f t="shared" si="197"/>
        <v>41004.156886574077</v>
      </c>
      <c r="V2083" s="9">
        <f t="shared" si="193"/>
        <v>41044.832638888889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161</v>
      </c>
      <c r="P2084">
        <f t="shared" si="194"/>
        <v>849.5</v>
      </c>
      <c r="Q2084" t="str">
        <f t="shared" si="195"/>
        <v xml:space="preserve">music/indie </v>
      </c>
      <c r="R2084" t="str">
        <f t="shared" si="196"/>
        <v>indie rock</v>
      </c>
      <c r="S2084" t="s">
        <v>8318</v>
      </c>
      <c r="T2084" t="s">
        <v>8337</v>
      </c>
      <c r="U2084" s="10">
        <f t="shared" si="197"/>
        <v>40811.120324074072</v>
      </c>
      <c r="V2084" s="9">
        <f t="shared" si="193"/>
        <v>40870.786990740744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100</v>
      </c>
      <c r="P2085">
        <f t="shared" si="194"/>
        <v>437.5</v>
      </c>
      <c r="Q2085" t="str">
        <f t="shared" si="195"/>
        <v xml:space="preserve">music/indie </v>
      </c>
      <c r="R2085" t="str">
        <f t="shared" si="196"/>
        <v>indie rock</v>
      </c>
      <c r="S2085" t="s">
        <v>8318</v>
      </c>
      <c r="T2085" t="s">
        <v>8337</v>
      </c>
      <c r="U2085" s="10">
        <f t="shared" si="197"/>
        <v>41034.72216435185</v>
      </c>
      <c r="V2085" s="9">
        <f t="shared" si="193"/>
        <v>41064.34716435185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250</v>
      </c>
      <c r="P2086">
        <f t="shared" si="194"/>
        <v>1648</v>
      </c>
      <c r="Q2086" t="str">
        <f t="shared" si="195"/>
        <v xml:space="preserve">music/indie </v>
      </c>
      <c r="R2086" t="str">
        <f t="shared" si="196"/>
        <v>indie rock</v>
      </c>
      <c r="S2086" t="s">
        <v>8318</v>
      </c>
      <c r="T2086" t="s">
        <v>8337</v>
      </c>
      <c r="U2086" s="10">
        <f t="shared" si="197"/>
        <v>41731.833124999997</v>
      </c>
      <c r="V2086" s="9">
        <f t="shared" si="193"/>
        <v>41762.915972222225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1412</v>
      </c>
      <c r="P2087">
        <f t="shared" si="194"/>
        <v>3747.5</v>
      </c>
      <c r="Q2087" t="str">
        <f t="shared" si="195"/>
        <v xml:space="preserve">music/indie </v>
      </c>
      <c r="R2087" t="str">
        <f t="shared" si="196"/>
        <v>indie rock</v>
      </c>
      <c r="S2087" t="s">
        <v>8318</v>
      </c>
      <c r="T2087" t="s">
        <v>8337</v>
      </c>
      <c r="U2087" s="10">
        <f t="shared" si="197"/>
        <v>41075.835497685184</v>
      </c>
      <c r="V2087" s="9">
        <f t="shared" si="193"/>
        <v>41105.460497685184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28</v>
      </c>
      <c r="P2088">
        <f t="shared" si="194"/>
        <v>2031.5</v>
      </c>
      <c r="Q2088" t="str">
        <f t="shared" si="195"/>
        <v xml:space="preserve">music/indie </v>
      </c>
      <c r="R2088" t="str">
        <f t="shared" si="196"/>
        <v>indie rock</v>
      </c>
      <c r="S2088" t="s">
        <v>8318</v>
      </c>
      <c r="T2088" t="s">
        <v>8337</v>
      </c>
      <c r="U2088" s="10">
        <f t="shared" si="197"/>
        <v>40860.67050925926</v>
      </c>
      <c r="V2088" s="9">
        <f t="shared" si="193"/>
        <v>40890.832638888889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53</v>
      </c>
      <c r="P2089">
        <f t="shared" si="194"/>
        <v>789</v>
      </c>
      <c r="Q2089" t="str">
        <f t="shared" si="195"/>
        <v xml:space="preserve">music/indie </v>
      </c>
      <c r="R2089" t="str">
        <f t="shared" si="196"/>
        <v>indie rock</v>
      </c>
      <c r="S2089" t="s">
        <v>8318</v>
      </c>
      <c r="T2089" t="s">
        <v>8337</v>
      </c>
      <c r="U2089" s="10">
        <f t="shared" si="197"/>
        <v>40764.204375000001</v>
      </c>
      <c r="V2089" s="9">
        <f t="shared" si="193"/>
        <v>40793.829375000001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465.32000000000016</v>
      </c>
      <c r="P2090">
        <f t="shared" si="194"/>
        <v>1770.16</v>
      </c>
      <c r="Q2090" t="str">
        <f t="shared" si="195"/>
        <v xml:space="preserve">music/indie </v>
      </c>
      <c r="R2090" t="str">
        <f t="shared" si="196"/>
        <v>indie rock</v>
      </c>
      <c r="S2090" t="s">
        <v>8318</v>
      </c>
      <c r="T2090" t="s">
        <v>8337</v>
      </c>
      <c r="U2090" s="10">
        <f t="shared" si="197"/>
        <v>40395.714722222219</v>
      </c>
      <c r="V2090" s="9">
        <f t="shared" si="193"/>
        <v>40431.790972222225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510.01000000000022</v>
      </c>
      <c r="P2091">
        <f t="shared" si="194"/>
        <v>1536.0050000000001</v>
      </c>
      <c r="Q2091" t="str">
        <f t="shared" si="195"/>
        <v xml:space="preserve">music/indie </v>
      </c>
      <c r="R2091" t="str">
        <f t="shared" si="196"/>
        <v>indie rock</v>
      </c>
      <c r="S2091" t="s">
        <v>8318</v>
      </c>
      <c r="T2091" t="s">
        <v>8337</v>
      </c>
      <c r="U2091" s="10">
        <f t="shared" si="197"/>
        <v>41453.076319444444</v>
      </c>
      <c r="V2091" s="9">
        <f t="shared" si="193"/>
        <v>41487.701319444444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1203.2299999999996</v>
      </c>
      <c r="P2092">
        <f t="shared" si="194"/>
        <v>4681.6149999999998</v>
      </c>
      <c r="Q2092" t="str">
        <f t="shared" si="195"/>
        <v xml:space="preserve">music/indie </v>
      </c>
      <c r="R2092" t="str">
        <f t="shared" si="196"/>
        <v>indie rock</v>
      </c>
      <c r="S2092" t="s">
        <v>8318</v>
      </c>
      <c r="T2092" t="s">
        <v>8337</v>
      </c>
      <c r="U2092" s="10">
        <f t="shared" si="197"/>
        <v>41299.381423611114</v>
      </c>
      <c r="V2092" s="9">
        <f t="shared" si="193"/>
        <v>41329.006423611107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3684.2000000000007</v>
      </c>
      <c r="P2093">
        <f t="shared" si="194"/>
        <v>10965.1</v>
      </c>
      <c r="Q2093" t="str">
        <f t="shared" si="195"/>
        <v xml:space="preserve">music/indie </v>
      </c>
      <c r="R2093" t="str">
        <f t="shared" si="196"/>
        <v>indie rock</v>
      </c>
      <c r="S2093" t="s">
        <v>8318</v>
      </c>
      <c r="T2093" t="s">
        <v>8337</v>
      </c>
      <c r="U2093" s="10">
        <f t="shared" si="197"/>
        <v>40555.322662037033</v>
      </c>
      <c r="V2093" s="9">
        <f t="shared" si="193"/>
        <v>40603.458333333336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77</v>
      </c>
      <c r="P2094">
        <f t="shared" si="194"/>
        <v>3066</v>
      </c>
      <c r="Q2094" t="str">
        <f t="shared" si="195"/>
        <v xml:space="preserve">music/indie </v>
      </c>
      <c r="R2094" t="str">
        <f t="shared" si="196"/>
        <v>indie rock</v>
      </c>
      <c r="S2094" t="s">
        <v>8318</v>
      </c>
      <c r="T2094" t="s">
        <v>8337</v>
      </c>
      <c r="U2094" s="10">
        <f t="shared" si="197"/>
        <v>40763.707546296297</v>
      </c>
      <c r="V2094" s="9">
        <f t="shared" si="193"/>
        <v>40823.332546296297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37</v>
      </c>
      <c r="P2095">
        <f t="shared" si="194"/>
        <v>780</v>
      </c>
      <c r="Q2095" t="str">
        <f t="shared" si="195"/>
        <v xml:space="preserve">music/indie </v>
      </c>
      <c r="R2095" t="str">
        <f t="shared" si="196"/>
        <v>indie rock</v>
      </c>
      <c r="S2095" t="s">
        <v>8318</v>
      </c>
      <c r="T2095" t="s">
        <v>8337</v>
      </c>
      <c r="U2095" s="10">
        <f t="shared" si="197"/>
        <v>41205.854537037041</v>
      </c>
      <c r="V2095" s="9">
        <f t="shared" si="193"/>
        <v>41265.521203703705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719</v>
      </c>
      <c r="P2096">
        <f t="shared" si="194"/>
        <v>2145.5</v>
      </c>
      <c r="Q2096" t="str">
        <f t="shared" si="195"/>
        <v xml:space="preserve">music/indie </v>
      </c>
      <c r="R2096" t="str">
        <f t="shared" si="196"/>
        <v>indie rock</v>
      </c>
      <c r="S2096" t="s">
        <v>8318</v>
      </c>
      <c r="T2096" t="s">
        <v>8337</v>
      </c>
      <c r="U2096" s="10">
        <f t="shared" si="197"/>
        <v>40939.02002314815</v>
      </c>
      <c r="V2096" s="9">
        <f t="shared" si="193"/>
        <v>40972.75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0</v>
      </c>
      <c r="P2097">
        <f t="shared" si="194"/>
        <v>1261</v>
      </c>
      <c r="Q2097" t="str">
        <f t="shared" si="195"/>
        <v xml:space="preserve">music/indie </v>
      </c>
      <c r="R2097" t="str">
        <f t="shared" si="196"/>
        <v>indie rock</v>
      </c>
      <c r="S2097" t="s">
        <v>8318</v>
      </c>
      <c r="T2097" t="s">
        <v>8337</v>
      </c>
      <c r="U2097" s="10">
        <f t="shared" si="197"/>
        <v>40758.733483796292</v>
      </c>
      <c r="V2097" s="9">
        <f t="shared" si="193"/>
        <v>40818.358483796299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</v>
      </c>
      <c r="P2098">
        <f t="shared" si="194"/>
        <v>312</v>
      </c>
      <c r="Q2098" t="str">
        <f t="shared" si="195"/>
        <v xml:space="preserve">music/indie </v>
      </c>
      <c r="R2098" t="str">
        <f t="shared" si="196"/>
        <v>indie rock</v>
      </c>
      <c r="S2098" t="s">
        <v>8318</v>
      </c>
      <c r="T2098" t="s">
        <v>8337</v>
      </c>
      <c r="U2098" s="10">
        <f t="shared" si="197"/>
        <v>41192.758506944447</v>
      </c>
      <c r="V2098" s="9">
        <f t="shared" si="193"/>
        <v>41207.790972222225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0</v>
      </c>
      <c r="P2099">
        <f t="shared" si="194"/>
        <v>1519</v>
      </c>
      <c r="Q2099" t="str">
        <f t="shared" si="195"/>
        <v xml:space="preserve">music/indie </v>
      </c>
      <c r="R2099" t="str">
        <f t="shared" si="196"/>
        <v>indie rock</v>
      </c>
      <c r="S2099" t="s">
        <v>8318</v>
      </c>
      <c r="T2099" t="s">
        <v>8337</v>
      </c>
      <c r="U2099" s="10">
        <f t="shared" si="197"/>
        <v>40818.58489583333</v>
      </c>
      <c r="V2099" s="9">
        <f t="shared" si="193"/>
        <v>40878.251562500001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20</v>
      </c>
      <c r="P2100">
        <f t="shared" si="194"/>
        <v>3026</v>
      </c>
      <c r="Q2100" t="str">
        <f t="shared" si="195"/>
        <v xml:space="preserve">music/indie </v>
      </c>
      <c r="R2100" t="str">
        <f t="shared" si="196"/>
        <v>indie rock</v>
      </c>
      <c r="S2100" t="s">
        <v>8318</v>
      </c>
      <c r="T2100" t="s">
        <v>8337</v>
      </c>
      <c r="U2100" s="10">
        <f t="shared" si="197"/>
        <v>40946.11383101852</v>
      </c>
      <c r="V2100" s="9">
        <f t="shared" si="193"/>
        <v>40975.73883101852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971</v>
      </c>
      <c r="P2101">
        <f t="shared" si="194"/>
        <v>2017</v>
      </c>
      <c r="Q2101" t="str">
        <f t="shared" si="195"/>
        <v xml:space="preserve">music/indie </v>
      </c>
      <c r="R2101" t="str">
        <f t="shared" si="196"/>
        <v>indie rock</v>
      </c>
      <c r="S2101" t="s">
        <v>8318</v>
      </c>
      <c r="T2101" t="s">
        <v>8337</v>
      </c>
      <c r="U2101" s="10">
        <f t="shared" si="197"/>
        <v>42173.746342592596</v>
      </c>
      <c r="V2101" s="9">
        <f t="shared" si="193"/>
        <v>42186.777777777781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220</v>
      </c>
      <c r="P2102">
        <f t="shared" si="194"/>
        <v>423.5</v>
      </c>
      <c r="Q2102" t="str">
        <f t="shared" si="195"/>
        <v xml:space="preserve">music/indie </v>
      </c>
      <c r="R2102" t="str">
        <f t="shared" si="196"/>
        <v>indie rock</v>
      </c>
      <c r="S2102" t="s">
        <v>8318</v>
      </c>
      <c r="T2102" t="s">
        <v>8337</v>
      </c>
      <c r="U2102" s="10">
        <f t="shared" si="197"/>
        <v>41074.834965277776</v>
      </c>
      <c r="V2102" s="9">
        <f t="shared" si="193"/>
        <v>41089.790972222225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265</v>
      </c>
      <c r="P2103">
        <f t="shared" si="194"/>
        <v>1154.5</v>
      </c>
      <c r="Q2103" t="str">
        <f t="shared" si="195"/>
        <v xml:space="preserve">music/indie </v>
      </c>
      <c r="R2103" t="str">
        <f t="shared" si="196"/>
        <v>indie rock</v>
      </c>
      <c r="S2103" t="s">
        <v>8318</v>
      </c>
      <c r="T2103" t="s">
        <v>8337</v>
      </c>
      <c r="U2103" s="10">
        <f t="shared" si="197"/>
        <v>40892.149467592593</v>
      </c>
      <c r="V2103" s="9">
        <f t="shared" si="193"/>
        <v>40951.774467592593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360</v>
      </c>
      <c r="P2104">
        <f t="shared" si="194"/>
        <v>699</v>
      </c>
      <c r="Q2104" t="str">
        <f t="shared" si="195"/>
        <v xml:space="preserve">music/indie </v>
      </c>
      <c r="R2104" t="str">
        <f t="shared" si="196"/>
        <v>indie rock</v>
      </c>
      <c r="S2104" t="s">
        <v>8318</v>
      </c>
      <c r="T2104" t="s">
        <v>8337</v>
      </c>
      <c r="U2104" s="10">
        <f t="shared" si="197"/>
        <v>40638.868611111109</v>
      </c>
      <c r="V2104" s="9">
        <f t="shared" si="193"/>
        <v>40668.493611111109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3587</v>
      </c>
      <c r="P2105">
        <f t="shared" si="194"/>
        <v>5739.5</v>
      </c>
      <c r="Q2105" t="str">
        <f t="shared" si="195"/>
        <v xml:space="preserve">music/indie </v>
      </c>
      <c r="R2105" t="str">
        <f t="shared" si="196"/>
        <v>indie rock</v>
      </c>
      <c r="S2105" t="s">
        <v>8318</v>
      </c>
      <c r="T2105" t="s">
        <v>8337</v>
      </c>
      <c r="U2105" s="10">
        <f t="shared" si="197"/>
        <v>41192.754942129628</v>
      </c>
      <c r="V2105" s="9">
        <f t="shared" si="193"/>
        <v>41222.4216087963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236</v>
      </c>
      <c r="P2106">
        <f t="shared" si="194"/>
        <v>536.5</v>
      </c>
      <c r="Q2106" t="str">
        <f t="shared" si="195"/>
        <v xml:space="preserve">music/indie </v>
      </c>
      <c r="R2106" t="str">
        <f t="shared" si="196"/>
        <v>indie rock</v>
      </c>
      <c r="S2106" t="s">
        <v>8318</v>
      </c>
      <c r="T2106" t="s">
        <v>8337</v>
      </c>
      <c r="U2106" s="10">
        <f t="shared" si="197"/>
        <v>41394.074467592596</v>
      </c>
      <c r="V2106" s="9">
        <f t="shared" si="193"/>
        <v>41424.625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3080</v>
      </c>
      <c r="P2107">
        <f t="shared" si="194"/>
        <v>2589.5</v>
      </c>
      <c r="Q2107" t="str">
        <f t="shared" si="195"/>
        <v xml:space="preserve">music/indie </v>
      </c>
      <c r="R2107" t="str">
        <f t="shared" si="196"/>
        <v>indie rock</v>
      </c>
      <c r="S2107" t="s">
        <v>8318</v>
      </c>
      <c r="T2107" t="s">
        <v>8337</v>
      </c>
      <c r="U2107" s="10">
        <f t="shared" si="197"/>
        <v>41951.788807870369</v>
      </c>
      <c r="V2107" s="9">
        <f t="shared" si="193"/>
        <v>41963.791666666672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155</v>
      </c>
      <c r="P2108">
        <f t="shared" si="194"/>
        <v>1199.5</v>
      </c>
      <c r="Q2108" t="str">
        <f t="shared" si="195"/>
        <v xml:space="preserve">music/indie </v>
      </c>
      <c r="R2108" t="str">
        <f t="shared" si="196"/>
        <v>indie rock</v>
      </c>
      <c r="S2108" t="s">
        <v>8318</v>
      </c>
      <c r="T2108" t="s">
        <v>8337</v>
      </c>
      <c r="U2108" s="10">
        <f t="shared" si="197"/>
        <v>41270.21497685185</v>
      </c>
      <c r="V2108" s="9">
        <f t="shared" si="193"/>
        <v>41299.83997685185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154.65999999999985</v>
      </c>
      <c r="P2109">
        <f t="shared" si="194"/>
        <v>1106.33</v>
      </c>
      <c r="Q2109" t="str">
        <f t="shared" si="195"/>
        <v xml:space="preserve">music/indie </v>
      </c>
      <c r="R2109" t="str">
        <f t="shared" si="196"/>
        <v>indie rock</v>
      </c>
      <c r="S2109" t="s">
        <v>8318</v>
      </c>
      <c r="T2109" t="s">
        <v>8337</v>
      </c>
      <c r="U2109" s="10">
        <f t="shared" si="197"/>
        <v>41934.71056712963</v>
      </c>
      <c r="V2109" s="9">
        <f t="shared" si="193"/>
        <v>41955.377233796295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1170</v>
      </c>
      <c r="P2110">
        <f t="shared" si="194"/>
        <v>8680.5</v>
      </c>
      <c r="Q2110" t="str">
        <f t="shared" si="195"/>
        <v xml:space="preserve">music/indie </v>
      </c>
      <c r="R2110" t="str">
        <f t="shared" si="196"/>
        <v>indie rock</v>
      </c>
      <c r="S2110" t="s">
        <v>8318</v>
      </c>
      <c r="T2110" t="s">
        <v>8337</v>
      </c>
      <c r="U2110" s="10">
        <f t="shared" si="197"/>
        <v>41135.175694444442</v>
      </c>
      <c r="V2110" s="9">
        <f t="shared" si="193"/>
        <v>41161.788194444445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261</v>
      </c>
      <c r="P2111">
        <f t="shared" si="194"/>
        <v>2150.5</v>
      </c>
      <c r="Q2111" t="str">
        <f t="shared" si="195"/>
        <v xml:space="preserve">music/indie </v>
      </c>
      <c r="R2111" t="str">
        <f t="shared" si="196"/>
        <v>indie rock</v>
      </c>
      <c r="S2111" t="s">
        <v>8318</v>
      </c>
      <c r="T2111" t="s">
        <v>8337</v>
      </c>
      <c r="U2111" s="10">
        <f t="shared" si="197"/>
        <v>42160.708530092597</v>
      </c>
      <c r="V2111" s="9">
        <f t="shared" si="193"/>
        <v>42190.333530092597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7</v>
      </c>
      <c r="P2112">
        <f t="shared" si="194"/>
        <v>1022.5</v>
      </c>
      <c r="Q2112" t="str">
        <f t="shared" si="195"/>
        <v xml:space="preserve">music/indie </v>
      </c>
      <c r="R2112" t="str">
        <f t="shared" si="196"/>
        <v>indie rock</v>
      </c>
      <c r="S2112" t="s">
        <v>8318</v>
      </c>
      <c r="T2112" t="s">
        <v>8337</v>
      </c>
      <c r="U2112" s="10">
        <f t="shared" si="197"/>
        <v>41759.670937499999</v>
      </c>
      <c r="V2112" s="9">
        <f t="shared" si="193"/>
        <v>41786.832638888889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130</v>
      </c>
      <c r="P2113">
        <f t="shared" si="194"/>
        <v>1084.5</v>
      </c>
      <c r="Q2113" t="str">
        <f t="shared" si="195"/>
        <v xml:space="preserve">music/indie </v>
      </c>
      <c r="R2113" t="str">
        <f t="shared" si="196"/>
        <v>indie rock</v>
      </c>
      <c r="S2113" t="s">
        <v>8318</v>
      </c>
      <c r="T2113" t="s">
        <v>8337</v>
      </c>
      <c r="U2113" s="10">
        <f t="shared" si="197"/>
        <v>40703.197048611109</v>
      </c>
      <c r="V2113" s="9">
        <f t="shared" si="193"/>
        <v>40769.666666666664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IF(E2114&gt;=D2114, E2114-D2114,0)</f>
        <v>0</v>
      </c>
      <c r="P2114">
        <f t="shared" si="194"/>
        <v>155.5</v>
      </c>
      <c r="Q2114" t="str">
        <f t="shared" si="195"/>
        <v xml:space="preserve">music/indie </v>
      </c>
      <c r="R2114" t="str">
        <f t="shared" si="196"/>
        <v>indie rock</v>
      </c>
      <c r="S2114" t="s">
        <v>8318</v>
      </c>
      <c r="T2114" t="s">
        <v>8337</v>
      </c>
      <c r="U2114" s="10">
        <f t="shared" si="197"/>
        <v>41365.928159722222</v>
      </c>
      <c r="V2114" s="9">
        <f t="shared" ref="V2114:V2177" si="199">(I2114/86400)+25569+(-9/24)</f>
        <v>41379.553159722222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340</v>
      </c>
      <c r="P2115">
        <f t="shared" ref="P2115:P2178" si="200">AVERAGE(E2115,L2115)</f>
        <v>3723.5</v>
      </c>
      <c r="Q2115" t="str">
        <f t="shared" ref="Q2115:Q2178" si="201">LEFT(N2115,LEN(N2115)-FIND("/",N2115)+2)</f>
        <v xml:space="preserve">music/indie </v>
      </c>
      <c r="R2115" t="str">
        <f t="shared" ref="R2115:R2178" si="202">RIGHT(N2115,LEN(N2115)-FIND("/",N2115))</f>
        <v>indie rock</v>
      </c>
      <c r="S2115" t="s">
        <v>8318</v>
      </c>
      <c r="T2115" t="s">
        <v>8337</v>
      </c>
      <c r="U2115" s="10">
        <f t="shared" ref="U2115:U2178" si="203">(((J2115/60)/60)/24)+DATE(1970,1,1)</f>
        <v>41870.86546296296</v>
      </c>
      <c r="V2115" s="9">
        <f t="shared" si="199"/>
        <v>41905.49046296296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235</v>
      </c>
      <c r="P2116">
        <f t="shared" si="200"/>
        <v>2691</v>
      </c>
      <c r="Q2116" t="str">
        <f t="shared" si="201"/>
        <v xml:space="preserve">music/indie </v>
      </c>
      <c r="R2116" t="str">
        <f t="shared" si="202"/>
        <v>indie rock</v>
      </c>
      <c r="S2116" t="s">
        <v>8318</v>
      </c>
      <c r="T2116" t="s">
        <v>8337</v>
      </c>
      <c r="U2116" s="10">
        <f t="shared" si="203"/>
        <v>40458.815625000003</v>
      </c>
      <c r="V2116" s="9">
        <f t="shared" si="199"/>
        <v>40520.832638888889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1885</v>
      </c>
      <c r="P2117">
        <f t="shared" si="200"/>
        <v>1710.5</v>
      </c>
      <c r="Q2117" t="str">
        <f t="shared" si="201"/>
        <v xml:space="preserve">music/indie </v>
      </c>
      <c r="R2117" t="str">
        <f t="shared" si="202"/>
        <v>indie rock</v>
      </c>
      <c r="S2117" t="s">
        <v>8318</v>
      </c>
      <c r="T2117" t="s">
        <v>8337</v>
      </c>
      <c r="U2117" s="10">
        <f t="shared" si="203"/>
        <v>40564.081030092595</v>
      </c>
      <c r="V2117" s="9">
        <f t="shared" si="199"/>
        <v>40593.706030092595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434</v>
      </c>
      <c r="P2118">
        <f t="shared" si="200"/>
        <v>24263</v>
      </c>
      <c r="Q2118" t="str">
        <f t="shared" si="201"/>
        <v xml:space="preserve">music/indie </v>
      </c>
      <c r="R2118" t="str">
        <f t="shared" si="202"/>
        <v>indie rock</v>
      </c>
      <c r="S2118" t="s">
        <v>8318</v>
      </c>
      <c r="T2118" t="s">
        <v>8337</v>
      </c>
      <c r="U2118" s="10">
        <f t="shared" si="203"/>
        <v>41136.777812500004</v>
      </c>
      <c r="V2118" s="9">
        <f t="shared" si="199"/>
        <v>41184.402812500004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573</v>
      </c>
      <c r="P2119">
        <f t="shared" si="200"/>
        <v>904</v>
      </c>
      <c r="Q2119" t="str">
        <f t="shared" si="201"/>
        <v xml:space="preserve">music/indie </v>
      </c>
      <c r="R2119" t="str">
        <f t="shared" si="202"/>
        <v>indie rock</v>
      </c>
      <c r="S2119" t="s">
        <v>8318</v>
      </c>
      <c r="T2119" t="s">
        <v>8337</v>
      </c>
      <c r="U2119" s="10">
        <f t="shared" si="203"/>
        <v>42290.059594907405</v>
      </c>
      <c r="V2119" s="9">
        <f t="shared" si="199"/>
        <v>42303.832638888889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346.1099999999999</v>
      </c>
      <c r="P2120">
        <f t="shared" si="200"/>
        <v>681.55499999999995</v>
      </c>
      <c r="Q2120" t="str">
        <f t="shared" si="201"/>
        <v xml:space="preserve">music/indie </v>
      </c>
      <c r="R2120" t="str">
        <f t="shared" si="202"/>
        <v>indie rock</v>
      </c>
      <c r="S2120" t="s">
        <v>8318</v>
      </c>
      <c r="T2120" t="s">
        <v>8337</v>
      </c>
      <c r="U2120" s="10">
        <f t="shared" si="203"/>
        <v>40718.839537037034</v>
      </c>
      <c r="V2120" s="9">
        <f t="shared" si="199"/>
        <v>40748.464537037034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15</v>
      </c>
      <c r="P2121">
        <f t="shared" si="200"/>
        <v>1018.5</v>
      </c>
      <c r="Q2121" t="str">
        <f t="shared" si="201"/>
        <v xml:space="preserve">music/indie </v>
      </c>
      <c r="R2121" t="str">
        <f t="shared" si="202"/>
        <v>indie rock</v>
      </c>
      <c r="S2121" t="s">
        <v>8318</v>
      </c>
      <c r="T2121" t="s">
        <v>8337</v>
      </c>
      <c r="U2121" s="10">
        <f t="shared" si="203"/>
        <v>41107.130150462966</v>
      </c>
      <c r="V2121" s="9">
        <f t="shared" si="199"/>
        <v>41136.755150462966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70.430000000000291</v>
      </c>
      <c r="P2122">
        <f t="shared" si="200"/>
        <v>4069.7150000000001</v>
      </c>
      <c r="Q2122" t="str">
        <f t="shared" si="201"/>
        <v xml:space="preserve">music/indie </v>
      </c>
      <c r="R2122" t="str">
        <f t="shared" si="202"/>
        <v>indie rock</v>
      </c>
      <c r="S2122" t="s">
        <v>8318</v>
      </c>
      <c r="T2122" t="s">
        <v>8337</v>
      </c>
      <c r="U2122" s="10">
        <f t="shared" si="203"/>
        <v>41591.964537037034</v>
      </c>
      <c r="V2122" s="9">
        <f t="shared" si="199"/>
        <v>41640.589537037034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</v>
      </c>
      <c r="P2123">
        <f t="shared" si="200"/>
        <v>147</v>
      </c>
      <c r="Q2123" t="str">
        <f t="shared" si="201"/>
        <v>games/video g</v>
      </c>
      <c r="R2123" t="str">
        <f t="shared" si="202"/>
        <v>video games</v>
      </c>
      <c r="S2123" t="s">
        <v>8320</v>
      </c>
      <c r="T2123" t="s">
        <v>8340</v>
      </c>
      <c r="U2123" s="10">
        <f t="shared" si="203"/>
        <v>42716.7424537037</v>
      </c>
      <c r="V2123" s="9">
        <f t="shared" si="199"/>
        <v>42746.3674537037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200"/>
        <v>156.5</v>
      </c>
      <c r="Q2124" t="str">
        <f t="shared" si="201"/>
        <v>games/video g</v>
      </c>
      <c r="R2124" t="str">
        <f t="shared" si="202"/>
        <v>video games</v>
      </c>
      <c r="S2124" t="s">
        <v>8320</v>
      </c>
      <c r="T2124" t="s">
        <v>8340</v>
      </c>
      <c r="U2124" s="10">
        <f t="shared" si="203"/>
        <v>42712.300567129627</v>
      </c>
      <c r="V2124" s="9">
        <f t="shared" si="199"/>
        <v>42741.925567129627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0</v>
      </c>
      <c r="P2125">
        <f t="shared" si="200"/>
        <v>27.5</v>
      </c>
      <c r="Q2125" t="str">
        <f t="shared" si="201"/>
        <v>games/video g</v>
      </c>
      <c r="R2125" t="str">
        <f t="shared" si="202"/>
        <v>video games</v>
      </c>
      <c r="S2125" t="s">
        <v>8320</v>
      </c>
      <c r="T2125" t="s">
        <v>8340</v>
      </c>
      <c r="U2125" s="10">
        <f t="shared" si="203"/>
        <v>40198.424849537041</v>
      </c>
      <c r="V2125" s="9">
        <f t="shared" si="199"/>
        <v>40251.915972222225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0</v>
      </c>
      <c r="P2126">
        <f t="shared" si="200"/>
        <v>60</v>
      </c>
      <c r="Q2126" t="str">
        <f t="shared" si="201"/>
        <v>games/video g</v>
      </c>
      <c r="R2126" t="str">
        <f t="shared" si="202"/>
        <v>video games</v>
      </c>
      <c r="S2126" t="s">
        <v>8320</v>
      </c>
      <c r="T2126" t="s">
        <v>8340</v>
      </c>
      <c r="U2126" s="10">
        <f t="shared" si="203"/>
        <v>40464.028182870366</v>
      </c>
      <c r="V2126" s="9">
        <f t="shared" si="199"/>
        <v>40511.833333333336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0</v>
      </c>
      <c r="P2127">
        <f t="shared" si="200"/>
        <v>439.5</v>
      </c>
      <c r="Q2127" t="str">
        <f t="shared" si="201"/>
        <v>games/video g</v>
      </c>
      <c r="R2127" t="str">
        <f t="shared" si="202"/>
        <v>video games</v>
      </c>
      <c r="S2127" t="s">
        <v>8320</v>
      </c>
      <c r="T2127" t="s">
        <v>8340</v>
      </c>
      <c r="U2127" s="10">
        <f t="shared" si="203"/>
        <v>42191.023530092592</v>
      </c>
      <c r="V2127" s="9">
        <f t="shared" si="199"/>
        <v>42220.648530092592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200"/>
        <v>6</v>
      </c>
      <c r="Q2128" t="str">
        <f t="shared" si="201"/>
        <v>games/video g</v>
      </c>
      <c r="R2128" t="str">
        <f t="shared" si="202"/>
        <v>video games</v>
      </c>
      <c r="S2128" t="s">
        <v>8320</v>
      </c>
      <c r="T2128" t="s">
        <v>8340</v>
      </c>
      <c r="U2128" s="10">
        <f t="shared" si="203"/>
        <v>41951.973229166666</v>
      </c>
      <c r="V2128" s="9">
        <f t="shared" si="199"/>
        <v>41981.598229166666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0</v>
      </c>
      <c r="P2129">
        <f t="shared" si="200"/>
        <v>4156</v>
      </c>
      <c r="Q2129" t="str">
        <f t="shared" si="201"/>
        <v>games/video g</v>
      </c>
      <c r="R2129" t="str">
        <f t="shared" si="202"/>
        <v>video games</v>
      </c>
      <c r="S2129" t="s">
        <v>8320</v>
      </c>
      <c r="T2129" t="s">
        <v>8340</v>
      </c>
      <c r="U2129" s="10">
        <f t="shared" si="203"/>
        <v>42045.50535879629</v>
      </c>
      <c r="V2129" s="9">
        <f t="shared" si="199"/>
        <v>42075.088692129633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200"/>
        <v>13</v>
      </c>
      <c r="Q2130" t="str">
        <f t="shared" si="201"/>
        <v>games/video g</v>
      </c>
      <c r="R2130" t="str">
        <f t="shared" si="202"/>
        <v>video games</v>
      </c>
      <c r="S2130" t="s">
        <v>8320</v>
      </c>
      <c r="T2130" t="s">
        <v>8340</v>
      </c>
      <c r="U2130" s="10">
        <f t="shared" si="203"/>
        <v>41843.772789351853</v>
      </c>
      <c r="V2130" s="9">
        <f t="shared" si="199"/>
        <v>41903.397789351853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0</v>
      </c>
      <c r="P2131">
        <f t="shared" si="200"/>
        <v>124</v>
      </c>
      <c r="Q2131" t="str">
        <f t="shared" si="201"/>
        <v>games/video g</v>
      </c>
      <c r="R2131" t="str">
        <f t="shared" si="202"/>
        <v>video games</v>
      </c>
      <c r="S2131" t="s">
        <v>8320</v>
      </c>
      <c r="T2131" t="s">
        <v>8340</v>
      </c>
      <c r="U2131" s="10">
        <f t="shared" si="203"/>
        <v>42409.024305555555</v>
      </c>
      <c r="V2131" s="9">
        <f t="shared" si="199"/>
        <v>42438.649305555555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200"/>
        <v>44.5</v>
      </c>
      <c r="Q2132" t="str">
        <f t="shared" si="201"/>
        <v>games/video g</v>
      </c>
      <c r="R2132" t="str">
        <f t="shared" si="202"/>
        <v>video games</v>
      </c>
      <c r="S2132" t="s">
        <v>8320</v>
      </c>
      <c r="T2132" t="s">
        <v>8340</v>
      </c>
      <c r="U2132" s="10">
        <f t="shared" si="203"/>
        <v>41832.086377314816</v>
      </c>
      <c r="V2132" s="9">
        <f t="shared" si="199"/>
        <v>41866.711377314816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0</v>
      </c>
      <c r="P2133">
        <f t="shared" si="200"/>
        <v>14</v>
      </c>
      <c r="Q2133" t="str">
        <f t="shared" si="201"/>
        <v>games/video g</v>
      </c>
      <c r="R2133" t="str">
        <f t="shared" si="202"/>
        <v>video games</v>
      </c>
      <c r="S2133" t="s">
        <v>8320</v>
      </c>
      <c r="T2133" t="s">
        <v>8340</v>
      </c>
      <c r="U2133" s="10">
        <f t="shared" si="203"/>
        <v>42167.207071759258</v>
      </c>
      <c r="V2133" s="9">
        <f t="shared" si="199"/>
        <v>42196.832071759258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0</v>
      </c>
      <c r="P2134">
        <f t="shared" si="200"/>
        <v>1105.9949999999999</v>
      </c>
      <c r="Q2134" t="str">
        <f t="shared" si="201"/>
        <v>games/video g</v>
      </c>
      <c r="R2134" t="str">
        <f t="shared" si="202"/>
        <v>video games</v>
      </c>
      <c r="S2134" t="s">
        <v>8320</v>
      </c>
      <c r="T2134" t="s">
        <v>8340</v>
      </c>
      <c r="U2134" s="10">
        <f t="shared" si="203"/>
        <v>41643.487175925926</v>
      </c>
      <c r="V2134" s="9">
        <f t="shared" si="199"/>
        <v>41673.112175925926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0</v>
      </c>
      <c r="P2135">
        <f t="shared" si="200"/>
        <v>9.5</v>
      </c>
      <c r="Q2135" t="str">
        <f t="shared" si="201"/>
        <v>games/video g</v>
      </c>
      <c r="R2135" t="str">
        <f t="shared" si="202"/>
        <v>video games</v>
      </c>
      <c r="S2135" t="s">
        <v>8320</v>
      </c>
      <c r="T2135" t="s">
        <v>8340</v>
      </c>
      <c r="U2135" s="10">
        <f t="shared" si="203"/>
        <v>40619.097210648149</v>
      </c>
      <c r="V2135" s="9">
        <f t="shared" si="199"/>
        <v>40656.915972222225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0</v>
      </c>
      <c r="P2136">
        <f t="shared" si="200"/>
        <v>53.5</v>
      </c>
      <c r="Q2136" t="str">
        <f t="shared" si="201"/>
        <v>games/video g</v>
      </c>
      <c r="R2136" t="str">
        <f t="shared" si="202"/>
        <v>video games</v>
      </c>
      <c r="S2136" t="s">
        <v>8320</v>
      </c>
      <c r="T2136" t="s">
        <v>8340</v>
      </c>
      <c r="U2136" s="10">
        <f t="shared" si="203"/>
        <v>41361.886469907404</v>
      </c>
      <c r="V2136" s="9">
        <f t="shared" si="199"/>
        <v>41391.511469907404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0</v>
      </c>
      <c r="P2137">
        <f t="shared" si="200"/>
        <v>250</v>
      </c>
      <c r="Q2137" t="str">
        <f t="shared" si="201"/>
        <v>games/video g</v>
      </c>
      <c r="R2137" t="str">
        <f t="shared" si="202"/>
        <v>video games</v>
      </c>
      <c r="S2137" t="s">
        <v>8320</v>
      </c>
      <c r="T2137" t="s">
        <v>8340</v>
      </c>
      <c r="U2137" s="10">
        <f t="shared" si="203"/>
        <v>41156.963344907403</v>
      </c>
      <c r="V2137" s="9">
        <f t="shared" si="199"/>
        <v>41186.58834490741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200"/>
        <v>25.844999999999999</v>
      </c>
      <c r="Q2138" t="str">
        <f t="shared" si="201"/>
        <v>games/video g</v>
      </c>
      <c r="R2138" t="str">
        <f t="shared" si="202"/>
        <v>video games</v>
      </c>
      <c r="S2138" t="s">
        <v>8320</v>
      </c>
      <c r="T2138" t="s">
        <v>8340</v>
      </c>
      <c r="U2138" s="10">
        <f t="shared" si="203"/>
        <v>41536.509097222224</v>
      </c>
      <c r="V2138" s="9">
        <f t="shared" si="199"/>
        <v>41566.134097222224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0</v>
      </c>
      <c r="P2139">
        <f t="shared" si="200"/>
        <v>7368.5</v>
      </c>
      <c r="Q2139" t="str">
        <f t="shared" si="201"/>
        <v>games/video g</v>
      </c>
      <c r="R2139" t="str">
        <f t="shared" si="202"/>
        <v>video games</v>
      </c>
      <c r="S2139" t="s">
        <v>8320</v>
      </c>
      <c r="T2139" t="s">
        <v>8340</v>
      </c>
      <c r="U2139" s="10">
        <f t="shared" si="203"/>
        <v>41948.771168981482</v>
      </c>
      <c r="V2139" s="9">
        <f t="shared" si="199"/>
        <v>41978.396168981482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0</v>
      </c>
      <c r="P2140">
        <f t="shared" si="200"/>
        <v>70</v>
      </c>
      <c r="Q2140" t="str">
        <f t="shared" si="201"/>
        <v>games/video g</v>
      </c>
      <c r="R2140" t="str">
        <f t="shared" si="202"/>
        <v>video games</v>
      </c>
      <c r="S2140" t="s">
        <v>8320</v>
      </c>
      <c r="T2140" t="s">
        <v>8340</v>
      </c>
      <c r="U2140" s="10">
        <f t="shared" si="203"/>
        <v>41557.013182870374</v>
      </c>
      <c r="V2140" s="9">
        <f t="shared" si="199"/>
        <v>41586.679849537039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0</v>
      </c>
      <c r="P2141">
        <f t="shared" si="200"/>
        <v>841</v>
      </c>
      <c r="Q2141" t="str">
        <f t="shared" si="201"/>
        <v>games/video g</v>
      </c>
      <c r="R2141" t="str">
        <f t="shared" si="202"/>
        <v>video games</v>
      </c>
      <c r="S2141" t="s">
        <v>8320</v>
      </c>
      <c r="T2141" t="s">
        <v>8340</v>
      </c>
      <c r="U2141" s="10">
        <f t="shared" si="203"/>
        <v>42647.750092592592</v>
      </c>
      <c r="V2141" s="9">
        <f t="shared" si="199"/>
        <v>42677.375092592592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200"/>
        <v>285.5</v>
      </c>
      <c r="Q2142" t="str">
        <f t="shared" si="201"/>
        <v>games/video g</v>
      </c>
      <c r="R2142" t="str">
        <f t="shared" si="202"/>
        <v>video games</v>
      </c>
      <c r="S2142" t="s">
        <v>8320</v>
      </c>
      <c r="T2142" t="s">
        <v>8340</v>
      </c>
      <c r="U2142" s="10">
        <f t="shared" si="203"/>
        <v>41255.833611111113</v>
      </c>
      <c r="V2142" s="9">
        <f t="shared" si="199"/>
        <v>41285.458611111113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200"/>
        <v>0</v>
      </c>
      <c r="Q2143" t="str">
        <f t="shared" si="201"/>
        <v>games/video g</v>
      </c>
      <c r="R2143" t="str">
        <f t="shared" si="202"/>
        <v>video games</v>
      </c>
      <c r="S2143" t="s">
        <v>8320</v>
      </c>
      <c r="T2143" t="s">
        <v>8340</v>
      </c>
      <c r="U2143" s="10">
        <f t="shared" si="203"/>
        <v>41927.235636574071</v>
      </c>
      <c r="V2143" s="9">
        <f t="shared" si="199"/>
        <v>41956.902303240742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0</v>
      </c>
      <c r="P2144">
        <f t="shared" si="200"/>
        <v>306.5</v>
      </c>
      <c r="Q2144" t="str">
        <f t="shared" si="201"/>
        <v>games/video g</v>
      </c>
      <c r="R2144" t="str">
        <f t="shared" si="202"/>
        <v>video games</v>
      </c>
      <c r="S2144" t="s">
        <v>8320</v>
      </c>
      <c r="T2144" t="s">
        <v>8340</v>
      </c>
      <c r="U2144" s="10">
        <f t="shared" si="203"/>
        <v>42340.701504629629</v>
      </c>
      <c r="V2144" s="9">
        <f t="shared" si="199"/>
        <v>42368.326504629629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0</v>
      </c>
      <c r="P2145">
        <f t="shared" si="200"/>
        <v>115</v>
      </c>
      <c r="Q2145" t="str">
        <f t="shared" si="201"/>
        <v>games/video g</v>
      </c>
      <c r="R2145" t="str">
        <f t="shared" si="202"/>
        <v>video games</v>
      </c>
      <c r="S2145" t="s">
        <v>8320</v>
      </c>
      <c r="T2145" t="s">
        <v>8340</v>
      </c>
      <c r="U2145" s="10">
        <f t="shared" si="203"/>
        <v>40332.886712962965</v>
      </c>
      <c r="V2145" s="9">
        <f t="shared" si="199"/>
        <v>40380.416666666664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0</v>
      </c>
      <c r="P2146">
        <f t="shared" si="200"/>
        <v>315.5</v>
      </c>
      <c r="Q2146" t="str">
        <f t="shared" si="201"/>
        <v>games/video g</v>
      </c>
      <c r="R2146" t="str">
        <f t="shared" si="202"/>
        <v>video games</v>
      </c>
      <c r="S2146" t="s">
        <v>8320</v>
      </c>
      <c r="T2146" t="s">
        <v>8340</v>
      </c>
      <c r="U2146" s="10">
        <f t="shared" si="203"/>
        <v>41499.546759259261</v>
      </c>
      <c r="V2146" s="9">
        <f t="shared" si="199"/>
        <v>41531.171759259261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0</v>
      </c>
      <c r="P2147">
        <f t="shared" si="200"/>
        <v>2327</v>
      </c>
      <c r="Q2147" t="str">
        <f t="shared" si="201"/>
        <v>games/video g</v>
      </c>
      <c r="R2147" t="str">
        <f t="shared" si="202"/>
        <v>video games</v>
      </c>
      <c r="S2147" t="s">
        <v>8320</v>
      </c>
      <c r="T2147" t="s">
        <v>8340</v>
      </c>
      <c r="U2147" s="10">
        <f t="shared" si="203"/>
        <v>41575.237430555557</v>
      </c>
      <c r="V2147" s="9">
        <f t="shared" si="199"/>
        <v>41604.904097222221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200"/>
        <v>1</v>
      </c>
      <c r="Q2148" t="str">
        <f t="shared" si="201"/>
        <v>games/video g</v>
      </c>
      <c r="R2148" t="str">
        <f t="shared" si="202"/>
        <v>video games</v>
      </c>
      <c r="S2148" t="s">
        <v>8320</v>
      </c>
      <c r="T2148" t="s">
        <v>8340</v>
      </c>
      <c r="U2148" s="10">
        <f t="shared" si="203"/>
        <v>42397.679513888885</v>
      </c>
      <c r="V2148" s="9">
        <f t="shared" si="199"/>
        <v>42411.304513888885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</v>
      </c>
      <c r="P2149">
        <f t="shared" si="200"/>
        <v>1385.5</v>
      </c>
      <c r="Q2149" t="str">
        <f t="shared" si="201"/>
        <v>games/video g</v>
      </c>
      <c r="R2149" t="str">
        <f t="shared" si="202"/>
        <v>video games</v>
      </c>
      <c r="S2149" t="s">
        <v>8320</v>
      </c>
      <c r="T2149" t="s">
        <v>8340</v>
      </c>
      <c r="U2149" s="10">
        <f t="shared" si="203"/>
        <v>41927.295694444445</v>
      </c>
      <c r="V2149" s="9">
        <f t="shared" si="199"/>
        <v>41958.962361111116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0</v>
      </c>
      <c r="P2150">
        <f t="shared" si="200"/>
        <v>2</v>
      </c>
      <c r="Q2150" t="str">
        <f t="shared" si="201"/>
        <v>games/video g</v>
      </c>
      <c r="R2150" t="str">
        <f t="shared" si="202"/>
        <v>video games</v>
      </c>
      <c r="S2150" t="s">
        <v>8320</v>
      </c>
      <c r="T2150" t="s">
        <v>8340</v>
      </c>
      <c r="U2150" s="10">
        <f t="shared" si="203"/>
        <v>42066.733587962968</v>
      </c>
      <c r="V2150" s="9">
        <f t="shared" si="199"/>
        <v>42096.316921296297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200"/>
        <v>0</v>
      </c>
      <c r="Q2151" t="str">
        <f t="shared" si="201"/>
        <v>games/video g</v>
      </c>
      <c r="R2151" t="str">
        <f t="shared" si="202"/>
        <v>video games</v>
      </c>
      <c r="S2151" t="s">
        <v>8320</v>
      </c>
      <c r="T2151" t="s">
        <v>8340</v>
      </c>
      <c r="U2151" s="10">
        <f t="shared" si="203"/>
        <v>40355.024953703702</v>
      </c>
      <c r="V2151" s="9">
        <f t="shared" si="199"/>
        <v>40389.625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</v>
      </c>
      <c r="P2152">
        <f t="shared" si="200"/>
        <v>204.5</v>
      </c>
      <c r="Q2152" t="str">
        <f t="shared" si="201"/>
        <v>games/video g</v>
      </c>
      <c r="R2152" t="str">
        <f t="shared" si="202"/>
        <v>video games</v>
      </c>
      <c r="S2152" t="s">
        <v>8320</v>
      </c>
      <c r="T2152" t="s">
        <v>8340</v>
      </c>
      <c r="U2152" s="10">
        <f t="shared" si="203"/>
        <v>42534.284710648149</v>
      </c>
      <c r="V2152" s="9">
        <f t="shared" si="199"/>
        <v>42563.909710648149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200"/>
        <v>62</v>
      </c>
      <c r="Q2153" t="str">
        <f t="shared" si="201"/>
        <v>games/video g</v>
      </c>
      <c r="R2153" t="str">
        <f t="shared" si="202"/>
        <v>video games</v>
      </c>
      <c r="S2153" t="s">
        <v>8320</v>
      </c>
      <c r="T2153" t="s">
        <v>8340</v>
      </c>
      <c r="U2153" s="10">
        <f t="shared" si="203"/>
        <v>42520.847384259265</v>
      </c>
      <c r="V2153" s="9">
        <f t="shared" si="199"/>
        <v>42550.472384259258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200"/>
        <v>27</v>
      </c>
      <c r="Q2154" t="str">
        <f t="shared" si="201"/>
        <v>games/video g</v>
      </c>
      <c r="R2154" t="str">
        <f t="shared" si="202"/>
        <v>video games</v>
      </c>
      <c r="S2154" t="s">
        <v>8320</v>
      </c>
      <c r="T2154" t="s">
        <v>8340</v>
      </c>
      <c r="U2154" s="10">
        <f t="shared" si="203"/>
        <v>41683.832280092596</v>
      </c>
      <c r="V2154" s="9">
        <f t="shared" si="199"/>
        <v>41713.415613425925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200"/>
        <v>19</v>
      </c>
      <c r="Q2155" t="str">
        <f t="shared" si="201"/>
        <v>games/video g</v>
      </c>
      <c r="R2155" t="str">
        <f t="shared" si="202"/>
        <v>video games</v>
      </c>
      <c r="S2155" t="s">
        <v>8320</v>
      </c>
      <c r="T2155" t="s">
        <v>8340</v>
      </c>
      <c r="U2155" s="10">
        <f t="shared" si="203"/>
        <v>41974.911087962959</v>
      </c>
      <c r="V2155" s="9">
        <f t="shared" si="199"/>
        <v>42013.957638888889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</v>
      </c>
      <c r="P2156">
        <f t="shared" si="200"/>
        <v>2</v>
      </c>
      <c r="Q2156" t="str">
        <f t="shared" si="201"/>
        <v>games/video g</v>
      </c>
      <c r="R2156" t="str">
        <f t="shared" si="202"/>
        <v>video games</v>
      </c>
      <c r="S2156" t="s">
        <v>8320</v>
      </c>
      <c r="T2156" t="s">
        <v>8340</v>
      </c>
      <c r="U2156" s="10">
        <f t="shared" si="203"/>
        <v>41647.632256944446</v>
      </c>
      <c r="V2156" s="9">
        <f t="shared" si="199"/>
        <v>41667.257256944446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0</v>
      </c>
      <c r="P2157">
        <f t="shared" si="200"/>
        <v>60</v>
      </c>
      <c r="Q2157" t="str">
        <f t="shared" si="201"/>
        <v>games/video g</v>
      </c>
      <c r="R2157" t="str">
        <f t="shared" si="202"/>
        <v>video games</v>
      </c>
      <c r="S2157" t="s">
        <v>8320</v>
      </c>
      <c r="T2157" t="s">
        <v>8340</v>
      </c>
      <c r="U2157" s="10">
        <f t="shared" si="203"/>
        <v>42430.747511574074</v>
      </c>
      <c r="V2157" s="9">
        <f t="shared" si="199"/>
        <v>42460.33084490741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0</v>
      </c>
      <c r="P2158">
        <f t="shared" si="200"/>
        <v>788</v>
      </c>
      <c r="Q2158" t="str">
        <f t="shared" si="201"/>
        <v>games/video g</v>
      </c>
      <c r="R2158" t="str">
        <f t="shared" si="202"/>
        <v>video games</v>
      </c>
      <c r="S2158" t="s">
        <v>8320</v>
      </c>
      <c r="T2158" t="s">
        <v>8340</v>
      </c>
      <c r="U2158" s="10">
        <f t="shared" si="203"/>
        <v>41488.85423611111</v>
      </c>
      <c r="V2158" s="9">
        <f t="shared" si="199"/>
        <v>41533.47923611111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0</v>
      </c>
      <c r="P2159">
        <f t="shared" si="200"/>
        <v>10600.5</v>
      </c>
      <c r="Q2159" t="str">
        <f t="shared" si="201"/>
        <v>games/video g</v>
      </c>
      <c r="R2159" t="str">
        <f t="shared" si="202"/>
        <v>video games</v>
      </c>
      <c r="S2159" t="s">
        <v>8320</v>
      </c>
      <c r="T2159" t="s">
        <v>8340</v>
      </c>
      <c r="U2159" s="10">
        <f t="shared" si="203"/>
        <v>42694.98128472222</v>
      </c>
      <c r="V2159" s="9">
        <f t="shared" si="199"/>
        <v>42726.957638888889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0</v>
      </c>
      <c r="P2160">
        <f t="shared" si="200"/>
        <v>10040.555</v>
      </c>
      <c r="Q2160" t="str">
        <f t="shared" si="201"/>
        <v>games/video g</v>
      </c>
      <c r="R2160" t="str">
        <f t="shared" si="202"/>
        <v>video games</v>
      </c>
      <c r="S2160" t="s">
        <v>8320</v>
      </c>
      <c r="T2160" t="s">
        <v>8340</v>
      </c>
      <c r="U2160" s="10">
        <f t="shared" si="203"/>
        <v>41264.853865740741</v>
      </c>
      <c r="V2160" s="9">
        <f t="shared" si="199"/>
        <v>41309.478865740741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</v>
      </c>
      <c r="P2161">
        <f t="shared" si="200"/>
        <v>14</v>
      </c>
      <c r="Q2161" t="str">
        <f t="shared" si="201"/>
        <v>games/video g</v>
      </c>
      <c r="R2161" t="str">
        <f t="shared" si="202"/>
        <v>video games</v>
      </c>
      <c r="S2161" t="s">
        <v>8320</v>
      </c>
      <c r="T2161" t="s">
        <v>8340</v>
      </c>
      <c r="U2161" s="10">
        <f t="shared" si="203"/>
        <v>40710.731180555551</v>
      </c>
      <c r="V2161" s="9">
        <f t="shared" si="199"/>
        <v>40740.356180555558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</v>
      </c>
      <c r="P2162">
        <f t="shared" si="200"/>
        <v>50.5</v>
      </c>
      <c r="Q2162" t="str">
        <f t="shared" si="201"/>
        <v>games/video g</v>
      </c>
      <c r="R2162" t="str">
        <f t="shared" si="202"/>
        <v>video games</v>
      </c>
      <c r="S2162" t="s">
        <v>8320</v>
      </c>
      <c r="T2162" t="s">
        <v>8340</v>
      </c>
      <c r="U2162" s="10">
        <f t="shared" si="203"/>
        <v>41018.711863425924</v>
      </c>
      <c r="V2162" s="9">
        <f t="shared" si="199"/>
        <v>41048.336863425924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63</v>
      </c>
      <c r="P2163">
        <f t="shared" si="200"/>
        <v>238</v>
      </c>
      <c r="Q2163" t="str">
        <f t="shared" si="201"/>
        <v>music/</v>
      </c>
      <c r="R2163" t="str">
        <f t="shared" si="202"/>
        <v>rock</v>
      </c>
      <c r="S2163" t="s">
        <v>8318</v>
      </c>
      <c r="T2163" t="s">
        <v>8334</v>
      </c>
      <c r="U2163" s="10">
        <f t="shared" si="203"/>
        <v>42240.852534722217</v>
      </c>
      <c r="V2163" s="9">
        <f t="shared" si="199"/>
        <v>42270.477534722224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552</v>
      </c>
      <c r="P2164">
        <f t="shared" si="200"/>
        <v>2555</v>
      </c>
      <c r="Q2164" t="str">
        <f t="shared" si="201"/>
        <v>music/</v>
      </c>
      <c r="R2164" t="str">
        <f t="shared" si="202"/>
        <v>rock</v>
      </c>
      <c r="S2164" t="s">
        <v>8318</v>
      </c>
      <c r="T2164" t="s">
        <v>8334</v>
      </c>
      <c r="U2164" s="10">
        <f t="shared" si="203"/>
        <v>41813.766099537039</v>
      </c>
      <c r="V2164" s="9">
        <f t="shared" si="199"/>
        <v>41844.391099537039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805</v>
      </c>
      <c r="P2165">
        <f t="shared" si="200"/>
        <v>1674.5</v>
      </c>
      <c r="Q2165" t="str">
        <f t="shared" si="201"/>
        <v>music/</v>
      </c>
      <c r="R2165" t="str">
        <f t="shared" si="202"/>
        <v>rock</v>
      </c>
      <c r="S2165" t="s">
        <v>8318</v>
      </c>
      <c r="T2165" t="s">
        <v>8334</v>
      </c>
      <c r="U2165" s="10">
        <f t="shared" si="203"/>
        <v>42111.899537037039</v>
      </c>
      <c r="V2165" s="9">
        <f t="shared" si="199"/>
        <v>42162.784722222219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145</v>
      </c>
      <c r="P2166">
        <f t="shared" si="200"/>
        <v>2864</v>
      </c>
      <c r="Q2166" t="str">
        <f t="shared" si="201"/>
        <v>music/</v>
      </c>
      <c r="R2166" t="str">
        <f t="shared" si="202"/>
        <v>rock</v>
      </c>
      <c r="S2166" t="s">
        <v>8318</v>
      </c>
      <c r="T2166" t="s">
        <v>8334</v>
      </c>
      <c r="U2166" s="10">
        <f t="shared" si="203"/>
        <v>42515.71775462963</v>
      </c>
      <c r="V2166" s="9">
        <f t="shared" si="199"/>
        <v>42545.790972222225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966</v>
      </c>
      <c r="P2167">
        <f t="shared" si="200"/>
        <v>1791.5</v>
      </c>
      <c r="Q2167" t="str">
        <f t="shared" si="201"/>
        <v>music/</v>
      </c>
      <c r="R2167" t="str">
        <f t="shared" si="202"/>
        <v>rock</v>
      </c>
      <c r="S2167" t="s">
        <v>8318</v>
      </c>
      <c r="T2167" t="s">
        <v>8334</v>
      </c>
      <c r="U2167" s="10">
        <f t="shared" si="203"/>
        <v>42438.667071759264</v>
      </c>
      <c r="V2167" s="9">
        <f t="shared" si="199"/>
        <v>42468.250405092593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932</v>
      </c>
      <c r="P2168">
        <f t="shared" si="200"/>
        <v>1482</v>
      </c>
      <c r="Q2168" t="str">
        <f t="shared" si="201"/>
        <v>music/</v>
      </c>
      <c r="R2168" t="str">
        <f t="shared" si="202"/>
        <v>rock</v>
      </c>
      <c r="S2168" t="s">
        <v>8318</v>
      </c>
      <c r="T2168" t="s">
        <v>8334</v>
      </c>
      <c r="U2168" s="10">
        <f t="shared" si="203"/>
        <v>41933.838171296295</v>
      </c>
      <c r="V2168" s="9">
        <f t="shared" si="199"/>
        <v>41978.504837962959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30</v>
      </c>
      <c r="P2169">
        <f t="shared" si="200"/>
        <v>94</v>
      </c>
      <c r="Q2169" t="str">
        <f t="shared" si="201"/>
        <v>music/</v>
      </c>
      <c r="R2169" t="str">
        <f t="shared" si="202"/>
        <v>rock</v>
      </c>
      <c r="S2169" t="s">
        <v>8318</v>
      </c>
      <c r="T2169" t="s">
        <v>8334</v>
      </c>
      <c r="U2169" s="10">
        <f t="shared" si="203"/>
        <v>41153.066400462965</v>
      </c>
      <c r="V2169" s="9">
        <f t="shared" si="199"/>
        <v>41166.691400462965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3884.6899999999987</v>
      </c>
      <c r="P2170">
        <f t="shared" si="200"/>
        <v>11112.344999999999</v>
      </c>
      <c r="Q2170" t="str">
        <f t="shared" si="201"/>
        <v>music/</v>
      </c>
      <c r="R2170" t="str">
        <f t="shared" si="202"/>
        <v>rock</v>
      </c>
      <c r="S2170" t="s">
        <v>8318</v>
      </c>
      <c r="T2170" t="s">
        <v>8334</v>
      </c>
      <c r="U2170" s="10">
        <f t="shared" si="203"/>
        <v>42745.600243055553</v>
      </c>
      <c r="V2170" s="9">
        <f t="shared" si="199"/>
        <v>42775.833333333328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0</v>
      </c>
      <c r="P2171">
        <f t="shared" si="200"/>
        <v>80</v>
      </c>
      <c r="Q2171" t="str">
        <f t="shared" si="201"/>
        <v>music/</v>
      </c>
      <c r="R2171" t="str">
        <f t="shared" si="202"/>
        <v>rock</v>
      </c>
      <c r="S2171" t="s">
        <v>8318</v>
      </c>
      <c r="T2171" t="s">
        <v>8334</v>
      </c>
      <c r="U2171" s="10">
        <f t="shared" si="203"/>
        <v>42793.700821759259</v>
      </c>
      <c r="V2171" s="9">
        <f t="shared" si="199"/>
        <v>42796.325821759259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283</v>
      </c>
      <c r="P2172">
        <f t="shared" si="200"/>
        <v>326</v>
      </c>
      <c r="Q2172" t="str">
        <f t="shared" si="201"/>
        <v>music/</v>
      </c>
      <c r="R2172" t="str">
        <f t="shared" si="202"/>
        <v>rock</v>
      </c>
      <c r="S2172" t="s">
        <v>8318</v>
      </c>
      <c r="T2172" t="s">
        <v>8334</v>
      </c>
      <c r="U2172" s="10">
        <f t="shared" si="203"/>
        <v>42198.750254629631</v>
      </c>
      <c r="V2172" s="9">
        <f t="shared" si="199"/>
        <v>42238.375254629631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243</v>
      </c>
      <c r="P2173">
        <f t="shared" si="200"/>
        <v>2145</v>
      </c>
      <c r="Q2173" t="str">
        <f t="shared" si="201"/>
        <v>music/</v>
      </c>
      <c r="R2173" t="str">
        <f t="shared" si="202"/>
        <v>rock</v>
      </c>
      <c r="S2173" t="s">
        <v>8318</v>
      </c>
      <c r="T2173" t="s">
        <v>8334</v>
      </c>
      <c r="U2173" s="10">
        <f t="shared" si="203"/>
        <v>42141.95711805555</v>
      </c>
      <c r="V2173" s="9">
        <f t="shared" si="199"/>
        <v>42176.833333333328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0</v>
      </c>
      <c r="P2174">
        <f t="shared" si="200"/>
        <v>506.5</v>
      </c>
      <c r="Q2174" t="str">
        <f t="shared" si="201"/>
        <v>music/</v>
      </c>
      <c r="R2174" t="str">
        <f t="shared" si="202"/>
        <v>rock</v>
      </c>
      <c r="S2174" t="s">
        <v>8318</v>
      </c>
      <c r="T2174" t="s">
        <v>8334</v>
      </c>
      <c r="U2174" s="10">
        <f t="shared" si="203"/>
        <v>42082.580092592587</v>
      </c>
      <c r="V2174" s="9">
        <f t="shared" si="199"/>
        <v>42112.205092592594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1131</v>
      </c>
      <c r="P2175">
        <f t="shared" si="200"/>
        <v>2710.5</v>
      </c>
      <c r="Q2175" t="str">
        <f t="shared" si="201"/>
        <v>music/</v>
      </c>
      <c r="R2175" t="str">
        <f t="shared" si="202"/>
        <v>rock</v>
      </c>
      <c r="S2175" t="s">
        <v>8318</v>
      </c>
      <c r="T2175" t="s">
        <v>8334</v>
      </c>
      <c r="U2175" s="10">
        <f t="shared" si="203"/>
        <v>41495.692627314813</v>
      </c>
      <c r="V2175" s="9">
        <f t="shared" si="199"/>
        <v>41526.790972222225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119</v>
      </c>
      <c r="P2176">
        <f t="shared" si="200"/>
        <v>2091</v>
      </c>
      <c r="Q2176" t="str">
        <f t="shared" si="201"/>
        <v>music/</v>
      </c>
      <c r="R2176" t="str">
        <f t="shared" si="202"/>
        <v>rock</v>
      </c>
      <c r="S2176" t="s">
        <v>8318</v>
      </c>
      <c r="T2176" t="s">
        <v>8334</v>
      </c>
      <c r="U2176" s="10">
        <f t="shared" si="203"/>
        <v>42465.542905092589</v>
      </c>
      <c r="V2176" s="9">
        <f t="shared" si="199"/>
        <v>42495.167905092589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1050</v>
      </c>
      <c r="P2177">
        <f t="shared" si="200"/>
        <v>888</v>
      </c>
      <c r="Q2177" t="str">
        <f t="shared" si="201"/>
        <v>music/</v>
      </c>
      <c r="R2177" t="str">
        <f t="shared" si="202"/>
        <v>rock</v>
      </c>
      <c r="S2177" t="s">
        <v>8318</v>
      </c>
      <c r="T2177" t="s">
        <v>8334</v>
      </c>
      <c r="U2177" s="10">
        <f t="shared" si="203"/>
        <v>42565.009097222224</v>
      </c>
      <c r="V2177" s="9">
        <f t="shared" si="199"/>
        <v>42571.634097222224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IF(E2178&gt;=D2178, E2178-D2178,0)</f>
        <v>1301</v>
      </c>
      <c r="P2178">
        <f t="shared" si="200"/>
        <v>3186</v>
      </c>
      <c r="Q2178" t="str">
        <f t="shared" si="201"/>
        <v>music/</v>
      </c>
      <c r="R2178" t="str">
        <f t="shared" si="202"/>
        <v>rock</v>
      </c>
      <c r="S2178" t="s">
        <v>8318</v>
      </c>
      <c r="T2178" t="s">
        <v>8334</v>
      </c>
      <c r="U2178" s="10">
        <f t="shared" si="203"/>
        <v>42096.633206018523</v>
      </c>
      <c r="V2178" s="9">
        <f t="shared" ref="V2178:V2241" si="205">(I2178/86400)+25569+(-9/24)</f>
        <v>42126.258206018523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3</v>
      </c>
      <c r="P2179">
        <f t="shared" ref="P2179:P2242" si="206">AVERAGE(E2179,L2179)</f>
        <v>1270.5</v>
      </c>
      <c r="Q2179" t="str">
        <f t="shared" ref="Q2179:Q2242" si="207">LEFT(N2179,LEN(N2179)-FIND("/",N2179)+2)</f>
        <v>music/</v>
      </c>
      <c r="R2179" t="str">
        <f t="shared" ref="R2179:R2242" si="208">RIGHT(N2179,LEN(N2179)-FIND("/",N2179))</f>
        <v>rock</v>
      </c>
      <c r="S2179" t="s">
        <v>8318</v>
      </c>
      <c r="T2179" t="s">
        <v>8334</v>
      </c>
      <c r="U2179" s="10">
        <f t="shared" ref="U2179:U2242" si="209">(((J2179/60)/60)/24)+DATE(1970,1,1)</f>
        <v>42502.250775462962</v>
      </c>
      <c r="V2179" s="9">
        <f t="shared" si="205"/>
        <v>42526.875775462962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9660</v>
      </c>
      <c r="P2180">
        <f t="shared" si="206"/>
        <v>17759.5</v>
      </c>
      <c r="Q2180" t="str">
        <f t="shared" si="207"/>
        <v>music/</v>
      </c>
      <c r="R2180" t="str">
        <f t="shared" si="208"/>
        <v>rock</v>
      </c>
      <c r="S2180" t="s">
        <v>8318</v>
      </c>
      <c r="T2180" t="s">
        <v>8334</v>
      </c>
      <c r="U2180" s="10">
        <f t="shared" si="209"/>
        <v>42723.63653935185</v>
      </c>
      <c r="V2180" s="9">
        <f t="shared" si="205"/>
        <v>42753.26153935185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614</v>
      </c>
      <c r="P2181">
        <f t="shared" si="206"/>
        <v>817.5</v>
      </c>
      <c r="Q2181" t="str">
        <f t="shared" si="207"/>
        <v>music/</v>
      </c>
      <c r="R2181" t="str">
        <f t="shared" si="208"/>
        <v>rock</v>
      </c>
      <c r="S2181" t="s">
        <v>8318</v>
      </c>
      <c r="T2181" t="s">
        <v>8334</v>
      </c>
      <c r="U2181" s="10">
        <f t="shared" si="209"/>
        <v>42075.171203703707</v>
      </c>
      <c r="V2181" s="9">
        <f t="shared" si="205"/>
        <v>42104.796203703707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359.21000000000004</v>
      </c>
      <c r="P2182">
        <f t="shared" si="206"/>
        <v>2718.605</v>
      </c>
      <c r="Q2182" t="str">
        <f t="shared" si="207"/>
        <v>music/</v>
      </c>
      <c r="R2182" t="str">
        <f t="shared" si="208"/>
        <v>rock</v>
      </c>
      <c r="S2182" t="s">
        <v>8318</v>
      </c>
      <c r="T2182" t="s">
        <v>8334</v>
      </c>
      <c r="U2182" s="10">
        <f t="shared" si="209"/>
        <v>42279.669768518521</v>
      </c>
      <c r="V2182" s="9">
        <f t="shared" si="205"/>
        <v>42321.336435185185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1062</v>
      </c>
      <c r="P2183">
        <f t="shared" si="206"/>
        <v>1557.5</v>
      </c>
      <c r="Q2183" t="str">
        <f t="shared" si="207"/>
        <v>games/tabletop g</v>
      </c>
      <c r="R2183" t="str">
        <f t="shared" si="208"/>
        <v>tabletop games</v>
      </c>
      <c r="S2183" t="s">
        <v>8320</v>
      </c>
      <c r="T2183" t="s">
        <v>8355</v>
      </c>
      <c r="U2183" s="10">
        <f t="shared" si="209"/>
        <v>42773.005243055552</v>
      </c>
      <c r="V2183" s="9">
        <f t="shared" si="205"/>
        <v>42786.630243055552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12725</v>
      </c>
      <c r="P2184">
        <f t="shared" si="206"/>
        <v>8040.5</v>
      </c>
      <c r="Q2184" t="str">
        <f t="shared" si="207"/>
        <v>games/tabletop g</v>
      </c>
      <c r="R2184" t="str">
        <f t="shared" si="208"/>
        <v>tabletop games</v>
      </c>
      <c r="S2184" t="s">
        <v>8320</v>
      </c>
      <c r="T2184" t="s">
        <v>8355</v>
      </c>
      <c r="U2184" s="10">
        <f t="shared" si="209"/>
        <v>41879.900752314818</v>
      </c>
      <c r="V2184" s="9">
        <f t="shared" si="205"/>
        <v>41914.525752314818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7007</v>
      </c>
      <c r="P2185">
        <f t="shared" si="206"/>
        <v>4543</v>
      </c>
      <c r="Q2185" t="str">
        <f t="shared" si="207"/>
        <v>games/tabletop g</v>
      </c>
      <c r="R2185" t="str">
        <f t="shared" si="208"/>
        <v>tabletop games</v>
      </c>
      <c r="S2185" t="s">
        <v>8320</v>
      </c>
      <c r="T2185" t="s">
        <v>8355</v>
      </c>
      <c r="U2185" s="10">
        <f t="shared" si="209"/>
        <v>42745.365474537044</v>
      </c>
      <c r="V2185" s="9">
        <f t="shared" si="205"/>
        <v>42774.833333333328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18474</v>
      </c>
      <c r="P2186">
        <f t="shared" si="206"/>
        <v>14370</v>
      </c>
      <c r="Q2186" t="str">
        <f t="shared" si="207"/>
        <v>games/tabletop g</v>
      </c>
      <c r="R2186" t="str">
        <f t="shared" si="208"/>
        <v>tabletop games</v>
      </c>
      <c r="S2186" t="s">
        <v>8320</v>
      </c>
      <c r="T2186" t="s">
        <v>8355</v>
      </c>
      <c r="U2186" s="10">
        <f t="shared" si="209"/>
        <v>42380.690289351856</v>
      </c>
      <c r="V2186" s="9">
        <f t="shared" si="205"/>
        <v>42394.291666666672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87848.5</v>
      </c>
      <c r="P2187">
        <f t="shared" si="206"/>
        <v>46735.75</v>
      </c>
      <c r="Q2187" t="str">
        <f t="shared" si="207"/>
        <v>games/tabletop g</v>
      </c>
      <c r="R2187" t="str">
        <f t="shared" si="208"/>
        <v>tabletop games</v>
      </c>
      <c r="S2187" t="s">
        <v>8320</v>
      </c>
      <c r="T2187" t="s">
        <v>8355</v>
      </c>
      <c r="U2187" s="10">
        <f t="shared" si="209"/>
        <v>41319.349988425929</v>
      </c>
      <c r="V2187" s="9">
        <f t="shared" si="205"/>
        <v>41358.974988425922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1935</v>
      </c>
      <c r="P2188">
        <f t="shared" si="206"/>
        <v>11163.5</v>
      </c>
      <c r="Q2188" t="str">
        <f t="shared" si="207"/>
        <v>games/tabletop g</v>
      </c>
      <c r="R2188" t="str">
        <f t="shared" si="208"/>
        <v>tabletop games</v>
      </c>
      <c r="S2188" t="s">
        <v>8320</v>
      </c>
      <c r="T2188" t="s">
        <v>8355</v>
      </c>
      <c r="U2188" s="10">
        <f t="shared" si="209"/>
        <v>42583.615081018521</v>
      </c>
      <c r="V2188" s="9">
        <f t="shared" si="205"/>
        <v>42619.708333333328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182928.5</v>
      </c>
      <c r="P2189">
        <f t="shared" si="206"/>
        <v>103245.25</v>
      </c>
      <c r="Q2189" t="str">
        <f t="shared" si="207"/>
        <v>games/tabletop g</v>
      </c>
      <c r="R2189" t="str">
        <f t="shared" si="208"/>
        <v>tabletop games</v>
      </c>
      <c r="S2189" t="s">
        <v>8320</v>
      </c>
      <c r="T2189" t="s">
        <v>8355</v>
      </c>
      <c r="U2189" s="10">
        <f t="shared" si="209"/>
        <v>42068.209097222221</v>
      </c>
      <c r="V2189" s="9">
        <f t="shared" si="205"/>
        <v>42096.790972222225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17151</v>
      </c>
      <c r="P2190">
        <f t="shared" si="206"/>
        <v>11579.5</v>
      </c>
      <c r="Q2190" t="str">
        <f t="shared" si="207"/>
        <v>games/tabletop g</v>
      </c>
      <c r="R2190" t="str">
        <f t="shared" si="208"/>
        <v>tabletop games</v>
      </c>
      <c r="S2190" t="s">
        <v>8320</v>
      </c>
      <c r="T2190" t="s">
        <v>8355</v>
      </c>
      <c r="U2190" s="10">
        <f t="shared" si="209"/>
        <v>42633.586122685185</v>
      </c>
      <c r="V2190" s="9">
        <f t="shared" si="205"/>
        <v>42668.333333333328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4839</v>
      </c>
      <c r="P2191">
        <f t="shared" si="206"/>
        <v>3063.5</v>
      </c>
      <c r="Q2191" t="str">
        <f t="shared" si="207"/>
        <v>games/tabletop g</v>
      </c>
      <c r="R2191" t="str">
        <f t="shared" si="208"/>
        <v>tabletop games</v>
      </c>
      <c r="S2191" t="s">
        <v>8320</v>
      </c>
      <c r="T2191" t="s">
        <v>8355</v>
      </c>
      <c r="U2191" s="10">
        <f t="shared" si="209"/>
        <v>42467.788194444445</v>
      </c>
      <c r="V2191" s="9">
        <f t="shared" si="205"/>
        <v>42481.541666666672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16076</v>
      </c>
      <c r="P2192">
        <f t="shared" si="206"/>
        <v>17806.5</v>
      </c>
      <c r="Q2192" t="str">
        <f t="shared" si="207"/>
        <v>games/tabletop g</v>
      </c>
      <c r="R2192" t="str">
        <f t="shared" si="208"/>
        <v>tabletop games</v>
      </c>
      <c r="S2192" t="s">
        <v>8320</v>
      </c>
      <c r="T2192" t="s">
        <v>8355</v>
      </c>
      <c r="U2192" s="10">
        <f t="shared" si="209"/>
        <v>42417.625046296293</v>
      </c>
      <c r="V2192" s="9">
        <f t="shared" si="205"/>
        <v>42451.915972222225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148</v>
      </c>
      <c r="P2193">
        <f t="shared" si="206"/>
        <v>461.5</v>
      </c>
      <c r="Q2193" t="str">
        <f t="shared" si="207"/>
        <v>games/tabletop g</v>
      </c>
      <c r="R2193" t="str">
        <f t="shared" si="208"/>
        <v>tabletop games</v>
      </c>
      <c r="S2193" t="s">
        <v>8320</v>
      </c>
      <c r="T2193" t="s">
        <v>8355</v>
      </c>
      <c r="U2193" s="10">
        <f t="shared" si="209"/>
        <v>42768.833645833336</v>
      </c>
      <c r="V2193" s="9">
        <f t="shared" si="205"/>
        <v>42780.458645833336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117748.82</v>
      </c>
      <c r="P2194">
        <f t="shared" si="206"/>
        <v>66493.41</v>
      </c>
      <c r="Q2194" t="str">
        <f t="shared" si="207"/>
        <v>games/tabletop g</v>
      </c>
      <c r="R2194" t="str">
        <f t="shared" si="208"/>
        <v>tabletop games</v>
      </c>
      <c r="S2194" t="s">
        <v>8320</v>
      </c>
      <c r="T2194" t="s">
        <v>8355</v>
      </c>
      <c r="U2194" s="10">
        <f t="shared" si="209"/>
        <v>42691.8512037037</v>
      </c>
      <c r="V2194" s="9">
        <f t="shared" si="205"/>
        <v>42719.583333333328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52856</v>
      </c>
      <c r="P2195">
        <f t="shared" si="206"/>
        <v>34376.5</v>
      </c>
      <c r="Q2195" t="str">
        <f t="shared" si="207"/>
        <v>games/tabletop g</v>
      </c>
      <c r="R2195" t="str">
        <f t="shared" si="208"/>
        <v>tabletop games</v>
      </c>
      <c r="S2195" t="s">
        <v>8320</v>
      </c>
      <c r="T2195" t="s">
        <v>8355</v>
      </c>
      <c r="U2195" s="10">
        <f t="shared" si="209"/>
        <v>42664.405925925923</v>
      </c>
      <c r="V2195" s="9">
        <f t="shared" si="205"/>
        <v>42694.832638888889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43737</v>
      </c>
      <c r="P2196">
        <f t="shared" si="206"/>
        <v>27307.5</v>
      </c>
      <c r="Q2196" t="str">
        <f t="shared" si="207"/>
        <v>games/tabletop g</v>
      </c>
      <c r="R2196" t="str">
        <f t="shared" si="208"/>
        <v>tabletop games</v>
      </c>
      <c r="S2196" t="s">
        <v>8320</v>
      </c>
      <c r="T2196" t="s">
        <v>8355</v>
      </c>
      <c r="U2196" s="10">
        <f t="shared" si="209"/>
        <v>42425.757986111115</v>
      </c>
      <c r="V2196" s="9">
        <f t="shared" si="205"/>
        <v>42455.341319444444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935</v>
      </c>
      <c r="P2197">
        <f t="shared" si="206"/>
        <v>2825</v>
      </c>
      <c r="Q2197" t="str">
        <f t="shared" si="207"/>
        <v>games/tabletop g</v>
      </c>
      <c r="R2197" t="str">
        <f t="shared" si="208"/>
        <v>tabletop games</v>
      </c>
      <c r="S2197" t="s">
        <v>8320</v>
      </c>
      <c r="T2197" t="s">
        <v>8355</v>
      </c>
      <c r="U2197" s="10">
        <f t="shared" si="209"/>
        <v>42197.771990740745</v>
      </c>
      <c r="V2197" s="9">
        <f t="shared" si="205"/>
        <v>42227.396990740745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1937</v>
      </c>
      <c r="P2198">
        <f t="shared" si="206"/>
        <v>8085.5</v>
      </c>
      <c r="Q2198" t="str">
        <f t="shared" si="207"/>
        <v>games/tabletop g</v>
      </c>
      <c r="R2198" t="str">
        <f t="shared" si="208"/>
        <v>tabletop games</v>
      </c>
      <c r="S2198" t="s">
        <v>8320</v>
      </c>
      <c r="T2198" t="s">
        <v>8355</v>
      </c>
      <c r="U2198" s="10">
        <f t="shared" si="209"/>
        <v>42675.487291666665</v>
      </c>
      <c r="V2198" s="9">
        <f t="shared" si="205"/>
        <v>42705.916666666672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255309.33000000002</v>
      </c>
      <c r="P2199">
        <f t="shared" si="206"/>
        <v>144819.66500000001</v>
      </c>
      <c r="Q2199" t="str">
        <f t="shared" si="207"/>
        <v>games/tabletop g</v>
      </c>
      <c r="R2199" t="str">
        <f t="shared" si="208"/>
        <v>tabletop games</v>
      </c>
      <c r="S2199" t="s">
        <v>8320</v>
      </c>
      <c r="T2199" t="s">
        <v>8355</v>
      </c>
      <c r="U2199" s="10">
        <f t="shared" si="209"/>
        <v>42033.584016203706</v>
      </c>
      <c r="V2199" s="9">
        <f t="shared" si="205"/>
        <v>42063.209016203706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13157</v>
      </c>
      <c r="P2200">
        <f t="shared" si="206"/>
        <v>26904</v>
      </c>
      <c r="Q2200" t="str">
        <f t="shared" si="207"/>
        <v>games/tabletop g</v>
      </c>
      <c r="R2200" t="str">
        <f t="shared" si="208"/>
        <v>tabletop games</v>
      </c>
      <c r="S2200" t="s">
        <v>8320</v>
      </c>
      <c r="T2200" t="s">
        <v>8355</v>
      </c>
      <c r="U2200" s="10">
        <f t="shared" si="209"/>
        <v>42292.513888888891</v>
      </c>
      <c r="V2200" s="9">
        <f t="shared" si="205"/>
        <v>42322.180555555555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4228</v>
      </c>
      <c r="P2201">
        <f t="shared" si="206"/>
        <v>6739.5</v>
      </c>
      <c r="Q2201" t="str">
        <f t="shared" si="207"/>
        <v>games/tabletop g</v>
      </c>
      <c r="R2201" t="str">
        <f t="shared" si="208"/>
        <v>tabletop games</v>
      </c>
      <c r="S2201" t="s">
        <v>8320</v>
      </c>
      <c r="T2201" t="s">
        <v>8355</v>
      </c>
      <c r="U2201" s="10">
        <f t="shared" si="209"/>
        <v>42262.416643518518</v>
      </c>
      <c r="V2201" s="9">
        <f t="shared" si="205"/>
        <v>42292.041643518518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8843</v>
      </c>
      <c r="P2202">
        <f t="shared" si="206"/>
        <v>5553</v>
      </c>
      <c r="Q2202" t="str">
        <f t="shared" si="207"/>
        <v>games/tabletop g</v>
      </c>
      <c r="R2202" t="str">
        <f t="shared" si="208"/>
        <v>tabletop games</v>
      </c>
      <c r="S2202" t="s">
        <v>8320</v>
      </c>
      <c r="T2202" t="s">
        <v>8355</v>
      </c>
      <c r="U2202" s="10">
        <f t="shared" si="209"/>
        <v>42163.625787037032</v>
      </c>
      <c r="V2202" s="9">
        <f t="shared" si="205"/>
        <v>42190.75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310.99</v>
      </c>
      <c r="P2203">
        <f t="shared" si="206"/>
        <v>224.495</v>
      </c>
      <c r="Q2203" t="str">
        <f t="shared" si="207"/>
        <v>music/electronic m</v>
      </c>
      <c r="R2203" t="str">
        <f t="shared" si="208"/>
        <v>electronic music</v>
      </c>
      <c r="S2203" t="s">
        <v>8318</v>
      </c>
      <c r="T2203" t="s">
        <v>8338</v>
      </c>
      <c r="U2203" s="10">
        <f t="shared" si="209"/>
        <v>41276.846817129634</v>
      </c>
      <c r="V2203" s="9">
        <f t="shared" si="205"/>
        <v>41290.471817129626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24167.25</v>
      </c>
      <c r="P2204">
        <f t="shared" si="206"/>
        <v>14444.125</v>
      </c>
      <c r="Q2204" t="str">
        <f t="shared" si="207"/>
        <v>music/electronic m</v>
      </c>
      <c r="R2204" t="str">
        <f t="shared" si="208"/>
        <v>electronic music</v>
      </c>
      <c r="S2204" t="s">
        <v>8318</v>
      </c>
      <c r="T2204" t="s">
        <v>8338</v>
      </c>
      <c r="U2204" s="10">
        <f t="shared" si="209"/>
        <v>41184.849166666667</v>
      </c>
      <c r="V2204" s="9">
        <f t="shared" si="205"/>
        <v>41214.474166666667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191</v>
      </c>
      <c r="P2205">
        <f t="shared" si="206"/>
        <v>1120.5</v>
      </c>
      <c r="Q2205" t="str">
        <f t="shared" si="207"/>
        <v>music/electronic m</v>
      </c>
      <c r="R2205" t="str">
        <f t="shared" si="208"/>
        <v>electronic music</v>
      </c>
      <c r="S2205" t="s">
        <v>8318</v>
      </c>
      <c r="T2205" t="s">
        <v>8338</v>
      </c>
      <c r="U2205" s="10">
        <f t="shared" si="209"/>
        <v>42241.85974537037</v>
      </c>
      <c r="V2205" s="9">
        <f t="shared" si="205"/>
        <v>42271.48474537037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493</v>
      </c>
      <c r="P2206">
        <f t="shared" si="206"/>
        <v>1033</v>
      </c>
      <c r="Q2206" t="str">
        <f t="shared" si="207"/>
        <v>music/electronic m</v>
      </c>
      <c r="R2206" t="str">
        <f t="shared" si="208"/>
        <v>electronic music</v>
      </c>
      <c r="S2206" t="s">
        <v>8318</v>
      </c>
      <c r="T2206" t="s">
        <v>8338</v>
      </c>
      <c r="U2206" s="10">
        <f t="shared" si="209"/>
        <v>41312.311562499999</v>
      </c>
      <c r="V2206" s="9">
        <f t="shared" si="205"/>
        <v>41341.936562499999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390</v>
      </c>
      <c r="P2207">
        <f t="shared" si="206"/>
        <v>583.5</v>
      </c>
      <c r="Q2207" t="str">
        <f t="shared" si="207"/>
        <v>music/electronic m</v>
      </c>
      <c r="R2207" t="str">
        <f t="shared" si="208"/>
        <v>electronic music</v>
      </c>
      <c r="S2207" t="s">
        <v>8318</v>
      </c>
      <c r="T2207" t="s">
        <v>8338</v>
      </c>
      <c r="U2207" s="10">
        <f t="shared" si="209"/>
        <v>41031.82163194444</v>
      </c>
      <c r="V2207" s="9">
        <f t="shared" si="205"/>
        <v>41061.446631944447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30</v>
      </c>
      <c r="P2208">
        <f t="shared" si="206"/>
        <v>582</v>
      </c>
      <c r="Q2208" t="str">
        <f t="shared" si="207"/>
        <v>music/electronic m</v>
      </c>
      <c r="R2208" t="str">
        <f t="shared" si="208"/>
        <v>electronic music</v>
      </c>
      <c r="S2208" t="s">
        <v>8318</v>
      </c>
      <c r="T2208" t="s">
        <v>8338</v>
      </c>
      <c r="U2208" s="10">
        <f t="shared" si="209"/>
        <v>40997.257222222222</v>
      </c>
      <c r="V2208" s="9">
        <f t="shared" si="205"/>
        <v>41014.882222222222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0</v>
      </c>
      <c r="P2209">
        <f t="shared" si="206"/>
        <v>1003.5</v>
      </c>
      <c r="Q2209" t="str">
        <f t="shared" si="207"/>
        <v>music/electronic m</v>
      </c>
      <c r="R2209" t="str">
        <f t="shared" si="208"/>
        <v>electronic music</v>
      </c>
      <c r="S2209" t="s">
        <v>8318</v>
      </c>
      <c r="T2209" t="s">
        <v>8338</v>
      </c>
      <c r="U2209" s="10">
        <f t="shared" si="209"/>
        <v>41564.194131944445</v>
      </c>
      <c r="V2209" s="9">
        <f t="shared" si="205"/>
        <v>41593.860798611109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16</v>
      </c>
      <c r="P2210">
        <f t="shared" si="206"/>
        <v>520</v>
      </c>
      <c r="Q2210" t="str">
        <f t="shared" si="207"/>
        <v>music/electronic m</v>
      </c>
      <c r="R2210" t="str">
        <f t="shared" si="208"/>
        <v>electronic music</v>
      </c>
      <c r="S2210" t="s">
        <v>8318</v>
      </c>
      <c r="T2210" t="s">
        <v>8338</v>
      </c>
      <c r="U2210" s="10">
        <f t="shared" si="209"/>
        <v>40946.882245370369</v>
      </c>
      <c r="V2210" s="9">
        <f t="shared" si="205"/>
        <v>41005.791666666664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254</v>
      </c>
      <c r="P2211">
        <f t="shared" si="206"/>
        <v>384.5</v>
      </c>
      <c r="Q2211" t="str">
        <f t="shared" si="207"/>
        <v>music/electronic m</v>
      </c>
      <c r="R2211" t="str">
        <f t="shared" si="208"/>
        <v>electronic music</v>
      </c>
      <c r="S2211" t="s">
        <v>8318</v>
      </c>
      <c r="T2211" t="s">
        <v>8338</v>
      </c>
      <c r="U2211" s="10">
        <f t="shared" si="209"/>
        <v>41732.479675925926</v>
      </c>
      <c r="V2211" s="9">
        <f t="shared" si="205"/>
        <v>41743.583333333336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457</v>
      </c>
      <c r="P2212">
        <f t="shared" si="206"/>
        <v>2264.5</v>
      </c>
      <c r="Q2212" t="str">
        <f t="shared" si="207"/>
        <v>music/electronic m</v>
      </c>
      <c r="R2212" t="str">
        <f t="shared" si="208"/>
        <v>electronic music</v>
      </c>
      <c r="S2212" t="s">
        <v>8318</v>
      </c>
      <c r="T2212" t="s">
        <v>8338</v>
      </c>
      <c r="U2212" s="10">
        <f t="shared" si="209"/>
        <v>40956.066087962965</v>
      </c>
      <c r="V2212" s="9">
        <f t="shared" si="205"/>
        <v>41013.358333333337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2390</v>
      </c>
      <c r="P2213">
        <f t="shared" si="206"/>
        <v>2505</v>
      </c>
      <c r="Q2213" t="str">
        <f t="shared" si="207"/>
        <v>music/electronic m</v>
      </c>
      <c r="R2213" t="str">
        <f t="shared" si="208"/>
        <v>electronic music</v>
      </c>
      <c r="S2213" t="s">
        <v>8318</v>
      </c>
      <c r="T2213" t="s">
        <v>8338</v>
      </c>
      <c r="U2213" s="10">
        <f t="shared" si="209"/>
        <v>41716.785011574073</v>
      </c>
      <c r="V2213" s="9">
        <f t="shared" si="205"/>
        <v>41738.915972222225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863</v>
      </c>
      <c r="P2214">
        <f t="shared" si="206"/>
        <v>3493</v>
      </c>
      <c r="Q2214" t="str">
        <f t="shared" si="207"/>
        <v>music/electronic m</v>
      </c>
      <c r="R2214" t="str">
        <f t="shared" si="208"/>
        <v>electronic music</v>
      </c>
      <c r="S2214" t="s">
        <v>8318</v>
      </c>
      <c r="T2214" t="s">
        <v>8338</v>
      </c>
      <c r="U2214" s="10">
        <f t="shared" si="209"/>
        <v>41548.747418981482</v>
      </c>
      <c r="V2214" s="9">
        <f t="shared" si="205"/>
        <v>41581.666666666664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5</v>
      </c>
      <c r="P2215">
        <f t="shared" si="206"/>
        <v>5.5</v>
      </c>
      <c r="Q2215" t="str">
        <f t="shared" si="207"/>
        <v>music/electronic m</v>
      </c>
      <c r="R2215" t="str">
        <f t="shared" si="208"/>
        <v>electronic music</v>
      </c>
      <c r="S2215" t="s">
        <v>8318</v>
      </c>
      <c r="T2215" t="s">
        <v>8338</v>
      </c>
      <c r="U2215" s="10">
        <f t="shared" si="209"/>
        <v>42109.826145833329</v>
      </c>
      <c r="V2215" s="9">
        <f t="shared" si="205"/>
        <v>42139.451145833329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1155.01</v>
      </c>
      <c r="P2216">
        <f t="shared" si="206"/>
        <v>889.505</v>
      </c>
      <c r="Q2216" t="str">
        <f t="shared" si="207"/>
        <v>music/electronic m</v>
      </c>
      <c r="R2216" t="str">
        <f t="shared" si="208"/>
        <v>electronic music</v>
      </c>
      <c r="S2216" t="s">
        <v>8318</v>
      </c>
      <c r="T2216" t="s">
        <v>8338</v>
      </c>
      <c r="U2216" s="10">
        <f t="shared" si="209"/>
        <v>41646.792222222226</v>
      </c>
      <c r="V2216" s="9">
        <f t="shared" si="205"/>
        <v>41676.417222222226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310</v>
      </c>
      <c r="P2217">
        <f t="shared" si="206"/>
        <v>446.5</v>
      </c>
      <c r="Q2217" t="str">
        <f t="shared" si="207"/>
        <v>music/electronic m</v>
      </c>
      <c r="R2217" t="str">
        <f t="shared" si="208"/>
        <v>electronic music</v>
      </c>
      <c r="S2217" t="s">
        <v>8318</v>
      </c>
      <c r="T2217" t="s">
        <v>8338</v>
      </c>
      <c r="U2217" s="10">
        <f t="shared" si="209"/>
        <v>40958.717268518521</v>
      </c>
      <c r="V2217" s="9">
        <f t="shared" si="205"/>
        <v>40980.915972222225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17</v>
      </c>
      <c r="P2218">
        <f t="shared" si="206"/>
        <v>165.5</v>
      </c>
      <c r="Q2218" t="str">
        <f t="shared" si="207"/>
        <v>music/electronic m</v>
      </c>
      <c r="R2218" t="str">
        <f t="shared" si="208"/>
        <v>electronic music</v>
      </c>
      <c r="S2218" t="s">
        <v>8318</v>
      </c>
      <c r="T2218" t="s">
        <v>8338</v>
      </c>
      <c r="U2218" s="10">
        <f t="shared" si="209"/>
        <v>42194.751678240747</v>
      </c>
      <c r="V2218" s="9">
        <f t="shared" si="205"/>
        <v>42208.37667824074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5</v>
      </c>
      <c r="P2219">
        <f t="shared" si="206"/>
        <v>217</v>
      </c>
      <c r="Q2219" t="str">
        <f t="shared" si="207"/>
        <v>music/electronic m</v>
      </c>
      <c r="R2219" t="str">
        <f t="shared" si="208"/>
        <v>electronic music</v>
      </c>
      <c r="S2219" t="s">
        <v>8318</v>
      </c>
      <c r="T2219" t="s">
        <v>8338</v>
      </c>
      <c r="U2219" s="10">
        <f t="shared" si="209"/>
        <v>42299.776770833334</v>
      </c>
      <c r="V2219" s="9">
        <f t="shared" si="205"/>
        <v>42309.958333333328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456.65999999999985</v>
      </c>
      <c r="P2220">
        <f t="shared" si="206"/>
        <v>1266.33</v>
      </c>
      <c r="Q2220" t="str">
        <f t="shared" si="207"/>
        <v>music/electronic m</v>
      </c>
      <c r="R2220" t="str">
        <f t="shared" si="208"/>
        <v>electronic music</v>
      </c>
      <c r="S2220" t="s">
        <v>8318</v>
      </c>
      <c r="T2220" t="s">
        <v>8338</v>
      </c>
      <c r="U2220" s="10">
        <f t="shared" si="209"/>
        <v>41127.812303240738</v>
      </c>
      <c r="V2220" s="9">
        <f t="shared" si="205"/>
        <v>41149.625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15</v>
      </c>
      <c r="P2221">
        <f t="shared" si="206"/>
        <v>517</v>
      </c>
      <c r="Q2221" t="str">
        <f t="shared" si="207"/>
        <v>music/electronic m</v>
      </c>
      <c r="R2221" t="str">
        <f t="shared" si="208"/>
        <v>electronic music</v>
      </c>
      <c r="S2221" t="s">
        <v>8318</v>
      </c>
      <c r="T2221" t="s">
        <v>8338</v>
      </c>
      <c r="U2221" s="10">
        <f t="shared" si="209"/>
        <v>42205.718888888892</v>
      </c>
      <c r="V2221" s="9">
        <f t="shared" si="205"/>
        <v>42235.343888888892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40</v>
      </c>
      <c r="P2222">
        <f t="shared" si="206"/>
        <v>1804.5</v>
      </c>
      <c r="Q2222" t="str">
        <f t="shared" si="207"/>
        <v>music/electronic m</v>
      </c>
      <c r="R2222" t="str">
        <f t="shared" si="208"/>
        <v>electronic music</v>
      </c>
      <c r="S2222" t="s">
        <v>8318</v>
      </c>
      <c r="T2222" t="s">
        <v>8338</v>
      </c>
      <c r="U2222" s="10">
        <f t="shared" si="209"/>
        <v>41452.060601851852</v>
      </c>
      <c r="V2222" s="9">
        <f t="shared" si="205"/>
        <v>41481.685601851852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609</v>
      </c>
      <c r="P2223">
        <f t="shared" si="206"/>
        <v>4163.5</v>
      </c>
      <c r="Q2223" t="str">
        <f t="shared" si="207"/>
        <v>games/tabletop g</v>
      </c>
      <c r="R2223" t="str">
        <f t="shared" si="208"/>
        <v>tabletop games</v>
      </c>
      <c r="S2223" t="s">
        <v>8320</v>
      </c>
      <c r="T2223" t="s">
        <v>8355</v>
      </c>
      <c r="U2223" s="10">
        <f t="shared" si="209"/>
        <v>42452.666770833333</v>
      </c>
      <c r="V2223" s="9">
        <f t="shared" si="205"/>
        <v>42482.625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313</v>
      </c>
      <c r="P2224">
        <f t="shared" si="206"/>
        <v>421.5</v>
      </c>
      <c r="Q2224" t="str">
        <f t="shared" si="207"/>
        <v>games/tabletop g</v>
      </c>
      <c r="R2224" t="str">
        <f t="shared" si="208"/>
        <v>tabletop games</v>
      </c>
      <c r="S2224" t="s">
        <v>8320</v>
      </c>
      <c r="T2224" t="s">
        <v>8355</v>
      </c>
      <c r="U2224" s="10">
        <f t="shared" si="209"/>
        <v>40906.787581018521</v>
      </c>
      <c r="V2224" s="9">
        <f t="shared" si="205"/>
        <v>40936.412581018521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1131</v>
      </c>
      <c r="P2225">
        <f t="shared" si="206"/>
        <v>10365.5</v>
      </c>
      <c r="Q2225" t="str">
        <f t="shared" si="207"/>
        <v>games/tabletop g</v>
      </c>
      <c r="R2225" t="str">
        <f t="shared" si="208"/>
        <v>tabletop games</v>
      </c>
      <c r="S2225" t="s">
        <v>8320</v>
      </c>
      <c r="T2225" t="s">
        <v>8355</v>
      </c>
      <c r="U2225" s="10">
        <f t="shared" si="209"/>
        <v>42152.640833333338</v>
      </c>
      <c r="V2225" s="9">
        <f t="shared" si="205"/>
        <v>42182.265833333338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14315</v>
      </c>
      <c r="P2226">
        <f t="shared" si="206"/>
        <v>12305.5</v>
      </c>
      <c r="Q2226" t="str">
        <f t="shared" si="207"/>
        <v>games/tabletop g</v>
      </c>
      <c r="R2226" t="str">
        <f t="shared" si="208"/>
        <v>tabletop games</v>
      </c>
      <c r="S2226" t="s">
        <v>8320</v>
      </c>
      <c r="T2226" t="s">
        <v>8355</v>
      </c>
      <c r="U2226" s="10">
        <f t="shared" si="209"/>
        <v>42644.667534722219</v>
      </c>
      <c r="V2226" s="9">
        <f t="shared" si="205"/>
        <v>42672.416666666672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177415.01</v>
      </c>
      <c r="P2227">
        <f t="shared" si="206"/>
        <v>99809.505000000005</v>
      </c>
      <c r="Q2227" t="str">
        <f t="shared" si="207"/>
        <v>games/tabletop g</v>
      </c>
      <c r="R2227" t="str">
        <f t="shared" si="208"/>
        <v>tabletop games</v>
      </c>
      <c r="S2227" t="s">
        <v>8320</v>
      </c>
      <c r="T2227" t="s">
        <v>8355</v>
      </c>
      <c r="U2227" s="10">
        <f t="shared" si="209"/>
        <v>41873.79184027778</v>
      </c>
      <c r="V2227" s="9">
        <f t="shared" si="205"/>
        <v>41903.41684027778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1523.3100000000013</v>
      </c>
      <c r="P2228">
        <f t="shared" si="206"/>
        <v>9922.1550000000007</v>
      </c>
      <c r="Q2228" t="str">
        <f t="shared" si="207"/>
        <v>games/tabletop g</v>
      </c>
      <c r="R2228" t="str">
        <f t="shared" si="208"/>
        <v>tabletop games</v>
      </c>
      <c r="S2228" t="s">
        <v>8320</v>
      </c>
      <c r="T2228" t="s">
        <v>8355</v>
      </c>
      <c r="U2228" s="10">
        <f t="shared" si="209"/>
        <v>42381.79886574074</v>
      </c>
      <c r="V2228" s="9">
        <f t="shared" si="205"/>
        <v>42411.832638888889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7459</v>
      </c>
      <c r="P2229">
        <f t="shared" si="206"/>
        <v>10380</v>
      </c>
      <c r="Q2229" t="str">
        <f t="shared" si="207"/>
        <v>games/tabletop g</v>
      </c>
      <c r="R2229" t="str">
        <f t="shared" si="208"/>
        <v>tabletop games</v>
      </c>
      <c r="S2229" t="s">
        <v>8320</v>
      </c>
      <c r="T2229" t="s">
        <v>8355</v>
      </c>
      <c r="U2229" s="10">
        <f t="shared" si="209"/>
        <v>41561.807349537034</v>
      </c>
      <c r="V2229" s="9">
        <f t="shared" si="205"/>
        <v>41591.474016203705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10744.9</v>
      </c>
      <c r="P2230">
        <f t="shared" si="206"/>
        <v>5944.45</v>
      </c>
      <c r="Q2230" t="str">
        <f t="shared" si="207"/>
        <v>games/tabletop g</v>
      </c>
      <c r="R2230" t="str">
        <f t="shared" si="208"/>
        <v>tabletop games</v>
      </c>
      <c r="S2230" t="s">
        <v>8320</v>
      </c>
      <c r="T2230" t="s">
        <v>8355</v>
      </c>
      <c r="U2230" s="10">
        <f t="shared" si="209"/>
        <v>42202.278194444443</v>
      </c>
      <c r="V2230" s="9">
        <f t="shared" si="205"/>
        <v>42231.903194444443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5692.33</v>
      </c>
      <c r="P2231">
        <f t="shared" si="206"/>
        <v>7121.665</v>
      </c>
      <c r="Q2231" t="str">
        <f t="shared" si="207"/>
        <v>games/tabletop g</v>
      </c>
      <c r="R2231" t="str">
        <f t="shared" si="208"/>
        <v>tabletop games</v>
      </c>
      <c r="S2231" t="s">
        <v>8320</v>
      </c>
      <c r="T2231" t="s">
        <v>8355</v>
      </c>
      <c r="U2231" s="10">
        <f t="shared" si="209"/>
        <v>41484.664247685185</v>
      </c>
      <c r="V2231" s="9">
        <f t="shared" si="205"/>
        <v>41519.791666666664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2206</v>
      </c>
      <c r="P2232">
        <f t="shared" si="206"/>
        <v>5602</v>
      </c>
      <c r="Q2232" t="str">
        <f t="shared" si="207"/>
        <v>games/tabletop g</v>
      </c>
      <c r="R2232" t="str">
        <f t="shared" si="208"/>
        <v>tabletop games</v>
      </c>
      <c r="S2232" t="s">
        <v>8320</v>
      </c>
      <c r="T2232" t="s">
        <v>8355</v>
      </c>
      <c r="U2232" s="10">
        <f t="shared" si="209"/>
        <v>41724.881099537037</v>
      </c>
      <c r="V2232" s="9">
        <f t="shared" si="205"/>
        <v>41754.506099537037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27803.24</v>
      </c>
      <c r="P2233">
        <f t="shared" si="206"/>
        <v>15708.12</v>
      </c>
      <c r="Q2233" t="str">
        <f t="shared" si="207"/>
        <v>games/tabletop g</v>
      </c>
      <c r="R2233" t="str">
        <f t="shared" si="208"/>
        <v>tabletop games</v>
      </c>
      <c r="S2233" t="s">
        <v>8320</v>
      </c>
      <c r="T2233" t="s">
        <v>8355</v>
      </c>
      <c r="U2233" s="10">
        <f t="shared" si="209"/>
        <v>41423.910891203705</v>
      </c>
      <c r="V2233" s="9">
        <f t="shared" si="205"/>
        <v>41449.833333333336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19790</v>
      </c>
      <c r="P2234">
        <f t="shared" si="206"/>
        <v>12889</v>
      </c>
      <c r="Q2234" t="str">
        <f t="shared" si="207"/>
        <v>games/tabletop g</v>
      </c>
      <c r="R2234" t="str">
        <f t="shared" si="208"/>
        <v>tabletop games</v>
      </c>
      <c r="S2234" t="s">
        <v>8320</v>
      </c>
      <c r="T2234" t="s">
        <v>8355</v>
      </c>
      <c r="U2234" s="10">
        <f t="shared" si="209"/>
        <v>41806.794074074074</v>
      </c>
      <c r="V2234" s="9">
        <f t="shared" si="205"/>
        <v>41838.75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5801</v>
      </c>
      <c r="P2235">
        <f t="shared" si="206"/>
        <v>4346</v>
      </c>
      <c r="Q2235" t="str">
        <f t="shared" si="207"/>
        <v>games/tabletop g</v>
      </c>
      <c r="R2235" t="str">
        <f t="shared" si="208"/>
        <v>tabletop games</v>
      </c>
      <c r="S2235" t="s">
        <v>8320</v>
      </c>
      <c r="T2235" t="s">
        <v>8355</v>
      </c>
      <c r="U2235" s="10">
        <f t="shared" si="209"/>
        <v>42331.378923611104</v>
      </c>
      <c r="V2235" s="9">
        <f t="shared" si="205"/>
        <v>42351.625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1065</v>
      </c>
      <c r="P2236">
        <f t="shared" si="206"/>
        <v>596.5</v>
      </c>
      <c r="Q2236" t="str">
        <f t="shared" si="207"/>
        <v>games/tabletop g</v>
      </c>
      <c r="R2236" t="str">
        <f t="shared" si="208"/>
        <v>tabletop games</v>
      </c>
      <c r="S2236" t="s">
        <v>8320</v>
      </c>
      <c r="T2236" t="s">
        <v>8355</v>
      </c>
      <c r="U2236" s="10">
        <f t="shared" si="209"/>
        <v>42710.824618055558</v>
      </c>
      <c r="V2236" s="9">
        <f t="shared" si="205"/>
        <v>42740.449618055558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6931</v>
      </c>
      <c r="P2237">
        <f t="shared" si="206"/>
        <v>10039</v>
      </c>
      <c r="Q2237" t="str">
        <f t="shared" si="207"/>
        <v>games/tabletop g</v>
      </c>
      <c r="R2237" t="str">
        <f t="shared" si="208"/>
        <v>tabletop games</v>
      </c>
      <c r="S2237" t="s">
        <v>8320</v>
      </c>
      <c r="T2237" t="s">
        <v>8355</v>
      </c>
      <c r="U2237" s="10">
        <f t="shared" si="209"/>
        <v>42062.022118055553</v>
      </c>
      <c r="V2237" s="9">
        <f t="shared" si="205"/>
        <v>42091.605451388888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12239</v>
      </c>
      <c r="P2238">
        <f t="shared" si="206"/>
        <v>7859.5</v>
      </c>
      <c r="Q2238" t="str">
        <f t="shared" si="207"/>
        <v>games/tabletop g</v>
      </c>
      <c r="R2238" t="str">
        <f t="shared" si="208"/>
        <v>tabletop games</v>
      </c>
      <c r="S2238" t="s">
        <v>8320</v>
      </c>
      <c r="T2238" t="s">
        <v>8355</v>
      </c>
      <c r="U2238" s="10">
        <f t="shared" si="209"/>
        <v>42371.617164351846</v>
      </c>
      <c r="V2238" s="9">
        <f t="shared" si="205"/>
        <v>42401.242164351846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45527</v>
      </c>
      <c r="P2239">
        <f t="shared" si="206"/>
        <v>32255</v>
      </c>
      <c r="Q2239" t="str">
        <f t="shared" si="207"/>
        <v>games/tabletop g</v>
      </c>
      <c r="R2239" t="str">
        <f t="shared" si="208"/>
        <v>tabletop games</v>
      </c>
      <c r="S2239" t="s">
        <v>8320</v>
      </c>
      <c r="T2239" t="s">
        <v>8355</v>
      </c>
      <c r="U2239" s="10">
        <f t="shared" si="209"/>
        <v>41915.003275462965</v>
      </c>
      <c r="V2239" s="9">
        <f t="shared" si="205"/>
        <v>41954.957638888889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1496</v>
      </c>
      <c r="P2240">
        <f t="shared" si="206"/>
        <v>2787.5</v>
      </c>
      <c r="Q2240" t="str">
        <f t="shared" si="207"/>
        <v>games/tabletop g</v>
      </c>
      <c r="R2240" t="str">
        <f t="shared" si="208"/>
        <v>tabletop games</v>
      </c>
      <c r="S2240" t="s">
        <v>8320</v>
      </c>
      <c r="T2240" t="s">
        <v>8355</v>
      </c>
      <c r="U2240" s="10">
        <f t="shared" si="209"/>
        <v>42774.621712962966</v>
      </c>
      <c r="V2240" s="9">
        <f t="shared" si="205"/>
        <v>42804.246712962966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7006.6699999999983</v>
      </c>
      <c r="P2241">
        <f t="shared" si="206"/>
        <v>16216.334999999999</v>
      </c>
      <c r="Q2241" t="str">
        <f t="shared" si="207"/>
        <v>games/tabletop g</v>
      </c>
      <c r="R2241" t="str">
        <f t="shared" si="208"/>
        <v>tabletop games</v>
      </c>
      <c r="S2241" t="s">
        <v>8320</v>
      </c>
      <c r="T2241" t="s">
        <v>8355</v>
      </c>
      <c r="U2241" s="10">
        <f t="shared" si="209"/>
        <v>41572.958495370374</v>
      </c>
      <c r="V2241" s="9">
        <f t="shared" si="205"/>
        <v>41608.793055555558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IF(E2242&gt;=D2242, E2242-D2242,0)</f>
        <v>8534</v>
      </c>
      <c r="P2242">
        <f t="shared" si="206"/>
        <v>6815</v>
      </c>
      <c r="Q2242" t="str">
        <f t="shared" si="207"/>
        <v>games/tabletop g</v>
      </c>
      <c r="R2242" t="str">
        <f t="shared" si="208"/>
        <v>tabletop games</v>
      </c>
      <c r="S2242" t="s">
        <v>8320</v>
      </c>
      <c r="T2242" t="s">
        <v>8355</v>
      </c>
      <c r="U2242" s="10">
        <f t="shared" si="209"/>
        <v>42452.825740740736</v>
      </c>
      <c r="V2242" s="9">
        <f t="shared" ref="V2242:V2305" si="211">(I2242/86400)+25569+(-9/24)</f>
        <v>42482.450740740736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7064</v>
      </c>
      <c r="P2243">
        <f t="shared" ref="P2243:P2306" si="212">AVERAGE(E2243,L2243)</f>
        <v>4113.5</v>
      </c>
      <c r="Q2243" t="str">
        <f t="shared" ref="Q2243:Q2306" si="213">LEFT(N2243,LEN(N2243)-FIND("/",N2243)+2)</f>
        <v>games/tabletop g</v>
      </c>
      <c r="R2243" t="str">
        <f t="shared" ref="R2243:R2306" si="214">RIGHT(N2243,LEN(N2243)-FIND("/",N2243))</f>
        <v>tabletop games</v>
      </c>
      <c r="S2243" t="s">
        <v>8320</v>
      </c>
      <c r="T2243" t="s">
        <v>8355</v>
      </c>
      <c r="U2243" s="10">
        <f t="shared" ref="U2243:U2306" si="215">(((J2243/60)/60)/24)+DATE(1970,1,1)</f>
        <v>42766.827546296292</v>
      </c>
      <c r="V2243" s="9">
        <f t="shared" si="211"/>
        <v>42796.452546296292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126009.76000000001</v>
      </c>
      <c r="P2244">
        <f t="shared" si="212"/>
        <v>69267.38</v>
      </c>
      <c r="Q2244" t="str">
        <f t="shared" si="213"/>
        <v>games/tabletop g</v>
      </c>
      <c r="R2244" t="str">
        <f t="shared" si="214"/>
        <v>tabletop games</v>
      </c>
      <c r="S2244" t="s">
        <v>8320</v>
      </c>
      <c r="T2244" t="s">
        <v>8355</v>
      </c>
      <c r="U2244" s="10">
        <f t="shared" si="215"/>
        <v>41569.575613425928</v>
      </c>
      <c r="V2244" s="9">
        <f t="shared" si="211"/>
        <v>41604.751388888893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9301.5</v>
      </c>
      <c r="P2245">
        <f t="shared" si="212"/>
        <v>5668.75</v>
      </c>
      <c r="Q2245" t="str">
        <f t="shared" si="213"/>
        <v>games/tabletop g</v>
      </c>
      <c r="R2245" t="str">
        <f t="shared" si="214"/>
        <v>tabletop games</v>
      </c>
      <c r="S2245" t="s">
        <v>8320</v>
      </c>
      <c r="T2245" t="s">
        <v>8355</v>
      </c>
      <c r="U2245" s="10">
        <f t="shared" si="215"/>
        <v>42800.751041666663</v>
      </c>
      <c r="V2245" s="9">
        <f t="shared" si="211"/>
        <v>42806.75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13851</v>
      </c>
      <c r="P2246">
        <f t="shared" si="212"/>
        <v>9570.5</v>
      </c>
      <c r="Q2246" t="str">
        <f t="shared" si="213"/>
        <v>games/tabletop g</v>
      </c>
      <c r="R2246" t="str">
        <f t="shared" si="214"/>
        <v>tabletop games</v>
      </c>
      <c r="S2246" t="s">
        <v>8320</v>
      </c>
      <c r="T2246" t="s">
        <v>8355</v>
      </c>
      <c r="U2246" s="10">
        <f t="shared" si="215"/>
        <v>42647.818819444445</v>
      </c>
      <c r="V2246" s="9">
        <f t="shared" si="211"/>
        <v>42659.479166666672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101881</v>
      </c>
      <c r="P2247">
        <f t="shared" si="212"/>
        <v>53930.5</v>
      </c>
      <c r="Q2247" t="str">
        <f t="shared" si="213"/>
        <v>games/tabletop g</v>
      </c>
      <c r="R2247" t="str">
        <f t="shared" si="214"/>
        <v>tabletop games</v>
      </c>
      <c r="S2247" t="s">
        <v>8320</v>
      </c>
      <c r="T2247" t="s">
        <v>8355</v>
      </c>
      <c r="U2247" s="10">
        <f t="shared" si="215"/>
        <v>41660.708530092597</v>
      </c>
      <c r="V2247" s="9">
        <f t="shared" si="211"/>
        <v>41691.375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3</v>
      </c>
      <c r="P2248">
        <f t="shared" si="212"/>
        <v>1280</v>
      </c>
      <c r="Q2248" t="str">
        <f t="shared" si="213"/>
        <v>games/tabletop g</v>
      </c>
      <c r="R2248" t="str">
        <f t="shared" si="214"/>
        <v>tabletop games</v>
      </c>
      <c r="S2248" t="s">
        <v>8320</v>
      </c>
      <c r="T2248" t="s">
        <v>8355</v>
      </c>
      <c r="U2248" s="10">
        <f t="shared" si="215"/>
        <v>42221.79178240741</v>
      </c>
      <c r="V2248" s="9">
        <f t="shared" si="211"/>
        <v>42251.41678240741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824</v>
      </c>
      <c r="P2249">
        <f t="shared" si="212"/>
        <v>9852</v>
      </c>
      <c r="Q2249" t="str">
        <f t="shared" si="213"/>
        <v>games/tabletop g</v>
      </c>
      <c r="R2249" t="str">
        <f t="shared" si="214"/>
        <v>tabletop games</v>
      </c>
      <c r="S2249" t="s">
        <v>8320</v>
      </c>
      <c r="T2249" t="s">
        <v>8355</v>
      </c>
      <c r="U2249" s="10">
        <f t="shared" si="215"/>
        <v>42200.666261574079</v>
      </c>
      <c r="V2249" s="9">
        <f t="shared" si="211"/>
        <v>42214.291261574079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505</v>
      </c>
      <c r="P2250">
        <f t="shared" si="212"/>
        <v>3816.5</v>
      </c>
      <c r="Q2250" t="str">
        <f t="shared" si="213"/>
        <v>games/tabletop g</v>
      </c>
      <c r="R2250" t="str">
        <f t="shared" si="214"/>
        <v>tabletop games</v>
      </c>
      <c r="S2250" t="s">
        <v>8320</v>
      </c>
      <c r="T2250" t="s">
        <v>8355</v>
      </c>
      <c r="U2250" s="10">
        <f t="shared" si="215"/>
        <v>42688.875902777778</v>
      </c>
      <c r="V2250" s="9">
        <f t="shared" si="211"/>
        <v>42718.500902777778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2407</v>
      </c>
      <c r="P2251">
        <f t="shared" si="212"/>
        <v>3043.5</v>
      </c>
      <c r="Q2251" t="str">
        <f t="shared" si="213"/>
        <v>games/tabletop g</v>
      </c>
      <c r="R2251" t="str">
        <f t="shared" si="214"/>
        <v>tabletop games</v>
      </c>
      <c r="S2251" t="s">
        <v>8320</v>
      </c>
      <c r="T2251" t="s">
        <v>8355</v>
      </c>
      <c r="U2251" s="10">
        <f t="shared" si="215"/>
        <v>41336.703298611108</v>
      </c>
      <c r="V2251" s="9">
        <f t="shared" si="211"/>
        <v>41366.286631944444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218778</v>
      </c>
      <c r="P2252">
        <f t="shared" si="212"/>
        <v>122174.5</v>
      </c>
      <c r="Q2252" t="str">
        <f t="shared" si="213"/>
        <v>games/tabletop g</v>
      </c>
      <c r="R2252" t="str">
        <f t="shared" si="214"/>
        <v>tabletop games</v>
      </c>
      <c r="S2252" t="s">
        <v>8320</v>
      </c>
      <c r="T2252" t="s">
        <v>8355</v>
      </c>
      <c r="U2252" s="10">
        <f t="shared" si="215"/>
        <v>42677.005474537036</v>
      </c>
      <c r="V2252" s="9">
        <f t="shared" si="211"/>
        <v>42706.6721412037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2928.1900000000005</v>
      </c>
      <c r="P2253">
        <f t="shared" si="212"/>
        <v>5954.0950000000003</v>
      </c>
      <c r="Q2253" t="str">
        <f t="shared" si="213"/>
        <v>games/tabletop g</v>
      </c>
      <c r="R2253" t="str">
        <f t="shared" si="214"/>
        <v>tabletop games</v>
      </c>
      <c r="S2253" t="s">
        <v>8320</v>
      </c>
      <c r="T2253" t="s">
        <v>8355</v>
      </c>
      <c r="U2253" s="10">
        <f t="shared" si="215"/>
        <v>41846.34579861111</v>
      </c>
      <c r="V2253" s="9">
        <f t="shared" si="211"/>
        <v>41866.97079861111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15505</v>
      </c>
      <c r="P2254">
        <f t="shared" si="212"/>
        <v>12377</v>
      </c>
      <c r="Q2254" t="str">
        <f t="shared" si="213"/>
        <v>games/tabletop g</v>
      </c>
      <c r="R2254" t="str">
        <f t="shared" si="214"/>
        <v>tabletop games</v>
      </c>
      <c r="S2254" t="s">
        <v>8320</v>
      </c>
      <c r="T2254" t="s">
        <v>8355</v>
      </c>
      <c r="U2254" s="10">
        <f t="shared" si="215"/>
        <v>42573.327986111108</v>
      </c>
      <c r="V2254" s="9">
        <f t="shared" si="211"/>
        <v>42587.952986111108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1015</v>
      </c>
      <c r="P2255">
        <f t="shared" si="212"/>
        <v>4549.5</v>
      </c>
      <c r="Q2255" t="str">
        <f t="shared" si="213"/>
        <v>games/tabletop g</v>
      </c>
      <c r="R2255" t="str">
        <f t="shared" si="214"/>
        <v>tabletop games</v>
      </c>
      <c r="S2255" t="s">
        <v>8320</v>
      </c>
      <c r="T2255" t="s">
        <v>8355</v>
      </c>
      <c r="U2255" s="10">
        <f t="shared" si="215"/>
        <v>42296.631331018521</v>
      </c>
      <c r="V2255" s="9">
        <f t="shared" si="211"/>
        <v>42326.297997685186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1799</v>
      </c>
      <c r="P2256">
        <f t="shared" si="212"/>
        <v>1248</v>
      </c>
      <c r="Q2256" t="str">
        <f t="shared" si="213"/>
        <v>games/tabletop g</v>
      </c>
      <c r="R2256" t="str">
        <f t="shared" si="214"/>
        <v>tabletop games</v>
      </c>
      <c r="S2256" t="s">
        <v>8320</v>
      </c>
      <c r="T2256" t="s">
        <v>8355</v>
      </c>
      <c r="U2256" s="10">
        <f t="shared" si="215"/>
        <v>42752.647777777776</v>
      </c>
      <c r="V2256" s="9">
        <f t="shared" si="211"/>
        <v>42759.272777777776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7373</v>
      </c>
      <c r="P2257">
        <f t="shared" si="212"/>
        <v>5797</v>
      </c>
      <c r="Q2257" t="str">
        <f t="shared" si="213"/>
        <v>games/tabletop g</v>
      </c>
      <c r="R2257" t="str">
        <f t="shared" si="214"/>
        <v>tabletop games</v>
      </c>
      <c r="S2257" t="s">
        <v>8320</v>
      </c>
      <c r="T2257" t="s">
        <v>8355</v>
      </c>
      <c r="U2257" s="10">
        <f t="shared" si="215"/>
        <v>42467.951979166668</v>
      </c>
      <c r="V2257" s="9">
        <f t="shared" si="211"/>
        <v>42497.576979166668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589</v>
      </c>
      <c r="P2258">
        <f t="shared" si="212"/>
        <v>559.5</v>
      </c>
      <c r="Q2258" t="str">
        <f t="shared" si="213"/>
        <v>games/tabletop g</v>
      </c>
      <c r="R2258" t="str">
        <f t="shared" si="214"/>
        <v>tabletop games</v>
      </c>
      <c r="S2258" t="s">
        <v>8320</v>
      </c>
      <c r="T2258" t="s">
        <v>8355</v>
      </c>
      <c r="U2258" s="10">
        <f t="shared" si="215"/>
        <v>42682.451921296291</v>
      </c>
      <c r="V2258" s="9">
        <f t="shared" si="211"/>
        <v>42696.076921296291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13403.5</v>
      </c>
      <c r="P2259">
        <f t="shared" si="212"/>
        <v>8036.25</v>
      </c>
      <c r="Q2259" t="str">
        <f t="shared" si="213"/>
        <v>games/tabletop g</v>
      </c>
      <c r="R2259" t="str">
        <f t="shared" si="214"/>
        <v>tabletop games</v>
      </c>
      <c r="S2259" t="s">
        <v>8320</v>
      </c>
      <c r="T2259" t="s">
        <v>8355</v>
      </c>
      <c r="U2259" s="10">
        <f t="shared" si="215"/>
        <v>42505.936678240745</v>
      </c>
      <c r="V2259" s="9">
        <f t="shared" si="211"/>
        <v>42540.583333333328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1023</v>
      </c>
      <c r="P2260">
        <f t="shared" si="212"/>
        <v>1714</v>
      </c>
      <c r="Q2260" t="str">
        <f t="shared" si="213"/>
        <v>games/tabletop g</v>
      </c>
      <c r="R2260" t="str">
        <f t="shared" si="214"/>
        <v>tabletop games</v>
      </c>
      <c r="S2260" t="s">
        <v>8320</v>
      </c>
      <c r="T2260" t="s">
        <v>8355</v>
      </c>
      <c r="U2260" s="10">
        <f t="shared" si="215"/>
        <v>42136.75100694444</v>
      </c>
      <c r="V2260" s="9">
        <f t="shared" si="211"/>
        <v>42166.37600694444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17671</v>
      </c>
      <c r="P2261">
        <f t="shared" si="212"/>
        <v>9438.5</v>
      </c>
      <c r="Q2261" t="str">
        <f t="shared" si="213"/>
        <v>games/tabletop g</v>
      </c>
      <c r="R2261" t="str">
        <f t="shared" si="214"/>
        <v>tabletop games</v>
      </c>
      <c r="S2261" t="s">
        <v>8320</v>
      </c>
      <c r="T2261" t="s">
        <v>8355</v>
      </c>
      <c r="U2261" s="10">
        <f t="shared" si="215"/>
        <v>42702.804814814815</v>
      </c>
      <c r="V2261" s="9">
        <f t="shared" si="211"/>
        <v>42712.429814814815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5673</v>
      </c>
      <c r="P2262">
        <f t="shared" si="212"/>
        <v>4128.5</v>
      </c>
      <c r="Q2262" t="str">
        <f t="shared" si="213"/>
        <v>games/tabletop g</v>
      </c>
      <c r="R2262" t="str">
        <f t="shared" si="214"/>
        <v>tabletop games</v>
      </c>
      <c r="S2262" t="s">
        <v>8320</v>
      </c>
      <c r="T2262" t="s">
        <v>8355</v>
      </c>
      <c r="U2262" s="10">
        <f t="shared" si="215"/>
        <v>41695.016782407409</v>
      </c>
      <c r="V2262" s="9">
        <f t="shared" si="211"/>
        <v>41724.600115740745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6795</v>
      </c>
      <c r="P2263">
        <f t="shared" si="212"/>
        <v>4002.5</v>
      </c>
      <c r="Q2263" t="str">
        <f t="shared" si="213"/>
        <v>games/tabletop g</v>
      </c>
      <c r="R2263" t="str">
        <f t="shared" si="214"/>
        <v>tabletop games</v>
      </c>
      <c r="S2263" t="s">
        <v>8320</v>
      </c>
      <c r="T2263" t="s">
        <v>8355</v>
      </c>
      <c r="U2263" s="10">
        <f t="shared" si="215"/>
        <v>42759.724768518514</v>
      </c>
      <c r="V2263" s="9">
        <f t="shared" si="211"/>
        <v>42780.349768518514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1787</v>
      </c>
      <c r="P2264">
        <f t="shared" si="212"/>
        <v>2634</v>
      </c>
      <c r="Q2264" t="str">
        <f t="shared" si="213"/>
        <v>games/tabletop g</v>
      </c>
      <c r="R2264" t="str">
        <f t="shared" si="214"/>
        <v>tabletop games</v>
      </c>
      <c r="S2264" t="s">
        <v>8320</v>
      </c>
      <c r="T2264" t="s">
        <v>8355</v>
      </c>
      <c r="U2264" s="10">
        <f t="shared" si="215"/>
        <v>41926.585162037038</v>
      </c>
      <c r="V2264" s="9">
        <f t="shared" si="211"/>
        <v>41960.625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1166</v>
      </c>
      <c r="P2265">
        <f t="shared" si="212"/>
        <v>4363</v>
      </c>
      <c r="Q2265" t="str">
        <f t="shared" si="213"/>
        <v>games/tabletop g</v>
      </c>
      <c r="R2265" t="str">
        <f t="shared" si="214"/>
        <v>tabletop games</v>
      </c>
      <c r="S2265" t="s">
        <v>8320</v>
      </c>
      <c r="T2265" t="s">
        <v>8355</v>
      </c>
      <c r="U2265" s="10">
        <f t="shared" si="215"/>
        <v>42014.832326388889</v>
      </c>
      <c r="V2265" s="9">
        <f t="shared" si="211"/>
        <v>42035.457326388889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4802</v>
      </c>
      <c r="P2266">
        <f t="shared" si="212"/>
        <v>5623.5</v>
      </c>
      <c r="Q2266" t="str">
        <f t="shared" si="213"/>
        <v>games/tabletop g</v>
      </c>
      <c r="R2266" t="str">
        <f t="shared" si="214"/>
        <v>tabletop games</v>
      </c>
      <c r="S2266" t="s">
        <v>8320</v>
      </c>
      <c r="T2266" t="s">
        <v>8355</v>
      </c>
      <c r="U2266" s="10">
        <f t="shared" si="215"/>
        <v>42496.582337962958</v>
      </c>
      <c r="V2266" s="9">
        <f t="shared" si="211"/>
        <v>42512.75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397</v>
      </c>
      <c r="P2267">
        <f t="shared" si="212"/>
        <v>307</v>
      </c>
      <c r="Q2267" t="str">
        <f t="shared" si="213"/>
        <v>games/tabletop g</v>
      </c>
      <c r="R2267" t="str">
        <f t="shared" si="214"/>
        <v>tabletop games</v>
      </c>
      <c r="S2267" t="s">
        <v>8320</v>
      </c>
      <c r="T2267" t="s">
        <v>8355</v>
      </c>
      <c r="U2267" s="10">
        <f t="shared" si="215"/>
        <v>42689.853090277778</v>
      </c>
      <c r="V2267" s="9">
        <f t="shared" si="211"/>
        <v>42696.478090277778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3304</v>
      </c>
      <c r="P2268">
        <f t="shared" si="212"/>
        <v>2499</v>
      </c>
      <c r="Q2268" t="str">
        <f t="shared" si="213"/>
        <v>games/tabletop g</v>
      </c>
      <c r="R2268" t="str">
        <f t="shared" si="214"/>
        <v>tabletop games</v>
      </c>
      <c r="S2268" t="s">
        <v>8320</v>
      </c>
      <c r="T2268" t="s">
        <v>8355</v>
      </c>
      <c r="U2268" s="10">
        <f t="shared" si="215"/>
        <v>42469.874907407408</v>
      </c>
      <c r="V2268" s="9">
        <f t="shared" si="211"/>
        <v>42486.708333333328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56105</v>
      </c>
      <c r="P2269">
        <f t="shared" si="212"/>
        <v>38254.5</v>
      </c>
      <c r="Q2269" t="str">
        <f t="shared" si="213"/>
        <v>games/tabletop g</v>
      </c>
      <c r="R2269" t="str">
        <f t="shared" si="214"/>
        <v>tabletop games</v>
      </c>
      <c r="S2269" t="s">
        <v>8320</v>
      </c>
      <c r="T2269" t="s">
        <v>8355</v>
      </c>
      <c r="U2269" s="10">
        <f t="shared" si="215"/>
        <v>41968.829826388886</v>
      </c>
      <c r="V2269" s="9">
        <f t="shared" si="211"/>
        <v>41993.666666666672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728</v>
      </c>
      <c r="P2270">
        <f t="shared" si="212"/>
        <v>14461</v>
      </c>
      <c r="Q2270" t="str">
        <f t="shared" si="213"/>
        <v>games/tabletop g</v>
      </c>
      <c r="R2270" t="str">
        <f t="shared" si="214"/>
        <v>tabletop games</v>
      </c>
      <c r="S2270" t="s">
        <v>8320</v>
      </c>
      <c r="T2270" t="s">
        <v>8355</v>
      </c>
      <c r="U2270" s="10">
        <f t="shared" si="215"/>
        <v>42776.082349537035</v>
      </c>
      <c r="V2270" s="9">
        <f t="shared" si="211"/>
        <v>42805.707349537042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42541</v>
      </c>
      <c r="P2271">
        <f t="shared" si="212"/>
        <v>22971.5</v>
      </c>
      <c r="Q2271" t="str">
        <f t="shared" si="213"/>
        <v>games/tabletop g</v>
      </c>
      <c r="R2271" t="str">
        <f t="shared" si="214"/>
        <v>tabletop games</v>
      </c>
      <c r="S2271" t="s">
        <v>8320</v>
      </c>
      <c r="T2271" t="s">
        <v>8355</v>
      </c>
      <c r="U2271" s="10">
        <f t="shared" si="215"/>
        <v>42776.704432870371</v>
      </c>
      <c r="V2271" s="9">
        <f t="shared" si="211"/>
        <v>42800.833333333328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155062</v>
      </c>
      <c r="P2272">
        <f t="shared" si="212"/>
        <v>90866</v>
      </c>
      <c r="Q2272" t="str">
        <f t="shared" si="213"/>
        <v>games/tabletop g</v>
      </c>
      <c r="R2272" t="str">
        <f t="shared" si="214"/>
        <v>tabletop games</v>
      </c>
      <c r="S2272" t="s">
        <v>8320</v>
      </c>
      <c r="T2272" t="s">
        <v>8355</v>
      </c>
      <c r="U2272" s="10">
        <f t="shared" si="215"/>
        <v>42725.869363425925</v>
      </c>
      <c r="V2272" s="9">
        <f t="shared" si="211"/>
        <v>42745.540972222225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36618</v>
      </c>
      <c r="P2273">
        <f t="shared" si="212"/>
        <v>28973</v>
      </c>
      <c r="Q2273" t="str">
        <f t="shared" si="213"/>
        <v>games/tabletop g</v>
      </c>
      <c r="R2273" t="str">
        <f t="shared" si="214"/>
        <v>tabletop games</v>
      </c>
      <c r="S2273" t="s">
        <v>8320</v>
      </c>
      <c r="T2273" t="s">
        <v>8355</v>
      </c>
      <c r="U2273" s="10">
        <f t="shared" si="215"/>
        <v>42684.000046296293</v>
      </c>
      <c r="V2273" s="9">
        <f t="shared" si="211"/>
        <v>42713.625046296293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12566</v>
      </c>
      <c r="P2274">
        <f t="shared" si="212"/>
        <v>7255</v>
      </c>
      <c r="Q2274" t="str">
        <f t="shared" si="213"/>
        <v>games/tabletop g</v>
      </c>
      <c r="R2274" t="str">
        <f t="shared" si="214"/>
        <v>tabletop games</v>
      </c>
      <c r="S2274" t="s">
        <v>8320</v>
      </c>
      <c r="T2274" t="s">
        <v>8355</v>
      </c>
      <c r="U2274" s="10">
        <f t="shared" si="215"/>
        <v>42315.699490740735</v>
      </c>
      <c r="V2274" s="9">
        <f t="shared" si="211"/>
        <v>42345.324490740742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3009</v>
      </c>
      <c r="P2275">
        <f t="shared" si="212"/>
        <v>2828</v>
      </c>
      <c r="Q2275" t="str">
        <f t="shared" si="213"/>
        <v>games/tabletop g</v>
      </c>
      <c r="R2275" t="str">
        <f t="shared" si="214"/>
        <v>tabletop games</v>
      </c>
      <c r="S2275" t="s">
        <v>8320</v>
      </c>
      <c r="T2275" t="s">
        <v>8355</v>
      </c>
      <c r="U2275" s="10">
        <f t="shared" si="215"/>
        <v>42781.549097222218</v>
      </c>
      <c r="V2275" s="9">
        <f t="shared" si="211"/>
        <v>42806.132430555561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490</v>
      </c>
      <c r="P2276">
        <f t="shared" si="212"/>
        <v>1544.5</v>
      </c>
      <c r="Q2276" t="str">
        <f t="shared" si="213"/>
        <v>games/tabletop g</v>
      </c>
      <c r="R2276" t="str">
        <f t="shared" si="214"/>
        <v>tabletop games</v>
      </c>
      <c r="S2276" t="s">
        <v>8320</v>
      </c>
      <c r="T2276" t="s">
        <v>8355</v>
      </c>
      <c r="U2276" s="10">
        <f t="shared" si="215"/>
        <v>41663.500659722224</v>
      </c>
      <c r="V2276" s="9">
        <f t="shared" si="211"/>
        <v>41693.125659722224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2000.5</v>
      </c>
      <c r="P2277">
        <f t="shared" si="212"/>
        <v>1364.75</v>
      </c>
      <c r="Q2277" t="str">
        <f t="shared" si="213"/>
        <v>games/tabletop g</v>
      </c>
      <c r="R2277" t="str">
        <f t="shared" si="214"/>
        <v>tabletop games</v>
      </c>
      <c r="S2277" t="s">
        <v>8320</v>
      </c>
      <c r="T2277" t="s">
        <v>8355</v>
      </c>
      <c r="U2277" s="10">
        <f t="shared" si="215"/>
        <v>41965.616655092599</v>
      </c>
      <c r="V2277" s="9">
        <f t="shared" si="211"/>
        <v>41995.241655092592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267</v>
      </c>
      <c r="P2278">
        <f t="shared" si="212"/>
        <v>2465.5</v>
      </c>
      <c r="Q2278" t="str">
        <f t="shared" si="213"/>
        <v>games/tabletop g</v>
      </c>
      <c r="R2278" t="str">
        <f t="shared" si="214"/>
        <v>tabletop games</v>
      </c>
      <c r="S2278" t="s">
        <v>8320</v>
      </c>
      <c r="T2278" t="s">
        <v>8355</v>
      </c>
      <c r="U2278" s="10">
        <f t="shared" si="215"/>
        <v>41614.651493055557</v>
      </c>
      <c r="V2278" s="9">
        <f t="shared" si="211"/>
        <v>41644.276493055557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3492</v>
      </c>
      <c r="P2279">
        <f t="shared" si="212"/>
        <v>6099.5</v>
      </c>
      <c r="Q2279" t="str">
        <f t="shared" si="213"/>
        <v>games/tabletop g</v>
      </c>
      <c r="R2279" t="str">
        <f t="shared" si="214"/>
        <v>tabletop games</v>
      </c>
      <c r="S2279" t="s">
        <v>8320</v>
      </c>
      <c r="T2279" t="s">
        <v>8355</v>
      </c>
      <c r="U2279" s="10">
        <f t="shared" si="215"/>
        <v>40936.678506944445</v>
      </c>
      <c r="V2279" s="9">
        <f t="shared" si="211"/>
        <v>40966.303506944445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3414</v>
      </c>
      <c r="P2280">
        <f t="shared" si="212"/>
        <v>2758</v>
      </c>
      <c r="Q2280" t="str">
        <f t="shared" si="213"/>
        <v>games/tabletop g</v>
      </c>
      <c r="R2280" t="str">
        <f t="shared" si="214"/>
        <v>tabletop games</v>
      </c>
      <c r="S2280" t="s">
        <v>8320</v>
      </c>
      <c r="T2280" t="s">
        <v>8355</v>
      </c>
      <c r="U2280" s="10">
        <f t="shared" si="215"/>
        <v>42338.709108796291</v>
      </c>
      <c r="V2280" s="9">
        <f t="shared" si="211"/>
        <v>42372.582638888889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538</v>
      </c>
      <c r="P2281">
        <f t="shared" si="212"/>
        <v>785</v>
      </c>
      <c r="Q2281" t="str">
        <f t="shared" si="213"/>
        <v>games/tabletop g</v>
      </c>
      <c r="R2281" t="str">
        <f t="shared" si="214"/>
        <v>tabletop games</v>
      </c>
      <c r="S2281" t="s">
        <v>8320</v>
      </c>
      <c r="T2281" t="s">
        <v>8355</v>
      </c>
      <c r="U2281" s="10">
        <f t="shared" si="215"/>
        <v>42020.806701388887</v>
      </c>
      <c r="V2281" s="9">
        <f t="shared" si="211"/>
        <v>42038.791666666672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29750.5</v>
      </c>
      <c r="P2282">
        <f t="shared" si="212"/>
        <v>20015.25</v>
      </c>
      <c r="Q2282" t="str">
        <f t="shared" si="213"/>
        <v>games/tabletop g</v>
      </c>
      <c r="R2282" t="str">
        <f t="shared" si="214"/>
        <v>tabletop games</v>
      </c>
      <c r="S2282" t="s">
        <v>8320</v>
      </c>
      <c r="T2282" t="s">
        <v>8355</v>
      </c>
      <c r="U2282" s="10">
        <f t="shared" si="215"/>
        <v>42234.624895833331</v>
      </c>
      <c r="V2282" s="9">
        <f t="shared" si="211"/>
        <v>42264.249895833331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255</v>
      </c>
      <c r="P2283">
        <f t="shared" si="212"/>
        <v>283</v>
      </c>
      <c r="Q2283" t="str">
        <f t="shared" si="213"/>
        <v>music/</v>
      </c>
      <c r="R2283" t="str">
        <f t="shared" si="214"/>
        <v>rock</v>
      </c>
      <c r="S2283" t="s">
        <v>8318</v>
      </c>
      <c r="T2283" t="s">
        <v>8334</v>
      </c>
      <c r="U2283" s="10">
        <f t="shared" si="215"/>
        <v>40687.285844907405</v>
      </c>
      <c r="V2283" s="9">
        <f t="shared" si="211"/>
        <v>40748.909722222219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640</v>
      </c>
      <c r="P2284">
        <f t="shared" si="212"/>
        <v>701</v>
      </c>
      <c r="Q2284" t="str">
        <f t="shared" si="213"/>
        <v>music/</v>
      </c>
      <c r="R2284" t="str">
        <f t="shared" si="214"/>
        <v>rock</v>
      </c>
      <c r="S2284" t="s">
        <v>8318</v>
      </c>
      <c r="T2284" t="s">
        <v>8334</v>
      </c>
      <c r="U2284" s="10">
        <f t="shared" si="215"/>
        <v>42323.17460648148</v>
      </c>
      <c r="V2284" s="9">
        <f t="shared" si="211"/>
        <v>42382.79960648148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25.659999999999854</v>
      </c>
      <c r="P2285">
        <f t="shared" si="212"/>
        <v>1536.83</v>
      </c>
      <c r="Q2285" t="str">
        <f t="shared" si="213"/>
        <v>music/</v>
      </c>
      <c r="R2285" t="str">
        <f t="shared" si="214"/>
        <v>rock</v>
      </c>
      <c r="S2285" t="s">
        <v>8318</v>
      </c>
      <c r="T2285" t="s">
        <v>8334</v>
      </c>
      <c r="U2285" s="10">
        <f t="shared" si="215"/>
        <v>40978.125046296293</v>
      </c>
      <c r="V2285" s="9">
        <f t="shared" si="211"/>
        <v>41037.708379629628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373.27000000000044</v>
      </c>
      <c r="P2286">
        <f t="shared" si="212"/>
        <v>3216.1350000000002</v>
      </c>
      <c r="Q2286" t="str">
        <f t="shared" si="213"/>
        <v>music/</v>
      </c>
      <c r="R2286" t="str">
        <f t="shared" si="214"/>
        <v>rock</v>
      </c>
      <c r="S2286" t="s">
        <v>8318</v>
      </c>
      <c r="T2286" t="s">
        <v>8334</v>
      </c>
      <c r="U2286" s="10">
        <f t="shared" si="215"/>
        <v>40585.796817129631</v>
      </c>
      <c r="V2286" s="9">
        <f t="shared" si="211"/>
        <v>40613.791666666664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641</v>
      </c>
      <c r="P2287">
        <f t="shared" si="212"/>
        <v>1860</v>
      </c>
      <c r="Q2287" t="str">
        <f t="shared" si="213"/>
        <v>music/</v>
      </c>
      <c r="R2287" t="str">
        <f t="shared" si="214"/>
        <v>rock</v>
      </c>
      <c r="S2287" t="s">
        <v>8318</v>
      </c>
      <c r="T2287" t="s">
        <v>8334</v>
      </c>
      <c r="U2287" s="10">
        <f t="shared" si="215"/>
        <v>41059.185682870368</v>
      </c>
      <c r="V2287" s="9">
        <f t="shared" si="211"/>
        <v>41088.810682870375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</v>
      </c>
      <c r="P2288">
        <f t="shared" si="212"/>
        <v>757.5</v>
      </c>
      <c r="Q2288" t="str">
        <f t="shared" si="213"/>
        <v>music/</v>
      </c>
      <c r="R2288" t="str">
        <f t="shared" si="214"/>
        <v>rock</v>
      </c>
      <c r="S2288" t="s">
        <v>8318</v>
      </c>
      <c r="T2288" t="s">
        <v>8334</v>
      </c>
      <c r="U2288" s="10">
        <f t="shared" si="215"/>
        <v>41494.963587962964</v>
      </c>
      <c r="V2288" s="9">
        <f t="shared" si="211"/>
        <v>41522.790972222225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898.98999999999978</v>
      </c>
      <c r="P2289">
        <f t="shared" si="212"/>
        <v>2752.4949999999999</v>
      </c>
      <c r="Q2289" t="str">
        <f t="shared" si="213"/>
        <v>music/</v>
      </c>
      <c r="R2289" t="str">
        <f t="shared" si="214"/>
        <v>rock</v>
      </c>
      <c r="S2289" t="s">
        <v>8318</v>
      </c>
      <c r="T2289" t="s">
        <v>8334</v>
      </c>
      <c r="U2289" s="10">
        <f t="shared" si="215"/>
        <v>41792.667361111111</v>
      </c>
      <c r="V2289" s="9">
        <f t="shared" si="211"/>
        <v>41813.292361111111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</v>
      </c>
      <c r="P2290">
        <f t="shared" si="212"/>
        <v>513</v>
      </c>
      <c r="Q2290" t="str">
        <f t="shared" si="213"/>
        <v>music/</v>
      </c>
      <c r="R2290" t="str">
        <f t="shared" si="214"/>
        <v>rock</v>
      </c>
      <c r="S2290" t="s">
        <v>8318</v>
      </c>
      <c r="T2290" t="s">
        <v>8334</v>
      </c>
      <c r="U2290" s="10">
        <f t="shared" si="215"/>
        <v>41067.827418981484</v>
      </c>
      <c r="V2290" s="9">
        <f t="shared" si="211"/>
        <v>41086.375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111</v>
      </c>
      <c r="P2291">
        <f t="shared" si="212"/>
        <v>818</v>
      </c>
      <c r="Q2291" t="str">
        <f t="shared" si="213"/>
        <v>music/</v>
      </c>
      <c r="R2291" t="str">
        <f t="shared" si="214"/>
        <v>rock</v>
      </c>
      <c r="S2291" t="s">
        <v>8318</v>
      </c>
      <c r="T2291" t="s">
        <v>8334</v>
      </c>
      <c r="U2291" s="10">
        <f t="shared" si="215"/>
        <v>41571.998379629629</v>
      </c>
      <c r="V2291" s="9">
        <f t="shared" si="211"/>
        <v>41614.598611111112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61</v>
      </c>
      <c r="P2292">
        <f t="shared" si="212"/>
        <v>795</v>
      </c>
      <c r="Q2292" t="str">
        <f t="shared" si="213"/>
        <v>music/</v>
      </c>
      <c r="R2292" t="str">
        <f t="shared" si="214"/>
        <v>rock</v>
      </c>
      <c r="S2292" t="s">
        <v>8318</v>
      </c>
      <c r="T2292" t="s">
        <v>8334</v>
      </c>
      <c r="U2292" s="10">
        <f t="shared" si="215"/>
        <v>40070.253819444442</v>
      </c>
      <c r="V2292" s="9">
        <f t="shared" si="211"/>
        <v>40148.333333333336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1820</v>
      </c>
      <c r="P2293">
        <f t="shared" si="212"/>
        <v>2181.5</v>
      </c>
      <c r="Q2293" t="str">
        <f t="shared" si="213"/>
        <v>music/</v>
      </c>
      <c r="R2293" t="str">
        <f t="shared" si="214"/>
        <v>rock</v>
      </c>
      <c r="S2293" t="s">
        <v>8318</v>
      </c>
      <c r="T2293" t="s">
        <v>8334</v>
      </c>
      <c r="U2293" s="10">
        <f t="shared" si="215"/>
        <v>40987.977060185185</v>
      </c>
      <c r="V2293" s="9">
        <f t="shared" si="211"/>
        <v>41021.791666666664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145.01000000000022</v>
      </c>
      <c r="P2294">
        <f t="shared" si="212"/>
        <v>1095.5050000000001</v>
      </c>
      <c r="Q2294" t="str">
        <f t="shared" si="213"/>
        <v>music/</v>
      </c>
      <c r="R2294" t="str">
        <f t="shared" si="214"/>
        <v>rock</v>
      </c>
      <c r="S2294" t="s">
        <v>8318</v>
      </c>
      <c r="T2294" t="s">
        <v>8334</v>
      </c>
      <c r="U2294" s="10">
        <f t="shared" si="215"/>
        <v>40987.697638888887</v>
      </c>
      <c r="V2294" s="9">
        <f t="shared" si="211"/>
        <v>41017.322638888887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70</v>
      </c>
      <c r="P2295">
        <f t="shared" si="212"/>
        <v>473.5</v>
      </c>
      <c r="Q2295" t="str">
        <f t="shared" si="213"/>
        <v>music/</v>
      </c>
      <c r="R2295" t="str">
        <f t="shared" si="214"/>
        <v>rock</v>
      </c>
      <c r="S2295" t="s">
        <v>8318</v>
      </c>
      <c r="T2295" t="s">
        <v>8334</v>
      </c>
      <c r="U2295" s="10">
        <f t="shared" si="215"/>
        <v>41151.708321759259</v>
      </c>
      <c r="V2295" s="9">
        <f t="shared" si="211"/>
        <v>41176.790972222225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2304.04</v>
      </c>
      <c r="P2296">
        <f t="shared" si="212"/>
        <v>3708.02</v>
      </c>
      <c r="Q2296" t="str">
        <f t="shared" si="213"/>
        <v>music/</v>
      </c>
      <c r="R2296" t="str">
        <f t="shared" si="214"/>
        <v>rock</v>
      </c>
      <c r="S2296" t="s">
        <v>8318</v>
      </c>
      <c r="T2296" t="s">
        <v>8334</v>
      </c>
      <c r="U2296" s="10">
        <f t="shared" si="215"/>
        <v>41264.72314814815</v>
      </c>
      <c r="V2296" s="9">
        <f t="shared" si="211"/>
        <v>41294.34814814815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303</v>
      </c>
      <c r="P2297">
        <f t="shared" si="212"/>
        <v>768.5</v>
      </c>
      <c r="Q2297" t="str">
        <f t="shared" si="213"/>
        <v>music/</v>
      </c>
      <c r="R2297" t="str">
        <f t="shared" si="214"/>
        <v>rock</v>
      </c>
      <c r="S2297" t="s">
        <v>8318</v>
      </c>
      <c r="T2297" t="s">
        <v>8334</v>
      </c>
      <c r="U2297" s="10">
        <f t="shared" si="215"/>
        <v>41270.954351851848</v>
      </c>
      <c r="V2297" s="9">
        <f t="shared" si="211"/>
        <v>41300.579351851848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3435</v>
      </c>
      <c r="P2298">
        <f t="shared" si="212"/>
        <v>5290</v>
      </c>
      <c r="Q2298" t="str">
        <f t="shared" si="213"/>
        <v>music/</v>
      </c>
      <c r="R2298" t="str">
        <f t="shared" si="214"/>
        <v>rock</v>
      </c>
      <c r="S2298" t="s">
        <v>8318</v>
      </c>
      <c r="T2298" t="s">
        <v>8334</v>
      </c>
      <c r="U2298" s="10">
        <f t="shared" si="215"/>
        <v>40927.731782407405</v>
      </c>
      <c r="V2298" s="9">
        <f t="shared" si="211"/>
        <v>40962.356782407405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6</v>
      </c>
      <c r="P2299">
        <f t="shared" si="212"/>
        <v>512.5</v>
      </c>
      <c r="Q2299" t="str">
        <f t="shared" si="213"/>
        <v>music/</v>
      </c>
      <c r="R2299" t="str">
        <f t="shared" si="214"/>
        <v>rock</v>
      </c>
      <c r="S2299" t="s">
        <v>8318</v>
      </c>
      <c r="T2299" t="s">
        <v>8334</v>
      </c>
      <c r="U2299" s="10">
        <f t="shared" si="215"/>
        <v>40948.042233796295</v>
      </c>
      <c r="V2299" s="9">
        <f t="shared" si="211"/>
        <v>40981.790972222225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1522</v>
      </c>
      <c r="P2300">
        <f t="shared" si="212"/>
        <v>15905</v>
      </c>
      <c r="Q2300" t="str">
        <f t="shared" si="213"/>
        <v>music/</v>
      </c>
      <c r="R2300" t="str">
        <f t="shared" si="214"/>
        <v>rock</v>
      </c>
      <c r="S2300" t="s">
        <v>8318</v>
      </c>
      <c r="T2300" t="s">
        <v>8334</v>
      </c>
      <c r="U2300" s="10">
        <f t="shared" si="215"/>
        <v>41694.84065972222</v>
      </c>
      <c r="V2300" s="9">
        <f t="shared" si="211"/>
        <v>41724.423993055556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750.5</v>
      </c>
      <c r="P2301">
        <f t="shared" si="212"/>
        <v>532.25</v>
      </c>
      <c r="Q2301" t="str">
        <f t="shared" si="213"/>
        <v>music/</v>
      </c>
      <c r="R2301" t="str">
        <f t="shared" si="214"/>
        <v>rock</v>
      </c>
      <c r="S2301" t="s">
        <v>8318</v>
      </c>
      <c r="T2301" t="s">
        <v>8334</v>
      </c>
      <c r="U2301" s="10">
        <f t="shared" si="215"/>
        <v>40565.032511574071</v>
      </c>
      <c r="V2301" s="9">
        <f t="shared" si="211"/>
        <v>40579.657511574071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</v>
      </c>
      <c r="P2302">
        <f t="shared" si="212"/>
        <v>408.5</v>
      </c>
      <c r="Q2302" t="str">
        <f t="shared" si="213"/>
        <v>music/</v>
      </c>
      <c r="R2302" t="str">
        <f t="shared" si="214"/>
        <v>rock</v>
      </c>
      <c r="S2302" t="s">
        <v>8318</v>
      </c>
      <c r="T2302" t="s">
        <v>8334</v>
      </c>
      <c r="U2302" s="10">
        <f t="shared" si="215"/>
        <v>41074.727037037039</v>
      </c>
      <c r="V2302" s="9">
        <f t="shared" si="211"/>
        <v>41088.352037037039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1680.2200000000003</v>
      </c>
      <c r="P2303">
        <f t="shared" si="212"/>
        <v>3445.61</v>
      </c>
      <c r="Q2303" t="str">
        <f t="shared" si="213"/>
        <v xml:space="preserve">music/indie </v>
      </c>
      <c r="R2303" t="str">
        <f t="shared" si="214"/>
        <v>indie rock</v>
      </c>
      <c r="S2303" t="s">
        <v>8318</v>
      </c>
      <c r="T2303" t="s">
        <v>8337</v>
      </c>
      <c r="U2303" s="10">
        <f t="shared" si="215"/>
        <v>41416.146944444445</v>
      </c>
      <c r="V2303" s="9">
        <f t="shared" si="211"/>
        <v>41445.771944444445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1625</v>
      </c>
      <c r="P2304">
        <f t="shared" si="212"/>
        <v>2005</v>
      </c>
      <c r="Q2304" t="str">
        <f t="shared" si="213"/>
        <v xml:space="preserve">music/indie </v>
      </c>
      <c r="R2304" t="str">
        <f t="shared" si="214"/>
        <v>indie rock</v>
      </c>
      <c r="S2304" t="s">
        <v>8318</v>
      </c>
      <c r="T2304" t="s">
        <v>8337</v>
      </c>
      <c r="U2304" s="10">
        <f t="shared" si="215"/>
        <v>41605.868449074071</v>
      </c>
      <c r="V2304" s="9">
        <f t="shared" si="211"/>
        <v>41638.916666666664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603.60999999999967</v>
      </c>
      <c r="P2305">
        <f t="shared" si="212"/>
        <v>3578.3049999999998</v>
      </c>
      <c r="Q2305" t="str">
        <f t="shared" si="213"/>
        <v xml:space="preserve">music/indie </v>
      </c>
      <c r="R2305" t="str">
        <f t="shared" si="214"/>
        <v>indie rock</v>
      </c>
      <c r="S2305" t="s">
        <v>8318</v>
      </c>
      <c r="T2305" t="s">
        <v>8337</v>
      </c>
      <c r="U2305" s="10">
        <f t="shared" si="215"/>
        <v>40850.111064814817</v>
      </c>
      <c r="V2305" s="9">
        <f t="shared" si="211"/>
        <v>40889.777731481481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IF(E2306&gt;=D2306, E2306-D2306,0)</f>
        <v>42.020000000000437</v>
      </c>
      <c r="P2306">
        <f t="shared" si="212"/>
        <v>3077.51</v>
      </c>
      <c r="Q2306" t="str">
        <f t="shared" si="213"/>
        <v xml:space="preserve">music/indie </v>
      </c>
      <c r="R2306" t="str">
        <f t="shared" si="214"/>
        <v>indie rock</v>
      </c>
      <c r="S2306" t="s">
        <v>8318</v>
      </c>
      <c r="T2306" t="s">
        <v>8337</v>
      </c>
      <c r="U2306" s="10">
        <f t="shared" si="215"/>
        <v>40502.815868055557</v>
      </c>
      <c r="V2306" s="9">
        <f t="shared" ref="V2306:V2369" si="217">(I2306/86400)+25569+(-9/24)</f>
        <v>40543.832638888889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221</v>
      </c>
      <c r="P2307">
        <f t="shared" ref="P2307:P2370" si="218">AVERAGE(E2307,L2307)</f>
        <v>9194</v>
      </c>
      <c r="Q2307" t="str">
        <f t="shared" ref="Q2307:Q2370" si="219">LEFT(N2307,LEN(N2307)-FIND("/",N2307)+2)</f>
        <v xml:space="preserve">music/indie </v>
      </c>
      <c r="R2307" t="str">
        <f t="shared" ref="R2307:R2370" si="220">RIGHT(N2307,LEN(N2307)-FIND("/",N2307))</f>
        <v>indie rock</v>
      </c>
      <c r="S2307" t="s">
        <v>8318</v>
      </c>
      <c r="T2307" t="s">
        <v>8337</v>
      </c>
      <c r="U2307" s="10">
        <f t="shared" ref="U2307:U2370" si="221">(((J2307/60)/60)/24)+DATE(1970,1,1)</f>
        <v>41834.695277777777</v>
      </c>
      <c r="V2307" s="9">
        <f t="shared" si="217"/>
        <v>41859.375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236.55000000000018</v>
      </c>
      <c r="P2308">
        <f t="shared" si="218"/>
        <v>1904.7750000000001</v>
      </c>
      <c r="Q2308" t="str">
        <f t="shared" si="219"/>
        <v xml:space="preserve">music/indie </v>
      </c>
      <c r="R2308" t="str">
        <f t="shared" si="220"/>
        <v>indie rock</v>
      </c>
      <c r="S2308" t="s">
        <v>8318</v>
      </c>
      <c r="T2308" t="s">
        <v>8337</v>
      </c>
      <c r="U2308" s="10">
        <f t="shared" si="221"/>
        <v>40948.16815972222</v>
      </c>
      <c r="V2308" s="9">
        <f t="shared" si="217"/>
        <v>40977.79315972222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130.79000000000019</v>
      </c>
      <c r="P2309">
        <f t="shared" si="218"/>
        <v>1085.1300000000001</v>
      </c>
      <c r="Q2309" t="str">
        <f t="shared" si="219"/>
        <v xml:space="preserve">music/indie </v>
      </c>
      <c r="R2309" t="str">
        <f t="shared" si="220"/>
        <v>indie rock</v>
      </c>
      <c r="S2309" t="s">
        <v>8318</v>
      </c>
      <c r="T2309" t="s">
        <v>8337</v>
      </c>
      <c r="U2309" s="10">
        <f t="shared" si="221"/>
        <v>41004.802465277775</v>
      </c>
      <c r="V2309" s="9">
        <f t="shared" si="217"/>
        <v>41034.427407407406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653.11000000000058</v>
      </c>
      <c r="P2310">
        <f t="shared" si="218"/>
        <v>25633.555</v>
      </c>
      <c r="Q2310" t="str">
        <f t="shared" si="219"/>
        <v xml:space="preserve">music/indie </v>
      </c>
      <c r="R2310" t="str">
        <f t="shared" si="220"/>
        <v>indie rock</v>
      </c>
      <c r="S2310" t="s">
        <v>8318</v>
      </c>
      <c r="T2310" t="s">
        <v>8337</v>
      </c>
      <c r="U2310" s="10">
        <f t="shared" si="221"/>
        <v>41851.962916666671</v>
      </c>
      <c r="V2310" s="9">
        <f t="shared" si="217"/>
        <v>41879.666666666664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400.47000000000025</v>
      </c>
      <c r="P2311">
        <f t="shared" si="218"/>
        <v>3253.7350000000001</v>
      </c>
      <c r="Q2311" t="str">
        <f t="shared" si="219"/>
        <v xml:space="preserve">music/indie </v>
      </c>
      <c r="R2311" t="str">
        <f t="shared" si="220"/>
        <v>indie rock</v>
      </c>
      <c r="S2311" t="s">
        <v>8318</v>
      </c>
      <c r="T2311" t="s">
        <v>8337</v>
      </c>
      <c r="U2311" s="10">
        <f t="shared" si="221"/>
        <v>41307.987696759257</v>
      </c>
      <c r="V2311" s="9">
        <f t="shared" si="217"/>
        <v>41342.612696759257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60835.360000000001</v>
      </c>
      <c r="P2312">
        <f t="shared" si="218"/>
        <v>40279.68</v>
      </c>
      <c r="Q2312" t="str">
        <f t="shared" si="219"/>
        <v xml:space="preserve">music/indie </v>
      </c>
      <c r="R2312" t="str">
        <f t="shared" si="220"/>
        <v>indie rock</v>
      </c>
      <c r="S2312" t="s">
        <v>8318</v>
      </c>
      <c r="T2312" t="s">
        <v>8337</v>
      </c>
      <c r="U2312" s="10">
        <f t="shared" si="221"/>
        <v>41324.79415509259</v>
      </c>
      <c r="V2312" s="9">
        <f t="shared" si="217"/>
        <v>41354.377488425926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370</v>
      </c>
      <c r="P2313">
        <f t="shared" si="218"/>
        <v>4737</v>
      </c>
      <c r="Q2313" t="str">
        <f t="shared" si="219"/>
        <v xml:space="preserve">music/indie </v>
      </c>
      <c r="R2313" t="str">
        <f t="shared" si="220"/>
        <v>indie rock</v>
      </c>
      <c r="S2313" t="s">
        <v>8318</v>
      </c>
      <c r="T2313" t="s">
        <v>8337</v>
      </c>
      <c r="U2313" s="10">
        <f t="shared" si="221"/>
        <v>41736.004502314812</v>
      </c>
      <c r="V2313" s="9">
        <f t="shared" si="217"/>
        <v>41765.629502314812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236</v>
      </c>
      <c r="P2314">
        <f t="shared" si="218"/>
        <v>1657.5</v>
      </c>
      <c r="Q2314" t="str">
        <f t="shared" si="219"/>
        <v xml:space="preserve">music/indie </v>
      </c>
      <c r="R2314" t="str">
        <f t="shared" si="220"/>
        <v>indie rock</v>
      </c>
      <c r="S2314" t="s">
        <v>8318</v>
      </c>
      <c r="T2314" t="s">
        <v>8337</v>
      </c>
      <c r="U2314" s="10">
        <f t="shared" si="221"/>
        <v>41716.632847222223</v>
      </c>
      <c r="V2314" s="9">
        <f t="shared" si="217"/>
        <v>41747.583333333336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3792.0200000000004</v>
      </c>
      <c r="P2315">
        <f t="shared" si="218"/>
        <v>4474.51</v>
      </c>
      <c r="Q2315" t="str">
        <f t="shared" si="219"/>
        <v xml:space="preserve">music/indie </v>
      </c>
      <c r="R2315" t="str">
        <f t="shared" si="220"/>
        <v>indie rock</v>
      </c>
      <c r="S2315" t="s">
        <v>8318</v>
      </c>
      <c r="T2315" t="s">
        <v>8337</v>
      </c>
      <c r="U2315" s="10">
        <f t="shared" si="221"/>
        <v>41002.958634259259</v>
      </c>
      <c r="V2315" s="9">
        <f t="shared" si="217"/>
        <v>41032.583634259259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683.6400000000001</v>
      </c>
      <c r="P2316">
        <f t="shared" si="218"/>
        <v>966.82</v>
      </c>
      <c r="Q2316" t="str">
        <f t="shared" si="219"/>
        <v xml:space="preserve">music/indie </v>
      </c>
      <c r="R2316" t="str">
        <f t="shared" si="220"/>
        <v>indie rock</v>
      </c>
      <c r="S2316" t="s">
        <v>8318</v>
      </c>
      <c r="T2316" t="s">
        <v>8337</v>
      </c>
      <c r="U2316" s="10">
        <f t="shared" si="221"/>
        <v>41037.551585648151</v>
      </c>
      <c r="V2316" s="9">
        <f t="shared" si="217"/>
        <v>41067.176585648151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65</v>
      </c>
      <c r="P2317">
        <f t="shared" si="218"/>
        <v>1314.5</v>
      </c>
      <c r="Q2317" t="str">
        <f t="shared" si="219"/>
        <v xml:space="preserve">music/indie </v>
      </c>
      <c r="R2317" t="str">
        <f t="shared" si="220"/>
        <v>indie rock</v>
      </c>
      <c r="S2317" t="s">
        <v>8318</v>
      </c>
      <c r="T2317" t="s">
        <v>8337</v>
      </c>
      <c r="U2317" s="10">
        <f t="shared" si="221"/>
        <v>41004.72619212963</v>
      </c>
      <c r="V2317" s="9">
        <f t="shared" si="217"/>
        <v>41034.35119212963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606.39999999999964</v>
      </c>
      <c r="P2318">
        <f t="shared" si="218"/>
        <v>7903.2</v>
      </c>
      <c r="Q2318" t="str">
        <f t="shared" si="219"/>
        <v xml:space="preserve">music/indie </v>
      </c>
      <c r="R2318" t="str">
        <f t="shared" si="220"/>
        <v>indie rock</v>
      </c>
      <c r="S2318" t="s">
        <v>8318</v>
      </c>
      <c r="T2318" t="s">
        <v>8337</v>
      </c>
      <c r="U2318" s="10">
        <f t="shared" si="221"/>
        <v>40079.725115740745</v>
      </c>
      <c r="V2318" s="9">
        <f t="shared" si="217"/>
        <v>40156.391666666663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16</v>
      </c>
      <c r="P2319">
        <f t="shared" si="218"/>
        <v>219</v>
      </c>
      <c r="Q2319" t="str">
        <f t="shared" si="219"/>
        <v xml:space="preserve">music/indie </v>
      </c>
      <c r="R2319" t="str">
        <f t="shared" si="220"/>
        <v>indie rock</v>
      </c>
      <c r="S2319" t="s">
        <v>8318</v>
      </c>
      <c r="T2319" t="s">
        <v>8337</v>
      </c>
      <c r="U2319" s="10">
        <f t="shared" si="221"/>
        <v>40192.542233796295</v>
      </c>
      <c r="V2319" s="9">
        <f t="shared" si="217"/>
        <v>40223.833333333336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1053</v>
      </c>
      <c r="P2320">
        <f t="shared" si="218"/>
        <v>3108</v>
      </c>
      <c r="Q2320" t="str">
        <f t="shared" si="219"/>
        <v xml:space="preserve">music/indie </v>
      </c>
      <c r="R2320" t="str">
        <f t="shared" si="220"/>
        <v>indie rock</v>
      </c>
      <c r="S2320" t="s">
        <v>8318</v>
      </c>
      <c r="T2320" t="s">
        <v>8337</v>
      </c>
      <c r="U2320" s="10">
        <f t="shared" si="221"/>
        <v>40050.643680555557</v>
      </c>
      <c r="V2320" s="9">
        <f t="shared" si="217"/>
        <v>40081.790972222225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231</v>
      </c>
      <c r="P2321">
        <f t="shared" si="218"/>
        <v>1654</v>
      </c>
      <c r="Q2321" t="str">
        <f t="shared" si="219"/>
        <v xml:space="preserve">music/indie </v>
      </c>
      <c r="R2321" t="str">
        <f t="shared" si="220"/>
        <v>indie rock</v>
      </c>
      <c r="S2321" t="s">
        <v>8318</v>
      </c>
      <c r="T2321" t="s">
        <v>8337</v>
      </c>
      <c r="U2321" s="10">
        <f t="shared" si="221"/>
        <v>41593.082002314812</v>
      </c>
      <c r="V2321" s="9">
        <f t="shared" si="217"/>
        <v>41622.707002314812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433</v>
      </c>
      <c r="P2322">
        <f t="shared" si="218"/>
        <v>2761</v>
      </c>
      <c r="Q2322" t="str">
        <f t="shared" si="219"/>
        <v xml:space="preserve">music/indie </v>
      </c>
      <c r="R2322" t="str">
        <f t="shared" si="220"/>
        <v>indie rock</v>
      </c>
      <c r="S2322" t="s">
        <v>8318</v>
      </c>
      <c r="T2322" t="s">
        <v>8337</v>
      </c>
      <c r="U2322" s="10">
        <f t="shared" si="221"/>
        <v>41696.817129629628</v>
      </c>
      <c r="V2322" s="9">
        <f t="shared" si="217"/>
        <v>41731.400462962964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0</v>
      </c>
      <c r="P2323">
        <f t="shared" si="218"/>
        <v>2097</v>
      </c>
      <c r="Q2323" t="str">
        <f t="shared" si="219"/>
        <v>food/small ba</v>
      </c>
      <c r="R2323" t="str">
        <f t="shared" si="220"/>
        <v>small batch</v>
      </c>
      <c r="S2323" t="s">
        <v>8321</v>
      </c>
      <c r="T2323" t="s">
        <v>8356</v>
      </c>
      <c r="U2323" s="10">
        <f t="shared" si="221"/>
        <v>42799.260428240741</v>
      </c>
      <c r="V2323" s="9">
        <f t="shared" si="217"/>
        <v>42828.84376157407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0</v>
      </c>
      <c r="P2324">
        <f t="shared" si="218"/>
        <v>44.5</v>
      </c>
      <c r="Q2324" t="str">
        <f t="shared" si="219"/>
        <v>food/small ba</v>
      </c>
      <c r="R2324" t="str">
        <f t="shared" si="220"/>
        <v>small batch</v>
      </c>
      <c r="S2324" t="s">
        <v>8321</v>
      </c>
      <c r="T2324" t="s">
        <v>8356</v>
      </c>
      <c r="U2324" s="10">
        <f t="shared" si="221"/>
        <v>42804.895474537043</v>
      </c>
      <c r="V2324" s="9">
        <f t="shared" si="217"/>
        <v>42834.478807870371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0</v>
      </c>
      <c r="P2325">
        <f t="shared" si="218"/>
        <v>62</v>
      </c>
      <c r="Q2325" t="str">
        <f t="shared" si="219"/>
        <v>food/small ba</v>
      </c>
      <c r="R2325" t="str">
        <f t="shared" si="220"/>
        <v>small batch</v>
      </c>
      <c r="S2325" t="s">
        <v>8321</v>
      </c>
      <c r="T2325" t="s">
        <v>8356</v>
      </c>
      <c r="U2325" s="10">
        <f t="shared" si="221"/>
        <v>42807.755173611105</v>
      </c>
      <c r="V2325" s="9">
        <f t="shared" si="217"/>
        <v>42814.380173611113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0</v>
      </c>
      <c r="P2326">
        <f t="shared" si="218"/>
        <v>808</v>
      </c>
      <c r="Q2326" t="str">
        <f t="shared" si="219"/>
        <v>food/small ba</v>
      </c>
      <c r="R2326" t="str">
        <f t="shared" si="220"/>
        <v>small batch</v>
      </c>
      <c r="S2326" t="s">
        <v>8321</v>
      </c>
      <c r="T2326" t="s">
        <v>8356</v>
      </c>
      <c r="U2326" s="10">
        <f t="shared" si="221"/>
        <v>42790.885243055556</v>
      </c>
      <c r="V2326" s="9">
        <f t="shared" si="217"/>
        <v>42820.468576388885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0</v>
      </c>
      <c r="P2327">
        <f t="shared" si="218"/>
        <v>43.5</v>
      </c>
      <c r="Q2327" t="str">
        <f t="shared" si="219"/>
        <v>food/small ba</v>
      </c>
      <c r="R2327" t="str">
        <f t="shared" si="220"/>
        <v>small batch</v>
      </c>
      <c r="S2327" t="s">
        <v>8321</v>
      </c>
      <c r="T2327" t="s">
        <v>8356</v>
      </c>
      <c r="U2327" s="10">
        <f t="shared" si="221"/>
        <v>42794.022349537037</v>
      </c>
      <c r="V2327" s="9">
        <f t="shared" si="217"/>
        <v>42823.605682870373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</v>
      </c>
      <c r="P2328">
        <f t="shared" si="218"/>
        <v>54.5</v>
      </c>
      <c r="Q2328" t="str">
        <f t="shared" si="219"/>
        <v>food/small ba</v>
      </c>
      <c r="R2328" t="str">
        <f t="shared" si="220"/>
        <v>small batch</v>
      </c>
      <c r="S2328" t="s">
        <v>8321</v>
      </c>
      <c r="T2328" t="s">
        <v>8356</v>
      </c>
      <c r="U2328" s="10">
        <f t="shared" si="221"/>
        <v>42804.034120370372</v>
      </c>
      <c r="V2328" s="9">
        <f t="shared" si="217"/>
        <v>42855.333333333328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149133.01</v>
      </c>
      <c r="P2329">
        <f t="shared" si="218"/>
        <v>93744.005000000005</v>
      </c>
      <c r="Q2329" t="str">
        <f t="shared" si="219"/>
        <v>food/small ba</v>
      </c>
      <c r="R2329" t="str">
        <f t="shared" si="220"/>
        <v>small batch</v>
      </c>
      <c r="S2329" t="s">
        <v>8321</v>
      </c>
      <c r="T2329" t="s">
        <v>8356</v>
      </c>
      <c r="U2329" s="10">
        <f t="shared" si="221"/>
        <v>41842.917129629634</v>
      </c>
      <c r="V2329" s="9">
        <f t="shared" si="217"/>
        <v>41877.542129629626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15445</v>
      </c>
      <c r="P2330">
        <f t="shared" si="218"/>
        <v>12991</v>
      </c>
      <c r="Q2330" t="str">
        <f t="shared" si="219"/>
        <v>food/small ba</v>
      </c>
      <c r="R2330" t="str">
        <f t="shared" si="220"/>
        <v>small batch</v>
      </c>
      <c r="S2330" t="s">
        <v>8321</v>
      </c>
      <c r="T2330" t="s">
        <v>8356</v>
      </c>
      <c r="U2330" s="10">
        <f t="shared" si="221"/>
        <v>42139.781678240746</v>
      </c>
      <c r="V2330" s="9">
        <f t="shared" si="217"/>
        <v>42169.406678240739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1480</v>
      </c>
      <c r="P2331">
        <f t="shared" si="218"/>
        <v>13302.5</v>
      </c>
      <c r="Q2331" t="str">
        <f t="shared" si="219"/>
        <v>food/small ba</v>
      </c>
      <c r="R2331" t="str">
        <f t="shared" si="220"/>
        <v>small batch</v>
      </c>
      <c r="S2331" t="s">
        <v>8321</v>
      </c>
      <c r="T2331" t="s">
        <v>8356</v>
      </c>
      <c r="U2331" s="10">
        <f t="shared" si="221"/>
        <v>41807.624374999999</v>
      </c>
      <c r="V2331" s="9">
        <f t="shared" si="217"/>
        <v>41837.249374999999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848</v>
      </c>
      <c r="P2332">
        <f t="shared" si="218"/>
        <v>18005.5</v>
      </c>
      <c r="Q2332" t="str">
        <f t="shared" si="219"/>
        <v>food/small ba</v>
      </c>
      <c r="R2332" t="str">
        <f t="shared" si="220"/>
        <v>small batch</v>
      </c>
      <c r="S2332" t="s">
        <v>8321</v>
      </c>
      <c r="T2332" t="s">
        <v>8356</v>
      </c>
      <c r="U2332" s="10">
        <f t="shared" si="221"/>
        <v>42332.89980324074</v>
      </c>
      <c r="V2332" s="9">
        <f t="shared" si="217"/>
        <v>42362.625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3545.1000000000004</v>
      </c>
      <c r="P2333">
        <f t="shared" si="218"/>
        <v>5914.05</v>
      </c>
      <c r="Q2333" t="str">
        <f t="shared" si="219"/>
        <v>food/small ba</v>
      </c>
      <c r="R2333" t="str">
        <f t="shared" si="220"/>
        <v>small batch</v>
      </c>
      <c r="S2333" t="s">
        <v>8321</v>
      </c>
      <c r="T2333" t="s">
        <v>8356</v>
      </c>
      <c r="U2333" s="10">
        <f t="shared" si="221"/>
        <v>41839.005671296298</v>
      </c>
      <c r="V2333" s="9">
        <f t="shared" si="217"/>
        <v>41868.630671296298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1577</v>
      </c>
      <c r="P2334">
        <f t="shared" si="218"/>
        <v>13464.5</v>
      </c>
      <c r="Q2334" t="str">
        <f t="shared" si="219"/>
        <v>food/small ba</v>
      </c>
      <c r="R2334" t="str">
        <f t="shared" si="220"/>
        <v>small batch</v>
      </c>
      <c r="S2334" t="s">
        <v>8321</v>
      </c>
      <c r="T2334" t="s">
        <v>8356</v>
      </c>
      <c r="U2334" s="10">
        <f t="shared" si="221"/>
        <v>42011.628136574072</v>
      </c>
      <c r="V2334" s="9">
        <f t="shared" si="217"/>
        <v>42041.253136574072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673</v>
      </c>
      <c r="P2335">
        <f t="shared" si="218"/>
        <v>683.5</v>
      </c>
      <c r="Q2335" t="str">
        <f t="shared" si="219"/>
        <v>food/small ba</v>
      </c>
      <c r="R2335" t="str">
        <f t="shared" si="220"/>
        <v>small batch</v>
      </c>
      <c r="S2335" t="s">
        <v>8321</v>
      </c>
      <c r="T2335" t="s">
        <v>8356</v>
      </c>
      <c r="U2335" s="10">
        <f t="shared" si="221"/>
        <v>41767.650347222225</v>
      </c>
      <c r="V2335" s="9">
        <f t="shared" si="217"/>
        <v>41788.368055555555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78</v>
      </c>
      <c r="P2336">
        <f t="shared" si="218"/>
        <v>2072.5</v>
      </c>
      <c r="Q2336" t="str">
        <f t="shared" si="219"/>
        <v>food/small ba</v>
      </c>
      <c r="R2336" t="str">
        <f t="shared" si="220"/>
        <v>small batch</v>
      </c>
      <c r="S2336" t="s">
        <v>8321</v>
      </c>
      <c r="T2336" t="s">
        <v>8356</v>
      </c>
      <c r="U2336" s="10">
        <f t="shared" si="221"/>
        <v>41918.670115740737</v>
      </c>
      <c r="V2336" s="9">
        <f t="shared" si="217"/>
        <v>41948.356944444444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568</v>
      </c>
      <c r="P2337">
        <f t="shared" si="218"/>
        <v>12894.5</v>
      </c>
      <c r="Q2337" t="str">
        <f t="shared" si="219"/>
        <v>food/small ba</v>
      </c>
      <c r="R2337" t="str">
        <f t="shared" si="220"/>
        <v>small batch</v>
      </c>
      <c r="S2337" t="s">
        <v>8321</v>
      </c>
      <c r="T2337" t="s">
        <v>8356</v>
      </c>
      <c r="U2337" s="10">
        <f t="shared" si="221"/>
        <v>41771.572256944448</v>
      </c>
      <c r="V2337" s="9">
        <f t="shared" si="217"/>
        <v>41801.197256944448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84146.51</v>
      </c>
      <c r="P2338">
        <f t="shared" si="218"/>
        <v>53155.754999999997</v>
      </c>
      <c r="Q2338" t="str">
        <f t="shared" si="219"/>
        <v>food/small ba</v>
      </c>
      <c r="R2338" t="str">
        <f t="shared" si="220"/>
        <v>small batch</v>
      </c>
      <c r="S2338" t="s">
        <v>8321</v>
      </c>
      <c r="T2338" t="s">
        <v>8356</v>
      </c>
      <c r="U2338" s="10">
        <f t="shared" si="221"/>
        <v>41666.924710648149</v>
      </c>
      <c r="V2338" s="9">
        <f t="shared" si="217"/>
        <v>41706.549710648149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1279</v>
      </c>
      <c r="P2339">
        <f t="shared" si="218"/>
        <v>6729</v>
      </c>
      <c r="Q2339" t="str">
        <f t="shared" si="219"/>
        <v>food/small ba</v>
      </c>
      <c r="R2339" t="str">
        <f t="shared" si="220"/>
        <v>small batch</v>
      </c>
      <c r="S2339" t="s">
        <v>8321</v>
      </c>
      <c r="T2339" t="s">
        <v>8356</v>
      </c>
      <c r="U2339" s="10">
        <f t="shared" si="221"/>
        <v>41786.640543981484</v>
      </c>
      <c r="V2339" s="9">
        <f t="shared" si="217"/>
        <v>41816.265543981484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171.5</v>
      </c>
      <c r="P2340">
        <f t="shared" si="218"/>
        <v>7647.25</v>
      </c>
      <c r="Q2340" t="str">
        <f t="shared" si="219"/>
        <v>food/small ba</v>
      </c>
      <c r="R2340" t="str">
        <f t="shared" si="220"/>
        <v>small batch</v>
      </c>
      <c r="S2340" t="s">
        <v>8321</v>
      </c>
      <c r="T2340" t="s">
        <v>8356</v>
      </c>
      <c r="U2340" s="10">
        <f t="shared" si="221"/>
        <v>41789.896805555552</v>
      </c>
      <c r="V2340" s="9">
        <f t="shared" si="217"/>
        <v>41819.52180555556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48552</v>
      </c>
      <c r="P2341">
        <f t="shared" si="218"/>
        <v>37328</v>
      </c>
      <c r="Q2341" t="str">
        <f t="shared" si="219"/>
        <v>food/small ba</v>
      </c>
      <c r="R2341" t="str">
        <f t="shared" si="220"/>
        <v>small batch</v>
      </c>
      <c r="S2341" t="s">
        <v>8321</v>
      </c>
      <c r="T2341" t="s">
        <v>8356</v>
      </c>
      <c r="U2341" s="10">
        <f t="shared" si="221"/>
        <v>42692.79987268518</v>
      </c>
      <c r="V2341" s="9">
        <f t="shared" si="217"/>
        <v>42722.957638888889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2311</v>
      </c>
      <c r="P2342">
        <f t="shared" si="218"/>
        <v>21357</v>
      </c>
      <c r="Q2342" t="str">
        <f t="shared" si="219"/>
        <v>food/small ba</v>
      </c>
      <c r="R2342" t="str">
        <f t="shared" si="220"/>
        <v>small batch</v>
      </c>
      <c r="S2342" t="s">
        <v>8321</v>
      </c>
      <c r="T2342" t="s">
        <v>8356</v>
      </c>
      <c r="U2342" s="10">
        <f t="shared" si="221"/>
        <v>42643.642800925925</v>
      </c>
      <c r="V2342" s="9">
        <f t="shared" si="217"/>
        <v>42673.267800925925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8"/>
        <v>0</v>
      </c>
      <c r="Q2343" t="str">
        <f t="shared" si="219"/>
        <v>techn</v>
      </c>
      <c r="R2343" t="str">
        <f t="shared" si="220"/>
        <v>web</v>
      </c>
      <c r="S2343" t="s">
        <v>8316</v>
      </c>
      <c r="T2343" t="s">
        <v>8330</v>
      </c>
      <c r="U2343" s="10">
        <f t="shared" si="221"/>
        <v>42167.813703703709</v>
      </c>
      <c r="V2343" s="9">
        <f t="shared" si="217"/>
        <v>42197.438703703709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8"/>
        <v>0</v>
      </c>
      <c r="Q2344" t="str">
        <f t="shared" si="219"/>
        <v>techn</v>
      </c>
      <c r="R2344" t="str">
        <f t="shared" si="220"/>
        <v>web</v>
      </c>
      <c r="S2344" t="s">
        <v>8316</v>
      </c>
      <c r="T2344" t="s">
        <v>8330</v>
      </c>
      <c r="U2344" s="10">
        <f t="shared" si="221"/>
        <v>41897.702199074076</v>
      </c>
      <c r="V2344" s="9">
        <f t="shared" si="217"/>
        <v>41917.833333333336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0</v>
      </c>
      <c r="P2345">
        <f t="shared" si="218"/>
        <v>150.5</v>
      </c>
      <c r="Q2345" t="str">
        <f t="shared" si="219"/>
        <v>techn</v>
      </c>
      <c r="R2345" t="str">
        <f t="shared" si="220"/>
        <v>web</v>
      </c>
      <c r="S2345" t="s">
        <v>8316</v>
      </c>
      <c r="T2345" t="s">
        <v>8330</v>
      </c>
      <c r="U2345" s="10">
        <f t="shared" si="221"/>
        <v>42327.825289351851</v>
      </c>
      <c r="V2345" s="9">
        <f t="shared" si="217"/>
        <v>42377.44930555555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8"/>
        <v>1</v>
      </c>
      <c r="Q2346" t="str">
        <f t="shared" si="219"/>
        <v>techn</v>
      </c>
      <c r="R2346" t="str">
        <f t="shared" si="220"/>
        <v>web</v>
      </c>
      <c r="S2346" t="s">
        <v>8316</v>
      </c>
      <c r="T2346" t="s">
        <v>8330</v>
      </c>
      <c r="U2346" s="10">
        <f t="shared" si="221"/>
        <v>42515.727650462963</v>
      </c>
      <c r="V2346" s="9">
        <f t="shared" si="217"/>
        <v>42545.352650462963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8"/>
        <v>0</v>
      </c>
      <c r="Q2347" t="str">
        <f t="shared" si="219"/>
        <v>techn</v>
      </c>
      <c r="R2347" t="str">
        <f t="shared" si="220"/>
        <v>web</v>
      </c>
      <c r="S2347" t="s">
        <v>8316</v>
      </c>
      <c r="T2347" t="s">
        <v>8330</v>
      </c>
      <c r="U2347" s="10">
        <f t="shared" si="221"/>
        <v>42060.001805555556</v>
      </c>
      <c r="V2347" s="9">
        <f t="shared" si="217"/>
        <v>42094.610416666663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8"/>
        <v>21</v>
      </c>
      <c r="Q2348" t="str">
        <f t="shared" si="219"/>
        <v>techn</v>
      </c>
      <c r="R2348" t="str">
        <f t="shared" si="220"/>
        <v>web</v>
      </c>
      <c r="S2348" t="s">
        <v>8316</v>
      </c>
      <c r="T2348" t="s">
        <v>8330</v>
      </c>
      <c r="U2348" s="10">
        <f t="shared" si="221"/>
        <v>42615.79896990741</v>
      </c>
      <c r="V2348" s="9">
        <f t="shared" si="217"/>
        <v>42660.42396990741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0</v>
      </c>
      <c r="P2349">
        <f t="shared" si="218"/>
        <v>8</v>
      </c>
      <c r="Q2349" t="str">
        <f t="shared" si="219"/>
        <v>techn</v>
      </c>
      <c r="R2349" t="str">
        <f t="shared" si="220"/>
        <v>web</v>
      </c>
      <c r="S2349" t="s">
        <v>8316</v>
      </c>
      <c r="T2349" t="s">
        <v>8330</v>
      </c>
      <c r="U2349" s="10">
        <f t="shared" si="221"/>
        <v>42577.607361111113</v>
      </c>
      <c r="V2349" s="9">
        <f t="shared" si="217"/>
        <v>42607.232361111106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8"/>
        <v>137.5</v>
      </c>
      <c r="Q2350" t="str">
        <f t="shared" si="219"/>
        <v>techn</v>
      </c>
      <c r="R2350" t="str">
        <f t="shared" si="220"/>
        <v>web</v>
      </c>
      <c r="S2350" t="s">
        <v>8316</v>
      </c>
      <c r="T2350" t="s">
        <v>8330</v>
      </c>
      <c r="U2350" s="10">
        <f t="shared" si="221"/>
        <v>42360.932152777779</v>
      </c>
      <c r="V2350" s="9">
        <f t="shared" si="217"/>
        <v>42420.557152777779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8"/>
        <v>0</v>
      </c>
      <c r="Q2351" t="str">
        <f t="shared" si="219"/>
        <v>techn</v>
      </c>
      <c r="R2351" t="str">
        <f t="shared" si="220"/>
        <v>web</v>
      </c>
      <c r="S2351" t="s">
        <v>8316</v>
      </c>
      <c r="T2351" t="s">
        <v>8330</v>
      </c>
      <c r="U2351" s="10">
        <f t="shared" si="221"/>
        <v>42198.775787037041</v>
      </c>
      <c r="V2351" s="9">
        <f t="shared" si="217"/>
        <v>42227.400787037041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8"/>
        <v>0</v>
      </c>
      <c r="Q2352" t="str">
        <f t="shared" si="219"/>
        <v>techn</v>
      </c>
      <c r="R2352" t="str">
        <f t="shared" si="220"/>
        <v>web</v>
      </c>
      <c r="S2352" t="s">
        <v>8316</v>
      </c>
      <c r="T2352" t="s">
        <v>8330</v>
      </c>
      <c r="U2352" s="10">
        <f t="shared" si="221"/>
        <v>42708.842245370368</v>
      </c>
      <c r="V2352" s="9">
        <f t="shared" si="217"/>
        <v>42738.467245370368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</v>
      </c>
      <c r="P2353">
        <f t="shared" si="218"/>
        <v>57.5</v>
      </c>
      <c r="Q2353" t="str">
        <f t="shared" si="219"/>
        <v>techn</v>
      </c>
      <c r="R2353" t="str">
        <f t="shared" si="220"/>
        <v>web</v>
      </c>
      <c r="S2353" t="s">
        <v>8316</v>
      </c>
      <c r="T2353" t="s">
        <v>8330</v>
      </c>
      <c r="U2353" s="10">
        <f t="shared" si="221"/>
        <v>42094.101145833338</v>
      </c>
      <c r="V2353" s="9">
        <f t="shared" si="217"/>
        <v>42123.726145833338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8"/>
        <v>0</v>
      </c>
      <c r="Q2354" t="str">
        <f t="shared" si="219"/>
        <v>techn</v>
      </c>
      <c r="R2354" t="str">
        <f t="shared" si="220"/>
        <v>web</v>
      </c>
      <c r="S2354" t="s">
        <v>8316</v>
      </c>
      <c r="T2354" t="s">
        <v>8330</v>
      </c>
      <c r="U2354" s="10">
        <f t="shared" si="221"/>
        <v>42101.633703703701</v>
      </c>
      <c r="V2354" s="9">
        <f t="shared" si="217"/>
        <v>42161.258703703701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8"/>
        <v>0</v>
      </c>
      <c r="Q2355" t="str">
        <f t="shared" si="219"/>
        <v>techn</v>
      </c>
      <c r="R2355" t="str">
        <f t="shared" si="220"/>
        <v>web</v>
      </c>
      <c r="S2355" t="s">
        <v>8316</v>
      </c>
      <c r="T2355" t="s">
        <v>8330</v>
      </c>
      <c r="U2355" s="10">
        <f t="shared" si="221"/>
        <v>42103.676180555558</v>
      </c>
      <c r="V2355" s="9">
        <f t="shared" si="217"/>
        <v>42115.301180555558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8"/>
        <v>13</v>
      </c>
      <c r="Q2356" t="str">
        <f t="shared" si="219"/>
        <v>techn</v>
      </c>
      <c r="R2356" t="str">
        <f t="shared" si="220"/>
        <v>web</v>
      </c>
      <c r="S2356" t="s">
        <v>8316</v>
      </c>
      <c r="T2356" t="s">
        <v>8330</v>
      </c>
      <c r="U2356" s="10">
        <f t="shared" si="221"/>
        <v>41954.722916666666</v>
      </c>
      <c r="V2356" s="9">
        <f t="shared" si="217"/>
        <v>42014.347916666666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</v>
      </c>
      <c r="P2357">
        <f t="shared" si="218"/>
        <v>28.5</v>
      </c>
      <c r="Q2357" t="str">
        <f t="shared" si="219"/>
        <v>techn</v>
      </c>
      <c r="R2357" t="str">
        <f t="shared" si="220"/>
        <v>web</v>
      </c>
      <c r="S2357" t="s">
        <v>8316</v>
      </c>
      <c r="T2357" t="s">
        <v>8330</v>
      </c>
      <c r="U2357" s="10">
        <f t="shared" si="221"/>
        <v>42096.918240740735</v>
      </c>
      <c r="V2357" s="9">
        <f t="shared" si="217"/>
        <v>42126.543240740742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8"/>
        <v>0</v>
      </c>
      <c r="Q2358" t="str">
        <f t="shared" si="219"/>
        <v>techn</v>
      </c>
      <c r="R2358" t="str">
        <f t="shared" si="220"/>
        <v>web</v>
      </c>
      <c r="S2358" t="s">
        <v>8316</v>
      </c>
      <c r="T2358" t="s">
        <v>8330</v>
      </c>
      <c r="U2358" s="10">
        <f t="shared" si="221"/>
        <v>42130.78361111111</v>
      </c>
      <c r="V2358" s="9">
        <f t="shared" si="217"/>
        <v>42160.40861111111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8"/>
        <v>0</v>
      </c>
      <c r="Q2359" t="str">
        <f t="shared" si="219"/>
        <v>techn</v>
      </c>
      <c r="R2359" t="str">
        <f t="shared" si="220"/>
        <v>web</v>
      </c>
      <c r="S2359" t="s">
        <v>8316</v>
      </c>
      <c r="T2359" t="s">
        <v>8330</v>
      </c>
      <c r="U2359" s="10">
        <f t="shared" si="221"/>
        <v>42264.620115740734</v>
      </c>
      <c r="V2359" s="9">
        <f t="shared" si="217"/>
        <v>42294.245115740741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8"/>
        <v>0</v>
      </c>
      <c r="Q2360" t="str">
        <f t="shared" si="219"/>
        <v>techn</v>
      </c>
      <c r="R2360" t="str">
        <f t="shared" si="220"/>
        <v>web</v>
      </c>
      <c r="S2360" t="s">
        <v>8316</v>
      </c>
      <c r="T2360" t="s">
        <v>8330</v>
      </c>
      <c r="U2360" s="10">
        <f t="shared" si="221"/>
        <v>41978.930972222224</v>
      </c>
      <c r="V2360" s="9">
        <f t="shared" si="217"/>
        <v>42034.652083333334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0</v>
      </c>
      <c r="P2361">
        <f t="shared" si="218"/>
        <v>552</v>
      </c>
      <c r="Q2361" t="str">
        <f t="shared" si="219"/>
        <v>techn</v>
      </c>
      <c r="R2361" t="str">
        <f t="shared" si="220"/>
        <v>web</v>
      </c>
      <c r="S2361" t="s">
        <v>8316</v>
      </c>
      <c r="T2361" t="s">
        <v>8330</v>
      </c>
      <c r="U2361" s="10">
        <f t="shared" si="221"/>
        <v>42159.649583333332</v>
      </c>
      <c r="V2361" s="9">
        <f t="shared" si="217"/>
        <v>42219.274583333332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8"/>
        <v>1.5</v>
      </c>
      <c r="Q2362" t="str">
        <f t="shared" si="219"/>
        <v>techn</v>
      </c>
      <c r="R2362" t="str">
        <f t="shared" si="220"/>
        <v>web</v>
      </c>
      <c r="S2362" t="s">
        <v>8316</v>
      </c>
      <c r="T2362" t="s">
        <v>8330</v>
      </c>
      <c r="U2362" s="10">
        <f t="shared" si="221"/>
        <v>42377.70694444445</v>
      </c>
      <c r="V2362" s="9">
        <f t="shared" si="217"/>
        <v>42407.33194444445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8"/>
        <v>0</v>
      </c>
      <c r="Q2363" t="str">
        <f t="shared" si="219"/>
        <v>techn</v>
      </c>
      <c r="R2363" t="str">
        <f t="shared" si="220"/>
        <v>web</v>
      </c>
      <c r="S2363" t="s">
        <v>8316</v>
      </c>
      <c r="T2363" t="s">
        <v>8330</v>
      </c>
      <c r="U2363" s="10">
        <f t="shared" si="221"/>
        <v>42466.858888888892</v>
      </c>
      <c r="V2363" s="9">
        <f t="shared" si="217"/>
        <v>42490.541666666672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0</v>
      </c>
      <c r="P2364">
        <f t="shared" si="218"/>
        <v>61</v>
      </c>
      <c r="Q2364" t="str">
        <f t="shared" si="219"/>
        <v>techn</v>
      </c>
      <c r="R2364" t="str">
        <f t="shared" si="220"/>
        <v>web</v>
      </c>
      <c r="S2364" t="s">
        <v>8316</v>
      </c>
      <c r="T2364" t="s">
        <v>8330</v>
      </c>
      <c r="U2364" s="10">
        <f t="shared" si="221"/>
        <v>41954.688310185185</v>
      </c>
      <c r="V2364" s="9">
        <f t="shared" si="217"/>
        <v>41984.313310185185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8"/>
        <v>0</v>
      </c>
      <c r="Q2365" t="str">
        <f t="shared" si="219"/>
        <v>techn</v>
      </c>
      <c r="R2365" t="str">
        <f t="shared" si="220"/>
        <v>web</v>
      </c>
      <c r="S2365" t="s">
        <v>8316</v>
      </c>
      <c r="T2365" t="s">
        <v>8330</v>
      </c>
      <c r="U2365" s="10">
        <f t="shared" si="221"/>
        <v>42322.011574074073</v>
      </c>
      <c r="V2365" s="9">
        <f t="shared" si="217"/>
        <v>42366.636574074073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8"/>
        <v>0</v>
      </c>
      <c r="Q2366" t="str">
        <f t="shared" si="219"/>
        <v>techn</v>
      </c>
      <c r="R2366" t="str">
        <f t="shared" si="220"/>
        <v>web</v>
      </c>
      <c r="S2366" t="s">
        <v>8316</v>
      </c>
      <c r="T2366" t="s">
        <v>8330</v>
      </c>
      <c r="U2366" s="10">
        <f t="shared" si="221"/>
        <v>42248.934675925921</v>
      </c>
      <c r="V2366" s="9">
        <f t="shared" si="217"/>
        <v>42303.559675925921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8"/>
        <v>0</v>
      </c>
      <c r="Q2367" t="str">
        <f t="shared" si="219"/>
        <v>techn</v>
      </c>
      <c r="R2367" t="str">
        <f t="shared" si="220"/>
        <v>web</v>
      </c>
      <c r="S2367" t="s">
        <v>8316</v>
      </c>
      <c r="T2367" t="s">
        <v>8330</v>
      </c>
      <c r="U2367" s="10">
        <f t="shared" si="221"/>
        <v>42346.736400462964</v>
      </c>
      <c r="V2367" s="9">
        <f t="shared" si="217"/>
        <v>42386.583333333328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0</v>
      </c>
      <c r="P2368">
        <f t="shared" si="218"/>
        <v>1328.5</v>
      </c>
      <c r="Q2368" t="str">
        <f t="shared" si="219"/>
        <v>techn</v>
      </c>
      <c r="R2368" t="str">
        <f t="shared" si="220"/>
        <v>web</v>
      </c>
      <c r="S2368" t="s">
        <v>8316</v>
      </c>
      <c r="T2368" t="s">
        <v>8330</v>
      </c>
      <c r="U2368" s="10">
        <f t="shared" si="221"/>
        <v>42268.531631944439</v>
      </c>
      <c r="V2368" s="9">
        <f t="shared" si="217"/>
        <v>42298.156631944439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0</v>
      </c>
      <c r="P2369">
        <f t="shared" si="218"/>
        <v>342</v>
      </c>
      <c r="Q2369" t="str">
        <f t="shared" si="219"/>
        <v>techn</v>
      </c>
      <c r="R2369" t="str">
        <f t="shared" si="220"/>
        <v>web</v>
      </c>
      <c r="S2369" t="s">
        <v>8316</v>
      </c>
      <c r="T2369" t="s">
        <v>8330</v>
      </c>
      <c r="U2369" s="10">
        <f t="shared" si="221"/>
        <v>42425.970092592594</v>
      </c>
      <c r="V2369" s="9">
        <f t="shared" si="217"/>
        <v>42485.553425925929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IF(E2370&gt;=D2370, E2370-D2370,0)</f>
        <v>0</v>
      </c>
      <c r="P2370">
        <f t="shared" si="218"/>
        <v>51</v>
      </c>
      <c r="Q2370" t="str">
        <f t="shared" si="219"/>
        <v>techn</v>
      </c>
      <c r="R2370" t="str">
        <f t="shared" si="220"/>
        <v>web</v>
      </c>
      <c r="S2370" t="s">
        <v>8316</v>
      </c>
      <c r="T2370" t="s">
        <v>8330</v>
      </c>
      <c r="U2370" s="10">
        <f t="shared" si="221"/>
        <v>42063.721817129626</v>
      </c>
      <c r="V2370" s="9">
        <f t="shared" ref="V2370:V2433" si="223">(I2370/86400)+25569+(-9/24)</f>
        <v>42108.305150462962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>
        <f t="shared" ref="P2371:P2434" si="224">AVERAGE(E2371,L2371)</f>
        <v>0</v>
      </c>
      <c r="Q2371" t="str">
        <f t="shared" ref="Q2371:Q2434" si="225">LEFT(N2371,LEN(N2371)-FIND("/",N2371)+2)</f>
        <v>techn</v>
      </c>
      <c r="R2371" t="str">
        <f t="shared" ref="R2371:R2434" si="226">RIGHT(N2371,LEN(N2371)-FIND("/",N2371))</f>
        <v>web</v>
      </c>
      <c r="S2371" t="s">
        <v>8316</v>
      </c>
      <c r="T2371" t="s">
        <v>8330</v>
      </c>
      <c r="U2371" s="10">
        <f t="shared" ref="U2371:U2434" si="227">(((J2371/60)/60)/24)+DATE(1970,1,1)</f>
        <v>42380.812627314815</v>
      </c>
      <c r="V2371" s="9">
        <f t="shared" si="223"/>
        <v>42410.437627314815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4"/>
        <v>43</v>
      </c>
      <c r="Q2372" t="str">
        <f t="shared" si="225"/>
        <v>techn</v>
      </c>
      <c r="R2372" t="str">
        <f t="shared" si="226"/>
        <v>web</v>
      </c>
      <c r="S2372" t="s">
        <v>8316</v>
      </c>
      <c r="T2372" t="s">
        <v>8330</v>
      </c>
      <c r="U2372" s="10">
        <f t="shared" si="227"/>
        <v>41961.18913194444</v>
      </c>
      <c r="V2372" s="9">
        <f t="shared" si="223"/>
        <v>41990.81413194444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4"/>
        <v>0</v>
      </c>
      <c r="Q2373" t="str">
        <f t="shared" si="225"/>
        <v>techn</v>
      </c>
      <c r="R2373" t="str">
        <f t="shared" si="226"/>
        <v>web</v>
      </c>
      <c r="S2373" t="s">
        <v>8316</v>
      </c>
      <c r="T2373" t="s">
        <v>8330</v>
      </c>
      <c r="U2373" s="10">
        <f t="shared" si="227"/>
        <v>42150.777731481481</v>
      </c>
      <c r="V2373" s="9">
        <f t="shared" si="223"/>
        <v>42180.402731481481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0</v>
      </c>
      <c r="P2374">
        <f t="shared" si="224"/>
        <v>93</v>
      </c>
      <c r="Q2374" t="str">
        <f t="shared" si="225"/>
        <v>techn</v>
      </c>
      <c r="R2374" t="str">
        <f t="shared" si="226"/>
        <v>web</v>
      </c>
      <c r="S2374" t="s">
        <v>8316</v>
      </c>
      <c r="T2374" t="s">
        <v>8330</v>
      </c>
      <c r="U2374" s="10">
        <f t="shared" si="227"/>
        <v>42088.069108796291</v>
      </c>
      <c r="V2374" s="9">
        <f t="shared" si="223"/>
        <v>42117.694108796291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4"/>
        <v>25.5</v>
      </c>
      <c r="Q2375" t="str">
        <f t="shared" si="225"/>
        <v>techn</v>
      </c>
      <c r="R2375" t="str">
        <f t="shared" si="226"/>
        <v>web</v>
      </c>
      <c r="S2375" t="s">
        <v>8316</v>
      </c>
      <c r="T2375" t="s">
        <v>8330</v>
      </c>
      <c r="U2375" s="10">
        <f t="shared" si="227"/>
        <v>42215.662314814821</v>
      </c>
      <c r="V2375" s="9">
        <f t="shared" si="223"/>
        <v>42245.287314814814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4"/>
        <v>5.5</v>
      </c>
      <c r="Q2376" t="str">
        <f t="shared" si="225"/>
        <v>techn</v>
      </c>
      <c r="R2376" t="str">
        <f t="shared" si="226"/>
        <v>web</v>
      </c>
      <c r="S2376" t="s">
        <v>8316</v>
      </c>
      <c r="T2376" t="s">
        <v>8330</v>
      </c>
      <c r="U2376" s="10">
        <f t="shared" si="227"/>
        <v>42017.843287037031</v>
      </c>
      <c r="V2376" s="9">
        <f t="shared" si="223"/>
        <v>42047.468287037038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4"/>
        <v>0</v>
      </c>
      <c r="Q2377" t="str">
        <f t="shared" si="225"/>
        <v>techn</v>
      </c>
      <c r="R2377" t="str">
        <f t="shared" si="226"/>
        <v>web</v>
      </c>
      <c r="S2377" t="s">
        <v>8316</v>
      </c>
      <c r="T2377" t="s">
        <v>8330</v>
      </c>
      <c r="U2377" s="10">
        <f t="shared" si="227"/>
        <v>42592.836076388892</v>
      </c>
      <c r="V2377" s="9">
        <f t="shared" si="223"/>
        <v>42622.461076388892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0</v>
      </c>
      <c r="P2378">
        <f t="shared" si="224"/>
        <v>165.16499999999999</v>
      </c>
      <c r="Q2378" t="str">
        <f t="shared" si="225"/>
        <v>techn</v>
      </c>
      <c r="R2378" t="str">
        <f t="shared" si="226"/>
        <v>web</v>
      </c>
      <c r="S2378" t="s">
        <v>8316</v>
      </c>
      <c r="T2378" t="s">
        <v>8330</v>
      </c>
      <c r="U2378" s="10">
        <f t="shared" si="227"/>
        <v>42318.925532407404</v>
      </c>
      <c r="V2378" s="9">
        <f t="shared" si="223"/>
        <v>42348.550532407404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4"/>
        <v>0</v>
      </c>
      <c r="Q2379" t="str">
        <f t="shared" si="225"/>
        <v>techn</v>
      </c>
      <c r="R2379" t="str">
        <f t="shared" si="226"/>
        <v>web</v>
      </c>
      <c r="S2379" t="s">
        <v>8316</v>
      </c>
      <c r="T2379" t="s">
        <v>8330</v>
      </c>
      <c r="U2379" s="10">
        <f t="shared" si="227"/>
        <v>42669.870173611111</v>
      </c>
      <c r="V2379" s="9">
        <f t="shared" si="223"/>
        <v>42699.536840277782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4"/>
        <v>0</v>
      </c>
      <c r="Q2380" t="str">
        <f t="shared" si="225"/>
        <v>techn</v>
      </c>
      <c r="R2380" t="str">
        <f t="shared" si="226"/>
        <v>web</v>
      </c>
      <c r="S2380" t="s">
        <v>8316</v>
      </c>
      <c r="T2380" t="s">
        <v>8330</v>
      </c>
      <c r="U2380" s="10">
        <f t="shared" si="227"/>
        <v>42213.013078703705</v>
      </c>
      <c r="V2380" s="9">
        <f t="shared" si="223"/>
        <v>42241.638078703705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4"/>
        <v>0</v>
      </c>
      <c r="Q2381" t="str">
        <f t="shared" si="225"/>
        <v>techn</v>
      </c>
      <c r="R2381" t="str">
        <f t="shared" si="226"/>
        <v>web</v>
      </c>
      <c r="S2381" t="s">
        <v>8316</v>
      </c>
      <c r="T2381" t="s">
        <v>8330</v>
      </c>
      <c r="U2381" s="10">
        <f t="shared" si="227"/>
        <v>42237.016388888893</v>
      </c>
      <c r="V2381" s="9">
        <f t="shared" si="223"/>
        <v>42281.641388888893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4"/>
        <v>29</v>
      </c>
      <c r="Q2382" t="str">
        <f t="shared" si="225"/>
        <v>techn</v>
      </c>
      <c r="R2382" t="str">
        <f t="shared" si="226"/>
        <v>web</v>
      </c>
      <c r="S2382" t="s">
        <v>8316</v>
      </c>
      <c r="T2382" t="s">
        <v>8330</v>
      </c>
      <c r="U2382" s="10">
        <f t="shared" si="227"/>
        <v>42248.793310185181</v>
      </c>
      <c r="V2382" s="9">
        <f t="shared" si="223"/>
        <v>42278.418310185181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0</v>
      </c>
      <c r="P2383">
        <f t="shared" si="224"/>
        <v>789</v>
      </c>
      <c r="Q2383" t="str">
        <f t="shared" si="225"/>
        <v>techn</v>
      </c>
      <c r="R2383" t="str">
        <f t="shared" si="226"/>
        <v>web</v>
      </c>
      <c r="S2383" t="s">
        <v>8316</v>
      </c>
      <c r="T2383" t="s">
        <v>8330</v>
      </c>
      <c r="U2383" s="10">
        <f t="shared" si="227"/>
        <v>42074.935740740737</v>
      </c>
      <c r="V2383" s="9">
        <f t="shared" si="223"/>
        <v>42104.560740740737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0</v>
      </c>
      <c r="P2384">
        <f t="shared" si="224"/>
        <v>38.5</v>
      </c>
      <c r="Q2384" t="str">
        <f t="shared" si="225"/>
        <v>techn</v>
      </c>
      <c r="R2384" t="str">
        <f t="shared" si="226"/>
        <v>web</v>
      </c>
      <c r="S2384" t="s">
        <v>8316</v>
      </c>
      <c r="T2384" t="s">
        <v>8330</v>
      </c>
      <c r="U2384" s="10">
        <f t="shared" si="227"/>
        <v>42195.187534722223</v>
      </c>
      <c r="V2384" s="9">
        <f t="shared" si="223"/>
        <v>42219.812534722223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0</v>
      </c>
      <c r="P2385">
        <f t="shared" si="224"/>
        <v>219</v>
      </c>
      <c r="Q2385" t="str">
        <f t="shared" si="225"/>
        <v>techn</v>
      </c>
      <c r="R2385" t="str">
        <f t="shared" si="226"/>
        <v>web</v>
      </c>
      <c r="S2385" t="s">
        <v>8316</v>
      </c>
      <c r="T2385" t="s">
        <v>8330</v>
      </c>
      <c r="U2385" s="10">
        <f t="shared" si="227"/>
        <v>42027.056793981479</v>
      </c>
      <c r="V2385" s="9">
        <f t="shared" si="223"/>
        <v>42056.681793981479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</v>
      </c>
      <c r="P2386">
        <f t="shared" si="224"/>
        <v>8</v>
      </c>
      <c r="Q2386" t="str">
        <f t="shared" si="225"/>
        <v>techn</v>
      </c>
      <c r="R2386" t="str">
        <f t="shared" si="226"/>
        <v>web</v>
      </c>
      <c r="S2386" t="s">
        <v>8316</v>
      </c>
      <c r="T2386" t="s">
        <v>8330</v>
      </c>
      <c r="U2386" s="10">
        <f t="shared" si="227"/>
        <v>41927.067627314813</v>
      </c>
      <c r="V2386" s="9">
        <f t="shared" si="223"/>
        <v>41956.734293981484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0</v>
      </c>
      <c r="P2387">
        <f t="shared" si="224"/>
        <v>397.5</v>
      </c>
      <c r="Q2387" t="str">
        <f t="shared" si="225"/>
        <v>techn</v>
      </c>
      <c r="R2387" t="str">
        <f t="shared" si="226"/>
        <v>web</v>
      </c>
      <c r="S2387" t="s">
        <v>8316</v>
      </c>
      <c r="T2387" t="s">
        <v>8330</v>
      </c>
      <c r="U2387" s="10">
        <f t="shared" si="227"/>
        <v>42191.70175925926</v>
      </c>
      <c r="V2387" s="9">
        <f t="shared" si="223"/>
        <v>42221.32675925926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4"/>
        <v>0</v>
      </c>
      <c r="Q2388" t="str">
        <f t="shared" si="225"/>
        <v>techn</v>
      </c>
      <c r="R2388" t="str">
        <f t="shared" si="226"/>
        <v>web</v>
      </c>
      <c r="S2388" t="s">
        <v>8316</v>
      </c>
      <c r="T2388" t="s">
        <v>8330</v>
      </c>
      <c r="U2388" s="10">
        <f t="shared" si="227"/>
        <v>41954.838240740741</v>
      </c>
      <c r="V2388" s="9">
        <f t="shared" si="223"/>
        <v>42014.463240740741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</v>
      </c>
      <c r="P2389">
        <f t="shared" si="224"/>
        <v>514.5</v>
      </c>
      <c r="Q2389" t="str">
        <f t="shared" si="225"/>
        <v>techn</v>
      </c>
      <c r="R2389" t="str">
        <f t="shared" si="226"/>
        <v>web</v>
      </c>
      <c r="S2389" t="s">
        <v>8316</v>
      </c>
      <c r="T2389" t="s">
        <v>8330</v>
      </c>
      <c r="U2389" s="10">
        <f t="shared" si="227"/>
        <v>42528.626620370371</v>
      </c>
      <c r="V2389" s="9">
        <f t="shared" si="223"/>
        <v>42573.251620370371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0</v>
      </c>
      <c r="P2390">
        <f t="shared" si="224"/>
        <v>235.5</v>
      </c>
      <c r="Q2390" t="str">
        <f t="shared" si="225"/>
        <v>techn</v>
      </c>
      <c r="R2390" t="str">
        <f t="shared" si="226"/>
        <v>web</v>
      </c>
      <c r="S2390" t="s">
        <v>8316</v>
      </c>
      <c r="T2390" t="s">
        <v>8330</v>
      </c>
      <c r="U2390" s="10">
        <f t="shared" si="227"/>
        <v>41989.853692129633</v>
      </c>
      <c r="V2390" s="9">
        <f t="shared" si="223"/>
        <v>42019.436805555553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4"/>
        <v>15.5</v>
      </c>
      <c r="Q2391" t="str">
        <f t="shared" si="225"/>
        <v>techn</v>
      </c>
      <c r="R2391" t="str">
        <f t="shared" si="226"/>
        <v>web</v>
      </c>
      <c r="S2391" t="s">
        <v>8316</v>
      </c>
      <c r="T2391" t="s">
        <v>8330</v>
      </c>
      <c r="U2391" s="10">
        <f t="shared" si="227"/>
        <v>42179.653379629628</v>
      </c>
      <c r="V2391" s="9">
        <f t="shared" si="223"/>
        <v>42210.540972222225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4"/>
        <v>0</v>
      </c>
      <c r="Q2392" t="str">
        <f t="shared" si="225"/>
        <v>techn</v>
      </c>
      <c r="R2392" t="str">
        <f t="shared" si="226"/>
        <v>web</v>
      </c>
      <c r="S2392" t="s">
        <v>8316</v>
      </c>
      <c r="T2392" t="s">
        <v>8330</v>
      </c>
      <c r="U2392" s="10">
        <f t="shared" si="227"/>
        <v>41968.262314814812</v>
      </c>
      <c r="V2392" s="9">
        <f t="shared" si="223"/>
        <v>42007.887314814812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4"/>
        <v>13</v>
      </c>
      <c r="Q2393" t="str">
        <f t="shared" si="225"/>
        <v>techn</v>
      </c>
      <c r="R2393" t="str">
        <f t="shared" si="226"/>
        <v>web</v>
      </c>
      <c r="S2393" t="s">
        <v>8316</v>
      </c>
      <c r="T2393" t="s">
        <v>8330</v>
      </c>
      <c r="U2393" s="10">
        <f t="shared" si="227"/>
        <v>42064.794490740736</v>
      </c>
      <c r="V2393" s="9">
        <f t="shared" si="223"/>
        <v>42094.377824074079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4"/>
        <v>0</v>
      </c>
      <c r="Q2394" t="str">
        <f t="shared" si="225"/>
        <v>techn</v>
      </c>
      <c r="R2394" t="str">
        <f t="shared" si="226"/>
        <v>web</v>
      </c>
      <c r="S2394" t="s">
        <v>8316</v>
      </c>
      <c r="T2394" t="s">
        <v>8330</v>
      </c>
      <c r="U2394" s="10">
        <f t="shared" si="227"/>
        <v>42276.120636574073</v>
      </c>
      <c r="V2394" s="9">
        <f t="shared" si="223"/>
        <v>42305.745636574073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4"/>
        <v>25.5</v>
      </c>
      <c r="Q2395" t="str">
        <f t="shared" si="225"/>
        <v>techn</v>
      </c>
      <c r="R2395" t="str">
        <f t="shared" si="226"/>
        <v>web</v>
      </c>
      <c r="S2395" t="s">
        <v>8316</v>
      </c>
      <c r="T2395" t="s">
        <v>8330</v>
      </c>
      <c r="U2395" s="10">
        <f t="shared" si="227"/>
        <v>42194.648344907408</v>
      </c>
      <c r="V2395" s="9">
        <f t="shared" si="223"/>
        <v>42224.273344907408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4"/>
        <v>2.5</v>
      </c>
      <c r="Q2396" t="str">
        <f t="shared" si="225"/>
        <v>techn</v>
      </c>
      <c r="R2396" t="str">
        <f t="shared" si="226"/>
        <v>web</v>
      </c>
      <c r="S2396" t="s">
        <v>8316</v>
      </c>
      <c r="T2396" t="s">
        <v>8330</v>
      </c>
      <c r="U2396" s="10">
        <f t="shared" si="227"/>
        <v>42031.362187499995</v>
      </c>
      <c r="V2396" s="9">
        <f t="shared" si="223"/>
        <v>42060.987187499995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4"/>
        <v>0</v>
      </c>
      <c r="Q2397" t="str">
        <f t="shared" si="225"/>
        <v>techn</v>
      </c>
      <c r="R2397" t="str">
        <f t="shared" si="226"/>
        <v>web</v>
      </c>
      <c r="S2397" t="s">
        <v>8316</v>
      </c>
      <c r="T2397" t="s">
        <v>8330</v>
      </c>
      <c r="U2397" s="10">
        <f t="shared" si="227"/>
        <v>42717.121377314819</v>
      </c>
      <c r="V2397" s="9">
        <f t="shared" si="223"/>
        <v>42744.997916666667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4"/>
        <v>5.5</v>
      </c>
      <c r="Q2398" t="str">
        <f t="shared" si="225"/>
        <v>techn</v>
      </c>
      <c r="R2398" t="str">
        <f t="shared" si="226"/>
        <v>web</v>
      </c>
      <c r="S2398" t="s">
        <v>8316</v>
      </c>
      <c r="T2398" t="s">
        <v>8330</v>
      </c>
      <c r="U2398" s="10">
        <f t="shared" si="227"/>
        <v>42262.849050925928</v>
      </c>
      <c r="V2398" s="9">
        <f t="shared" si="223"/>
        <v>42292.474050925928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4"/>
        <v>0</v>
      </c>
      <c r="Q2399" t="str">
        <f t="shared" si="225"/>
        <v>techn</v>
      </c>
      <c r="R2399" t="str">
        <f t="shared" si="226"/>
        <v>web</v>
      </c>
      <c r="S2399" t="s">
        <v>8316</v>
      </c>
      <c r="T2399" t="s">
        <v>8330</v>
      </c>
      <c r="U2399" s="10">
        <f t="shared" si="227"/>
        <v>41976.88490740741</v>
      </c>
      <c r="V2399" s="9">
        <f t="shared" si="223"/>
        <v>42006.50990740741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4"/>
        <v>0</v>
      </c>
      <c r="Q2400" t="str">
        <f t="shared" si="225"/>
        <v>techn</v>
      </c>
      <c r="R2400" t="str">
        <f t="shared" si="226"/>
        <v>web</v>
      </c>
      <c r="S2400" t="s">
        <v>8316</v>
      </c>
      <c r="T2400" t="s">
        <v>8330</v>
      </c>
      <c r="U2400" s="10">
        <f t="shared" si="227"/>
        <v>42157.916481481487</v>
      </c>
      <c r="V2400" s="9">
        <f t="shared" si="223"/>
        <v>42187.541481481487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4"/>
        <v>0</v>
      </c>
      <c r="Q2401" t="str">
        <f t="shared" si="225"/>
        <v>techn</v>
      </c>
      <c r="R2401" t="str">
        <f t="shared" si="226"/>
        <v>web</v>
      </c>
      <c r="S2401" t="s">
        <v>8316</v>
      </c>
      <c r="T2401" t="s">
        <v>8330</v>
      </c>
      <c r="U2401" s="10">
        <f t="shared" si="227"/>
        <v>41956.853078703702</v>
      </c>
      <c r="V2401" s="9">
        <f t="shared" si="223"/>
        <v>41991.478078703702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4"/>
        <v>0</v>
      </c>
      <c r="Q2402" t="str">
        <f t="shared" si="225"/>
        <v>techn</v>
      </c>
      <c r="R2402" t="str">
        <f t="shared" si="226"/>
        <v>web</v>
      </c>
      <c r="S2402" t="s">
        <v>8316</v>
      </c>
      <c r="T2402" t="s">
        <v>8330</v>
      </c>
      <c r="U2402" s="10">
        <f t="shared" si="227"/>
        <v>42444.268101851849</v>
      </c>
      <c r="V2402" s="9">
        <f t="shared" si="223"/>
        <v>42473.893101851849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</v>
      </c>
      <c r="P2403">
        <f t="shared" si="224"/>
        <v>105</v>
      </c>
      <c r="Q2403" t="str">
        <f t="shared" si="225"/>
        <v>food/food tru</v>
      </c>
      <c r="R2403" t="str">
        <f t="shared" si="226"/>
        <v>food trucks</v>
      </c>
      <c r="S2403" t="s">
        <v>8321</v>
      </c>
      <c r="T2403" t="s">
        <v>8342</v>
      </c>
      <c r="U2403" s="10">
        <f t="shared" si="227"/>
        <v>42374.822870370372</v>
      </c>
      <c r="V2403" s="9">
        <f t="shared" si="223"/>
        <v>42434.447870370372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4"/>
        <v>26.5</v>
      </c>
      <c r="Q2404" t="str">
        <f t="shared" si="225"/>
        <v>food/food tru</v>
      </c>
      <c r="R2404" t="str">
        <f t="shared" si="226"/>
        <v>food trucks</v>
      </c>
      <c r="S2404" t="s">
        <v>8321</v>
      </c>
      <c r="T2404" t="s">
        <v>8342</v>
      </c>
      <c r="U2404" s="10">
        <f t="shared" si="227"/>
        <v>42107.679756944446</v>
      </c>
      <c r="V2404" s="9">
        <f t="shared" si="223"/>
        <v>42137.304756944446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0</v>
      </c>
      <c r="P2405">
        <f t="shared" si="224"/>
        <v>107</v>
      </c>
      <c r="Q2405" t="str">
        <f t="shared" si="225"/>
        <v>food/food tru</v>
      </c>
      <c r="R2405" t="str">
        <f t="shared" si="226"/>
        <v>food trucks</v>
      </c>
      <c r="S2405" t="s">
        <v>8321</v>
      </c>
      <c r="T2405" t="s">
        <v>8342</v>
      </c>
      <c r="U2405" s="10">
        <f t="shared" si="227"/>
        <v>42399.882615740738</v>
      </c>
      <c r="V2405" s="9">
        <f t="shared" si="223"/>
        <v>42459.465949074074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4"/>
        <v>0</v>
      </c>
      <c r="Q2406" t="str">
        <f t="shared" si="225"/>
        <v>food/food tru</v>
      </c>
      <c r="R2406" t="str">
        <f t="shared" si="226"/>
        <v>food trucks</v>
      </c>
      <c r="S2406" t="s">
        <v>8321</v>
      </c>
      <c r="T2406" t="s">
        <v>8342</v>
      </c>
      <c r="U2406" s="10">
        <f t="shared" si="227"/>
        <v>42342.03943287037</v>
      </c>
      <c r="V2406" s="9">
        <f t="shared" si="223"/>
        <v>42371.66443287037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0</v>
      </c>
      <c r="P2407">
        <f t="shared" si="224"/>
        <v>573</v>
      </c>
      <c r="Q2407" t="str">
        <f t="shared" si="225"/>
        <v>food/food tru</v>
      </c>
      <c r="R2407" t="str">
        <f t="shared" si="226"/>
        <v>food trucks</v>
      </c>
      <c r="S2407" t="s">
        <v>8321</v>
      </c>
      <c r="T2407" t="s">
        <v>8342</v>
      </c>
      <c r="U2407" s="10">
        <f t="shared" si="227"/>
        <v>42595.585358796292</v>
      </c>
      <c r="V2407" s="9">
        <f t="shared" si="223"/>
        <v>42616.210358796292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0</v>
      </c>
      <c r="P2408">
        <f t="shared" si="224"/>
        <v>680.5</v>
      </c>
      <c r="Q2408" t="str">
        <f t="shared" si="225"/>
        <v>food/food tru</v>
      </c>
      <c r="R2408" t="str">
        <f t="shared" si="226"/>
        <v>food trucks</v>
      </c>
      <c r="S2408" t="s">
        <v>8321</v>
      </c>
      <c r="T2408" t="s">
        <v>8342</v>
      </c>
      <c r="U2408" s="10">
        <f t="shared" si="227"/>
        <v>41983.110995370371</v>
      </c>
      <c r="V2408" s="9">
        <f t="shared" si="223"/>
        <v>42022.735995370371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0</v>
      </c>
      <c r="P2409">
        <f t="shared" si="224"/>
        <v>2795</v>
      </c>
      <c r="Q2409" t="str">
        <f t="shared" si="225"/>
        <v>food/food tru</v>
      </c>
      <c r="R2409" t="str">
        <f t="shared" si="226"/>
        <v>food trucks</v>
      </c>
      <c r="S2409" t="s">
        <v>8321</v>
      </c>
      <c r="T2409" t="s">
        <v>8342</v>
      </c>
      <c r="U2409" s="10">
        <f t="shared" si="227"/>
        <v>42082.575555555552</v>
      </c>
      <c r="V2409" s="9">
        <f t="shared" si="223"/>
        <v>42104.875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4"/>
        <v>16</v>
      </c>
      <c r="Q2410" t="str">
        <f t="shared" si="225"/>
        <v>food/food tru</v>
      </c>
      <c r="R2410" t="str">
        <f t="shared" si="226"/>
        <v>food trucks</v>
      </c>
      <c r="S2410" t="s">
        <v>8321</v>
      </c>
      <c r="T2410" t="s">
        <v>8342</v>
      </c>
      <c r="U2410" s="10">
        <f t="shared" si="227"/>
        <v>41919.140706018516</v>
      </c>
      <c r="V2410" s="9">
        <f t="shared" si="223"/>
        <v>41948.807372685187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0</v>
      </c>
      <c r="P2411">
        <f t="shared" si="224"/>
        <v>233</v>
      </c>
      <c r="Q2411" t="str">
        <f t="shared" si="225"/>
        <v>food/food tru</v>
      </c>
      <c r="R2411" t="str">
        <f t="shared" si="226"/>
        <v>food trucks</v>
      </c>
      <c r="S2411" t="s">
        <v>8321</v>
      </c>
      <c r="T2411" t="s">
        <v>8342</v>
      </c>
      <c r="U2411" s="10">
        <f t="shared" si="227"/>
        <v>42204.875868055555</v>
      </c>
      <c r="V2411" s="9">
        <f t="shared" si="223"/>
        <v>42234.500868055555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4"/>
        <v>0</v>
      </c>
      <c r="Q2412" t="str">
        <f t="shared" si="225"/>
        <v>food/food tru</v>
      </c>
      <c r="R2412" t="str">
        <f t="shared" si="226"/>
        <v>food trucks</v>
      </c>
      <c r="S2412" t="s">
        <v>8321</v>
      </c>
      <c r="T2412" t="s">
        <v>8342</v>
      </c>
      <c r="U2412" s="10">
        <f t="shared" si="227"/>
        <v>42224.408275462964</v>
      </c>
      <c r="V2412" s="9">
        <f t="shared" si="223"/>
        <v>42254.033275462964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</v>
      </c>
      <c r="P2413">
        <f t="shared" si="224"/>
        <v>77</v>
      </c>
      <c r="Q2413" t="str">
        <f t="shared" si="225"/>
        <v>food/food tru</v>
      </c>
      <c r="R2413" t="str">
        <f t="shared" si="226"/>
        <v>food trucks</v>
      </c>
      <c r="S2413" t="s">
        <v>8321</v>
      </c>
      <c r="T2413" t="s">
        <v>8342</v>
      </c>
      <c r="U2413" s="10">
        <f t="shared" si="227"/>
        <v>42211.732430555552</v>
      </c>
      <c r="V2413" s="9">
        <f t="shared" si="223"/>
        <v>42241.357430555552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4"/>
        <v>0</v>
      </c>
      <c r="Q2414" t="str">
        <f t="shared" si="225"/>
        <v>food/food tru</v>
      </c>
      <c r="R2414" t="str">
        <f t="shared" si="226"/>
        <v>food trucks</v>
      </c>
      <c r="S2414" t="s">
        <v>8321</v>
      </c>
      <c r="T2414" t="s">
        <v>8342</v>
      </c>
      <c r="U2414" s="10">
        <f t="shared" si="227"/>
        <v>42655.736956018518</v>
      </c>
      <c r="V2414" s="9">
        <f t="shared" si="223"/>
        <v>42700.403622685189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</v>
      </c>
      <c r="P2415">
        <f t="shared" si="224"/>
        <v>14</v>
      </c>
      <c r="Q2415" t="str">
        <f t="shared" si="225"/>
        <v>food/food tru</v>
      </c>
      <c r="R2415" t="str">
        <f t="shared" si="226"/>
        <v>food trucks</v>
      </c>
      <c r="S2415" t="s">
        <v>8321</v>
      </c>
      <c r="T2415" t="s">
        <v>8342</v>
      </c>
      <c r="U2415" s="10">
        <f t="shared" si="227"/>
        <v>41760.10974537037</v>
      </c>
      <c r="V2415" s="9">
        <f t="shared" si="223"/>
        <v>41790.604166666664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0</v>
      </c>
      <c r="P2416">
        <f t="shared" si="224"/>
        <v>236.5</v>
      </c>
      <c r="Q2416" t="str">
        <f t="shared" si="225"/>
        <v>food/food tru</v>
      </c>
      <c r="R2416" t="str">
        <f t="shared" si="226"/>
        <v>food trucks</v>
      </c>
      <c r="S2416" t="s">
        <v>8321</v>
      </c>
      <c r="T2416" t="s">
        <v>8342</v>
      </c>
      <c r="U2416" s="10">
        <f t="shared" si="227"/>
        <v>42198.695138888885</v>
      </c>
      <c r="V2416" s="9">
        <f t="shared" si="223"/>
        <v>42237.790972222225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</v>
      </c>
      <c r="P2417">
        <f t="shared" si="224"/>
        <v>170.5</v>
      </c>
      <c r="Q2417" t="str">
        <f t="shared" si="225"/>
        <v>food/food tru</v>
      </c>
      <c r="R2417" t="str">
        <f t="shared" si="226"/>
        <v>food trucks</v>
      </c>
      <c r="S2417" t="s">
        <v>8321</v>
      </c>
      <c r="T2417" t="s">
        <v>8342</v>
      </c>
      <c r="U2417" s="10">
        <f t="shared" si="227"/>
        <v>42536.862800925926</v>
      </c>
      <c r="V2417" s="9">
        <f t="shared" si="223"/>
        <v>42566.487800925926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4"/>
        <v>3</v>
      </c>
      <c r="Q2418" t="str">
        <f t="shared" si="225"/>
        <v>food/food tru</v>
      </c>
      <c r="R2418" t="str">
        <f t="shared" si="226"/>
        <v>food trucks</v>
      </c>
      <c r="S2418" t="s">
        <v>8321</v>
      </c>
      <c r="T2418" t="s">
        <v>8342</v>
      </c>
      <c r="U2418" s="10">
        <f t="shared" si="227"/>
        <v>42019.737766203703</v>
      </c>
      <c r="V2418" s="9">
        <f t="shared" si="223"/>
        <v>42077.25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4"/>
        <v>0</v>
      </c>
      <c r="Q2419" t="str">
        <f t="shared" si="225"/>
        <v>food/food tru</v>
      </c>
      <c r="R2419" t="str">
        <f t="shared" si="226"/>
        <v>food trucks</v>
      </c>
      <c r="S2419" t="s">
        <v>8321</v>
      </c>
      <c r="T2419" t="s">
        <v>8342</v>
      </c>
      <c r="U2419" s="10">
        <f t="shared" si="227"/>
        <v>41831.884108796294</v>
      </c>
      <c r="V2419" s="9">
        <f t="shared" si="223"/>
        <v>41861.509108796294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4"/>
        <v>5</v>
      </c>
      <c r="Q2420" t="str">
        <f t="shared" si="225"/>
        <v>food/food tru</v>
      </c>
      <c r="R2420" t="str">
        <f t="shared" si="226"/>
        <v>food trucks</v>
      </c>
      <c r="S2420" t="s">
        <v>8321</v>
      </c>
      <c r="T2420" t="s">
        <v>8342</v>
      </c>
      <c r="U2420" s="10">
        <f t="shared" si="227"/>
        <v>42027.856990740736</v>
      </c>
      <c r="V2420" s="9">
        <f t="shared" si="223"/>
        <v>42087.440324074079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4"/>
        <v>0</v>
      </c>
      <c r="Q2421" t="str">
        <f t="shared" si="225"/>
        <v>food/food tru</v>
      </c>
      <c r="R2421" t="str">
        <f t="shared" si="226"/>
        <v>food trucks</v>
      </c>
      <c r="S2421" t="s">
        <v>8321</v>
      </c>
      <c r="T2421" t="s">
        <v>8342</v>
      </c>
      <c r="U2421" s="10">
        <f t="shared" si="227"/>
        <v>41993.738298611104</v>
      </c>
      <c r="V2421" s="9">
        <f t="shared" si="223"/>
        <v>42053.363298611112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0</v>
      </c>
      <c r="P2422">
        <f t="shared" si="224"/>
        <v>1268.5</v>
      </c>
      <c r="Q2422" t="str">
        <f t="shared" si="225"/>
        <v>food/food tru</v>
      </c>
      <c r="R2422" t="str">
        <f t="shared" si="226"/>
        <v>food trucks</v>
      </c>
      <c r="S2422" t="s">
        <v>8321</v>
      </c>
      <c r="T2422" t="s">
        <v>8342</v>
      </c>
      <c r="U2422" s="10">
        <f t="shared" si="227"/>
        <v>41893.028877314813</v>
      </c>
      <c r="V2422" s="9">
        <f t="shared" si="223"/>
        <v>41952.695543981477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4"/>
        <v>1</v>
      </c>
      <c r="Q2423" t="str">
        <f t="shared" si="225"/>
        <v>food/food tru</v>
      </c>
      <c r="R2423" t="str">
        <f t="shared" si="226"/>
        <v>food trucks</v>
      </c>
      <c r="S2423" t="s">
        <v>8321</v>
      </c>
      <c r="T2423" t="s">
        <v>8342</v>
      </c>
      <c r="U2423" s="10">
        <f t="shared" si="227"/>
        <v>42026.687453703707</v>
      </c>
      <c r="V2423" s="9">
        <f t="shared" si="223"/>
        <v>42056.312453703707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4"/>
        <v>1</v>
      </c>
      <c r="Q2424" t="str">
        <f t="shared" si="225"/>
        <v>food/food tru</v>
      </c>
      <c r="R2424" t="str">
        <f t="shared" si="226"/>
        <v>food trucks</v>
      </c>
      <c r="S2424" t="s">
        <v>8321</v>
      </c>
      <c r="T2424" t="s">
        <v>8342</v>
      </c>
      <c r="U2424" s="10">
        <f t="shared" si="227"/>
        <v>42044.724953703699</v>
      </c>
      <c r="V2424" s="9">
        <f t="shared" si="223"/>
        <v>42074.308287037042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4"/>
        <v>4.5</v>
      </c>
      <c r="Q2425" t="str">
        <f t="shared" si="225"/>
        <v>food/food tru</v>
      </c>
      <c r="R2425" t="str">
        <f t="shared" si="226"/>
        <v>food trucks</v>
      </c>
      <c r="S2425" t="s">
        <v>8321</v>
      </c>
      <c r="T2425" t="s">
        <v>8342</v>
      </c>
      <c r="U2425" s="10">
        <f t="shared" si="227"/>
        <v>41974.704745370371</v>
      </c>
      <c r="V2425" s="9">
        <f t="shared" si="223"/>
        <v>42004.329745370371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0</v>
      </c>
      <c r="P2426">
        <f t="shared" si="224"/>
        <v>159.5</v>
      </c>
      <c r="Q2426" t="str">
        <f t="shared" si="225"/>
        <v>food/food tru</v>
      </c>
      <c r="R2426" t="str">
        <f t="shared" si="226"/>
        <v>food trucks</v>
      </c>
      <c r="S2426" t="s">
        <v>8321</v>
      </c>
      <c r="T2426" t="s">
        <v>8342</v>
      </c>
      <c r="U2426" s="10">
        <f t="shared" si="227"/>
        <v>41909.892453703702</v>
      </c>
      <c r="V2426" s="9">
        <f t="shared" si="223"/>
        <v>41939.517453703702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4"/>
        <v>1</v>
      </c>
      <c r="Q2427" t="str">
        <f t="shared" si="225"/>
        <v>food/food tru</v>
      </c>
      <c r="R2427" t="str">
        <f t="shared" si="226"/>
        <v>food trucks</v>
      </c>
      <c r="S2427" t="s">
        <v>8321</v>
      </c>
      <c r="T2427" t="s">
        <v>8342</v>
      </c>
      <c r="U2427" s="10">
        <f t="shared" si="227"/>
        <v>42502.913761574076</v>
      </c>
      <c r="V2427" s="9">
        <f t="shared" si="223"/>
        <v>42517.544444444444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4"/>
        <v>0</v>
      </c>
      <c r="Q2428" t="str">
        <f t="shared" si="225"/>
        <v>food/food tru</v>
      </c>
      <c r="R2428" t="str">
        <f t="shared" si="226"/>
        <v>food trucks</v>
      </c>
      <c r="S2428" t="s">
        <v>8321</v>
      </c>
      <c r="T2428" t="s">
        <v>8342</v>
      </c>
      <c r="U2428" s="10">
        <f t="shared" si="227"/>
        <v>42164.170046296291</v>
      </c>
      <c r="V2428" s="9">
        <f t="shared" si="223"/>
        <v>42223.795046296298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4"/>
        <v>1</v>
      </c>
      <c r="Q2429" t="str">
        <f t="shared" si="225"/>
        <v>food/food tru</v>
      </c>
      <c r="R2429" t="str">
        <f t="shared" si="226"/>
        <v>food trucks</v>
      </c>
      <c r="S2429" t="s">
        <v>8321</v>
      </c>
      <c r="T2429" t="s">
        <v>8342</v>
      </c>
      <c r="U2429" s="10">
        <f t="shared" si="227"/>
        <v>42412.318668981476</v>
      </c>
      <c r="V2429" s="9">
        <f t="shared" si="223"/>
        <v>42451.902002314819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4"/>
        <v>1</v>
      </c>
      <c r="Q2430" t="str">
        <f t="shared" si="225"/>
        <v>food/food tru</v>
      </c>
      <c r="R2430" t="str">
        <f t="shared" si="226"/>
        <v>food trucks</v>
      </c>
      <c r="S2430" t="s">
        <v>8321</v>
      </c>
      <c r="T2430" t="s">
        <v>8342</v>
      </c>
      <c r="U2430" s="10">
        <f t="shared" si="227"/>
        <v>42045.784155092595</v>
      </c>
      <c r="V2430" s="9">
        <f t="shared" si="223"/>
        <v>42075.367488425924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0</v>
      </c>
      <c r="P2431">
        <f t="shared" si="224"/>
        <v>1004.5</v>
      </c>
      <c r="Q2431" t="str">
        <f t="shared" si="225"/>
        <v>food/food tru</v>
      </c>
      <c r="R2431" t="str">
        <f t="shared" si="226"/>
        <v>food trucks</v>
      </c>
      <c r="S2431" t="s">
        <v>8321</v>
      </c>
      <c r="T2431" t="s">
        <v>8342</v>
      </c>
      <c r="U2431" s="10">
        <f t="shared" si="227"/>
        <v>42734.879236111112</v>
      </c>
      <c r="V2431" s="9">
        <f t="shared" si="223"/>
        <v>42771.322222222225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</v>
      </c>
      <c r="P2432">
        <f t="shared" si="224"/>
        <v>11.5</v>
      </c>
      <c r="Q2432" t="str">
        <f t="shared" si="225"/>
        <v>food/food tru</v>
      </c>
      <c r="R2432" t="str">
        <f t="shared" si="226"/>
        <v>food trucks</v>
      </c>
      <c r="S2432" t="s">
        <v>8321</v>
      </c>
      <c r="T2432" t="s">
        <v>8342</v>
      </c>
      <c r="U2432" s="10">
        <f t="shared" si="227"/>
        <v>42382.130833333329</v>
      </c>
      <c r="V2432" s="9">
        <f t="shared" si="223"/>
        <v>42411.755833333329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4"/>
        <v>2</v>
      </c>
      <c r="Q2433" t="str">
        <f t="shared" si="225"/>
        <v>food/food tru</v>
      </c>
      <c r="R2433" t="str">
        <f t="shared" si="226"/>
        <v>food trucks</v>
      </c>
      <c r="S2433" t="s">
        <v>8321</v>
      </c>
      <c r="T2433" t="s">
        <v>8342</v>
      </c>
      <c r="U2433" s="10">
        <f t="shared" si="227"/>
        <v>42489.099687499998</v>
      </c>
      <c r="V2433" s="9">
        <f t="shared" si="223"/>
        <v>42548.724687499998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IF(E2434&gt;=D2434, E2434-D2434,0)</f>
        <v>0</v>
      </c>
      <c r="P2434">
        <f t="shared" si="224"/>
        <v>2</v>
      </c>
      <c r="Q2434" t="str">
        <f t="shared" si="225"/>
        <v>food/food tru</v>
      </c>
      <c r="R2434" t="str">
        <f t="shared" si="226"/>
        <v>food trucks</v>
      </c>
      <c r="S2434" t="s">
        <v>8321</v>
      </c>
      <c r="T2434" t="s">
        <v>8342</v>
      </c>
      <c r="U2434" s="10">
        <f t="shared" si="227"/>
        <v>42041.218715277777</v>
      </c>
      <c r="V2434" s="9">
        <f t="shared" ref="V2434:V2497" si="229">(I2434/86400)+25569+(-9/24)</f>
        <v>42070.843715277777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>
        <f t="shared" ref="P2435:P2498" si="230">AVERAGE(E2435,L2435)</f>
        <v>0</v>
      </c>
      <c r="Q2435" t="str">
        <f t="shared" ref="Q2435:Q2498" si="231">LEFT(N2435,LEN(N2435)-FIND("/",N2435)+2)</f>
        <v>food/food tru</v>
      </c>
      <c r="R2435" t="str">
        <f t="shared" ref="R2435:R2498" si="232">RIGHT(N2435,LEN(N2435)-FIND("/",N2435))</f>
        <v>food trucks</v>
      </c>
      <c r="S2435" t="s">
        <v>8321</v>
      </c>
      <c r="T2435" t="s">
        <v>8342</v>
      </c>
      <c r="U2435" s="10">
        <f t="shared" ref="U2435:U2498" si="233">(((J2435/60)/60)/24)+DATE(1970,1,1)</f>
        <v>42397.89980324074</v>
      </c>
      <c r="V2435" s="9">
        <f t="shared" si="229"/>
        <v>42427.52480324074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30"/>
        <v>14</v>
      </c>
      <c r="Q2436" t="str">
        <f t="shared" si="231"/>
        <v>food/food tru</v>
      </c>
      <c r="R2436" t="str">
        <f t="shared" si="232"/>
        <v>food trucks</v>
      </c>
      <c r="S2436" t="s">
        <v>8321</v>
      </c>
      <c r="T2436" t="s">
        <v>8342</v>
      </c>
      <c r="U2436" s="10">
        <f t="shared" si="233"/>
        <v>42180.18604166666</v>
      </c>
      <c r="V2436" s="9">
        <f t="shared" si="229"/>
        <v>42219.811041666668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30"/>
        <v>614</v>
      </c>
      <c r="Q2437" t="str">
        <f t="shared" si="231"/>
        <v>food/food tru</v>
      </c>
      <c r="R2437" t="str">
        <f t="shared" si="232"/>
        <v>food trucks</v>
      </c>
      <c r="S2437" t="s">
        <v>8321</v>
      </c>
      <c r="T2437" t="s">
        <v>8342</v>
      </c>
      <c r="U2437" s="10">
        <f t="shared" si="233"/>
        <v>42252.277615740735</v>
      </c>
      <c r="V2437" s="9">
        <f t="shared" si="229"/>
        <v>42281.902615740742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30"/>
        <v>23.5</v>
      </c>
      <c r="Q2438" t="str">
        <f t="shared" si="231"/>
        <v>food/food tru</v>
      </c>
      <c r="R2438" t="str">
        <f t="shared" si="232"/>
        <v>food trucks</v>
      </c>
      <c r="S2438" t="s">
        <v>8321</v>
      </c>
      <c r="T2438" t="s">
        <v>8342</v>
      </c>
      <c r="U2438" s="10">
        <f t="shared" si="233"/>
        <v>42338.615393518514</v>
      </c>
      <c r="V2438" s="9">
        <f t="shared" si="229"/>
        <v>42398.240393518514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30"/>
        <v>0</v>
      </c>
      <c r="Q2439" t="str">
        <f t="shared" si="231"/>
        <v>food/food tru</v>
      </c>
      <c r="R2439" t="str">
        <f t="shared" si="232"/>
        <v>food trucks</v>
      </c>
      <c r="S2439" t="s">
        <v>8321</v>
      </c>
      <c r="T2439" t="s">
        <v>8342</v>
      </c>
      <c r="U2439" s="10">
        <f t="shared" si="233"/>
        <v>42031.965138888889</v>
      </c>
      <c r="V2439" s="9">
        <f t="shared" si="229"/>
        <v>42080.375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30"/>
        <v>25.5</v>
      </c>
      <c r="Q2440" t="str">
        <f t="shared" si="231"/>
        <v>food/food tru</v>
      </c>
      <c r="R2440" t="str">
        <f t="shared" si="232"/>
        <v>food trucks</v>
      </c>
      <c r="S2440" t="s">
        <v>8321</v>
      </c>
      <c r="T2440" t="s">
        <v>8342</v>
      </c>
      <c r="U2440" s="10">
        <f t="shared" si="233"/>
        <v>42285.91506944444</v>
      </c>
      <c r="V2440" s="9">
        <f t="shared" si="229"/>
        <v>42345.581736111111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30"/>
        <v>0</v>
      </c>
      <c r="Q2441" t="str">
        <f t="shared" si="231"/>
        <v>food/food tru</v>
      </c>
      <c r="R2441" t="str">
        <f t="shared" si="232"/>
        <v>food trucks</v>
      </c>
      <c r="S2441" t="s">
        <v>8321</v>
      </c>
      <c r="T2441" t="s">
        <v>8342</v>
      </c>
      <c r="U2441" s="10">
        <f t="shared" si="233"/>
        <v>42265.818622685183</v>
      </c>
      <c r="V2441" s="9">
        <f t="shared" si="229"/>
        <v>42295.443622685183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30"/>
        <v>6</v>
      </c>
      <c r="Q2442" t="str">
        <f t="shared" si="231"/>
        <v>food/food tru</v>
      </c>
      <c r="R2442" t="str">
        <f t="shared" si="232"/>
        <v>food trucks</v>
      </c>
      <c r="S2442" t="s">
        <v>8321</v>
      </c>
      <c r="T2442" t="s">
        <v>8342</v>
      </c>
      <c r="U2442" s="10">
        <f t="shared" si="233"/>
        <v>42383.899456018517</v>
      </c>
      <c r="V2442" s="9">
        <f t="shared" si="229"/>
        <v>42413.524456018524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591</v>
      </c>
      <c r="P2443">
        <f t="shared" si="230"/>
        <v>4100</v>
      </c>
      <c r="Q2443" t="str">
        <f t="shared" si="231"/>
        <v>food/small ba</v>
      </c>
      <c r="R2443" t="str">
        <f t="shared" si="232"/>
        <v>small batch</v>
      </c>
      <c r="S2443" t="s">
        <v>8321</v>
      </c>
      <c r="T2443" t="s">
        <v>8356</v>
      </c>
      <c r="U2443" s="10">
        <f t="shared" si="233"/>
        <v>42187.125625000001</v>
      </c>
      <c r="V2443" s="9">
        <f t="shared" si="229"/>
        <v>42207.832638888889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6226</v>
      </c>
      <c r="P2444">
        <f t="shared" si="230"/>
        <v>15299</v>
      </c>
      <c r="Q2444" t="str">
        <f t="shared" si="231"/>
        <v>food/small ba</v>
      </c>
      <c r="R2444" t="str">
        <f t="shared" si="232"/>
        <v>small batch</v>
      </c>
      <c r="S2444" t="s">
        <v>8321</v>
      </c>
      <c r="T2444" t="s">
        <v>8356</v>
      </c>
      <c r="U2444" s="10">
        <f t="shared" si="233"/>
        <v>42052.666990740734</v>
      </c>
      <c r="V2444" s="9">
        <f t="shared" si="229"/>
        <v>42082.250324074077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20502.989999999998</v>
      </c>
      <c r="P2445">
        <f t="shared" si="230"/>
        <v>20406.994999999999</v>
      </c>
      <c r="Q2445" t="str">
        <f t="shared" si="231"/>
        <v>food/small ba</v>
      </c>
      <c r="R2445" t="str">
        <f t="shared" si="232"/>
        <v>small batch</v>
      </c>
      <c r="S2445" t="s">
        <v>8321</v>
      </c>
      <c r="T2445" t="s">
        <v>8356</v>
      </c>
      <c r="U2445" s="10">
        <f t="shared" si="233"/>
        <v>41836.625254629631</v>
      </c>
      <c r="V2445" s="9">
        <f t="shared" si="229"/>
        <v>41866.250254629631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258</v>
      </c>
      <c r="P2446">
        <f t="shared" si="230"/>
        <v>1659.5</v>
      </c>
      <c r="Q2446" t="str">
        <f t="shared" si="231"/>
        <v>food/small ba</v>
      </c>
      <c r="R2446" t="str">
        <f t="shared" si="232"/>
        <v>small batch</v>
      </c>
      <c r="S2446" t="s">
        <v>8321</v>
      </c>
      <c r="T2446" t="s">
        <v>8356</v>
      </c>
      <c r="U2446" s="10">
        <f t="shared" si="233"/>
        <v>42485.754525462966</v>
      </c>
      <c r="V2446" s="9">
        <f t="shared" si="229"/>
        <v>42515.379525462966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3640</v>
      </c>
      <c r="P2447">
        <f t="shared" si="230"/>
        <v>4377.5</v>
      </c>
      <c r="Q2447" t="str">
        <f t="shared" si="231"/>
        <v>food/small ba</v>
      </c>
      <c r="R2447" t="str">
        <f t="shared" si="232"/>
        <v>small batch</v>
      </c>
      <c r="S2447" t="s">
        <v>8321</v>
      </c>
      <c r="T2447" t="s">
        <v>8356</v>
      </c>
      <c r="U2447" s="10">
        <f t="shared" si="233"/>
        <v>42243.190057870372</v>
      </c>
      <c r="V2447" s="9">
        <f t="shared" si="229"/>
        <v>42272.815057870372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3399</v>
      </c>
      <c r="P2448">
        <f t="shared" si="230"/>
        <v>4255</v>
      </c>
      <c r="Q2448" t="str">
        <f t="shared" si="231"/>
        <v>food/small ba</v>
      </c>
      <c r="R2448" t="str">
        <f t="shared" si="232"/>
        <v>small batch</v>
      </c>
      <c r="S2448" t="s">
        <v>8321</v>
      </c>
      <c r="T2448" t="s">
        <v>8356</v>
      </c>
      <c r="U2448" s="10">
        <f t="shared" si="233"/>
        <v>42670.602673611109</v>
      </c>
      <c r="V2448" s="9">
        <f t="shared" si="229"/>
        <v>42700.26934027778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8180</v>
      </c>
      <c r="P2449">
        <f t="shared" si="230"/>
        <v>5508.5</v>
      </c>
      <c r="Q2449" t="str">
        <f t="shared" si="231"/>
        <v>food/small ba</v>
      </c>
      <c r="R2449" t="str">
        <f t="shared" si="232"/>
        <v>small batch</v>
      </c>
      <c r="S2449" t="s">
        <v>8321</v>
      </c>
      <c r="T2449" t="s">
        <v>8356</v>
      </c>
      <c r="U2449" s="10">
        <f t="shared" si="233"/>
        <v>42654.469826388886</v>
      </c>
      <c r="V2449" s="9">
        <f t="shared" si="229"/>
        <v>42685.791666666672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30</v>
      </c>
      <c r="P2450">
        <f t="shared" si="230"/>
        <v>219.5</v>
      </c>
      <c r="Q2450" t="str">
        <f t="shared" si="231"/>
        <v>food/small ba</v>
      </c>
      <c r="R2450" t="str">
        <f t="shared" si="232"/>
        <v>small batch</v>
      </c>
      <c r="S2450" t="s">
        <v>8321</v>
      </c>
      <c r="T2450" t="s">
        <v>8356</v>
      </c>
      <c r="U2450" s="10">
        <f t="shared" si="233"/>
        <v>42607.316122685181</v>
      </c>
      <c r="V2450" s="9">
        <f t="shared" si="229"/>
        <v>42612.858333333337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800</v>
      </c>
      <c r="P2451">
        <f t="shared" si="230"/>
        <v>5460</v>
      </c>
      <c r="Q2451" t="str">
        <f t="shared" si="231"/>
        <v>food/small ba</v>
      </c>
      <c r="R2451" t="str">
        <f t="shared" si="232"/>
        <v>small batch</v>
      </c>
      <c r="S2451" t="s">
        <v>8321</v>
      </c>
      <c r="T2451" t="s">
        <v>8356</v>
      </c>
      <c r="U2451" s="10">
        <f t="shared" si="233"/>
        <v>41943.142534722225</v>
      </c>
      <c r="V2451" s="9">
        <f t="shared" si="229"/>
        <v>41972.809201388889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230.03000000000065</v>
      </c>
      <c r="P2452">
        <f t="shared" si="230"/>
        <v>7666.0150000000003</v>
      </c>
      <c r="Q2452" t="str">
        <f t="shared" si="231"/>
        <v>food/small ba</v>
      </c>
      <c r="R2452" t="str">
        <f t="shared" si="232"/>
        <v>small batch</v>
      </c>
      <c r="S2452" t="s">
        <v>8321</v>
      </c>
      <c r="T2452" t="s">
        <v>8356</v>
      </c>
      <c r="U2452" s="10">
        <f t="shared" si="233"/>
        <v>41902.07240740741</v>
      </c>
      <c r="V2452" s="9">
        <f t="shared" si="229"/>
        <v>41939.757638888885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1545</v>
      </c>
      <c r="P2453">
        <f t="shared" si="230"/>
        <v>5865.5</v>
      </c>
      <c r="Q2453" t="str">
        <f t="shared" si="231"/>
        <v>food/small ba</v>
      </c>
      <c r="R2453" t="str">
        <f t="shared" si="232"/>
        <v>small batch</v>
      </c>
      <c r="S2453" t="s">
        <v>8321</v>
      </c>
      <c r="T2453" t="s">
        <v>8356</v>
      </c>
      <c r="U2453" s="10">
        <f t="shared" si="233"/>
        <v>42779.908449074079</v>
      </c>
      <c r="V2453" s="9">
        <f t="shared" si="229"/>
        <v>42799.533449074079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201</v>
      </c>
      <c r="P2454">
        <f t="shared" si="230"/>
        <v>408</v>
      </c>
      <c r="Q2454" t="str">
        <f t="shared" si="231"/>
        <v>food/small ba</v>
      </c>
      <c r="R2454" t="str">
        <f t="shared" si="232"/>
        <v>small batch</v>
      </c>
      <c r="S2454" t="s">
        <v>8321</v>
      </c>
      <c r="T2454" t="s">
        <v>8356</v>
      </c>
      <c r="U2454" s="10">
        <f t="shared" si="233"/>
        <v>42338.84375</v>
      </c>
      <c r="V2454" s="9">
        <f t="shared" si="229"/>
        <v>42367.583333333328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1641</v>
      </c>
      <c r="P2455">
        <f t="shared" si="230"/>
        <v>2354</v>
      </c>
      <c r="Q2455" t="str">
        <f t="shared" si="231"/>
        <v>food/small ba</v>
      </c>
      <c r="R2455" t="str">
        <f t="shared" si="232"/>
        <v>small batch</v>
      </c>
      <c r="S2455" t="s">
        <v>8321</v>
      </c>
      <c r="T2455" t="s">
        <v>8356</v>
      </c>
      <c r="U2455" s="10">
        <f t="shared" si="233"/>
        <v>42738.692233796297</v>
      </c>
      <c r="V2455" s="9">
        <f t="shared" si="229"/>
        <v>42768.317233796297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296</v>
      </c>
      <c r="P2456">
        <f t="shared" si="230"/>
        <v>17713</v>
      </c>
      <c r="Q2456" t="str">
        <f t="shared" si="231"/>
        <v>food/small ba</v>
      </c>
      <c r="R2456" t="str">
        <f t="shared" si="232"/>
        <v>small batch</v>
      </c>
      <c r="S2456" t="s">
        <v>8321</v>
      </c>
      <c r="T2456" t="s">
        <v>8356</v>
      </c>
      <c r="U2456" s="10">
        <f t="shared" si="233"/>
        <v>42770.201481481476</v>
      </c>
      <c r="V2456" s="9">
        <f t="shared" si="229"/>
        <v>42804.826481481483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246</v>
      </c>
      <c r="P2457">
        <f t="shared" si="230"/>
        <v>281</v>
      </c>
      <c r="Q2457" t="str">
        <f t="shared" si="231"/>
        <v>food/small ba</v>
      </c>
      <c r="R2457" t="str">
        <f t="shared" si="232"/>
        <v>small batch</v>
      </c>
      <c r="S2457" t="s">
        <v>8321</v>
      </c>
      <c r="T2457" t="s">
        <v>8356</v>
      </c>
      <c r="U2457" s="10">
        <f t="shared" si="233"/>
        <v>42452.781828703708</v>
      </c>
      <c r="V2457" s="9">
        <f t="shared" si="229"/>
        <v>42480.406828703708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1213</v>
      </c>
      <c r="P2458">
        <f t="shared" si="230"/>
        <v>1390</v>
      </c>
      <c r="Q2458" t="str">
        <f t="shared" si="231"/>
        <v>food/small ba</v>
      </c>
      <c r="R2458" t="str">
        <f t="shared" si="232"/>
        <v>small batch</v>
      </c>
      <c r="S2458" t="s">
        <v>8321</v>
      </c>
      <c r="T2458" t="s">
        <v>8356</v>
      </c>
      <c r="U2458" s="10">
        <f t="shared" si="233"/>
        <v>42761.961099537039</v>
      </c>
      <c r="V2458" s="9">
        <f t="shared" si="229"/>
        <v>42791.586099537039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530</v>
      </c>
      <c r="P2459">
        <f t="shared" si="230"/>
        <v>11827</v>
      </c>
      <c r="Q2459" t="str">
        <f t="shared" si="231"/>
        <v>food/small ba</v>
      </c>
      <c r="R2459" t="str">
        <f t="shared" si="232"/>
        <v>small batch</v>
      </c>
      <c r="S2459" t="s">
        <v>8321</v>
      </c>
      <c r="T2459" t="s">
        <v>8356</v>
      </c>
      <c r="U2459" s="10">
        <f t="shared" si="233"/>
        <v>42423.602500000001</v>
      </c>
      <c r="V2459" s="9">
        <f t="shared" si="229"/>
        <v>42453.185833333337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509</v>
      </c>
      <c r="P2460">
        <f t="shared" si="230"/>
        <v>2794.5</v>
      </c>
      <c r="Q2460" t="str">
        <f t="shared" si="231"/>
        <v>food/small ba</v>
      </c>
      <c r="R2460" t="str">
        <f t="shared" si="232"/>
        <v>small batch</v>
      </c>
      <c r="S2460" t="s">
        <v>8321</v>
      </c>
      <c r="T2460" t="s">
        <v>8356</v>
      </c>
      <c r="U2460" s="10">
        <f t="shared" si="233"/>
        <v>42495.871736111112</v>
      </c>
      <c r="V2460" s="9">
        <f t="shared" si="229"/>
        <v>42530.416666666672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675</v>
      </c>
      <c r="P2461">
        <f t="shared" si="230"/>
        <v>15478.5</v>
      </c>
      <c r="Q2461" t="str">
        <f t="shared" si="231"/>
        <v>food/small ba</v>
      </c>
      <c r="R2461" t="str">
        <f t="shared" si="232"/>
        <v>small batch</v>
      </c>
      <c r="S2461" t="s">
        <v>8321</v>
      </c>
      <c r="T2461" t="s">
        <v>8356</v>
      </c>
      <c r="U2461" s="10">
        <f t="shared" si="233"/>
        <v>42407.637557870374</v>
      </c>
      <c r="V2461" s="9">
        <f t="shared" si="229"/>
        <v>42452.220891203702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67</v>
      </c>
      <c r="P2462">
        <f t="shared" si="230"/>
        <v>4317.5</v>
      </c>
      <c r="Q2462" t="str">
        <f t="shared" si="231"/>
        <v>food/small ba</v>
      </c>
      <c r="R2462" t="str">
        <f t="shared" si="232"/>
        <v>small batch</v>
      </c>
      <c r="S2462" t="s">
        <v>8321</v>
      </c>
      <c r="T2462" t="s">
        <v>8356</v>
      </c>
      <c r="U2462" s="10">
        <f t="shared" si="233"/>
        <v>42704.187118055561</v>
      </c>
      <c r="V2462" s="9">
        <f t="shared" si="229"/>
        <v>42737.803472222222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285</v>
      </c>
      <c r="P2463">
        <f t="shared" si="230"/>
        <v>3935.5</v>
      </c>
      <c r="Q2463" t="str">
        <f t="shared" si="231"/>
        <v xml:space="preserve">music/indie </v>
      </c>
      <c r="R2463" t="str">
        <f t="shared" si="232"/>
        <v>indie rock</v>
      </c>
      <c r="S2463" t="s">
        <v>8318</v>
      </c>
      <c r="T2463" t="s">
        <v>8337</v>
      </c>
      <c r="U2463" s="10">
        <f t="shared" si="233"/>
        <v>40784.012696759259</v>
      </c>
      <c r="V2463" s="9">
        <f t="shared" si="229"/>
        <v>40816.75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321.25</v>
      </c>
      <c r="P2464">
        <f t="shared" si="230"/>
        <v>1718.125</v>
      </c>
      <c r="Q2464" t="str">
        <f t="shared" si="231"/>
        <v xml:space="preserve">music/indie </v>
      </c>
      <c r="R2464" t="str">
        <f t="shared" si="232"/>
        <v>indie rock</v>
      </c>
      <c r="S2464" t="s">
        <v>8318</v>
      </c>
      <c r="T2464" t="s">
        <v>8337</v>
      </c>
      <c r="U2464" s="10">
        <f t="shared" si="233"/>
        <v>41089.186296296299</v>
      </c>
      <c r="V2464" s="9">
        <f t="shared" si="229"/>
        <v>41108.811296296299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325</v>
      </c>
      <c r="P2465">
        <f t="shared" si="230"/>
        <v>1200</v>
      </c>
      <c r="Q2465" t="str">
        <f t="shared" si="231"/>
        <v xml:space="preserve">music/indie </v>
      </c>
      <c r="R2465" t="str">
        <f t="shared" si="232"/>
        <v>indie rock</v>
      </c>
      <c r="S2465" t="s">
        <v>8318</v>
      </c>
      <c r="T2465" t="s">
        <v>8337</v>
      </c>
      <c r="U2465" s="10">
        <f t="shared" si="233"/>
        <v>41341.111400462964</v>
      </c>
      <c r="V2465" s="9">
        <f t="shared" si="229"/>
        <v>41380.416666666664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222</v>
      </c>
      <c r="P2466">
        <f t="shared" si="230"/>
        <v>1132.5</v>
      </c>
      <c r="Q2466" t="str">
        <f t="shared" si="231"/>
        <v xml:space="preserve">music/indie </v>
      </c>
      <c r="R2466" t="str">
        <f t="shared" si="232"/>
        <v>indie rock</v>
      </c>
      <c r="S2466" t="s">
        <v>8318</v>
      </c>
      <c r="T2466" t="s">
        <v>8337</v>
      </c>
      <c r="U2466" s="10">
        <f t="shared" si="233"/>
        <v>42248.90042824074</v>
      </c>
      <c r="V2466" s="9">
        <f t="shared" si="229"/>
        <v>42277.436805555553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561</v>
      </c>
      <c r="P2467">
        <f t="shared" si="230"/>
        <v>654.5</v>
      </c>
      <c r="Q2467" t="str">
        <f t="shared" si="231"/>
        <v xml:space="preserve">music/indie </v>
      </c>
      <c r="R2467" t="str">
        <f t="shared" si="232"/>
        <v>indie rock</v>
      </c>
      <c r="S2467" t="s">
        <v>8318</v>
      </c>
      <c r="T2467" t="s">
        <v>8337</v>
      </c>
      <c r="U2467" s="10">
        <f t="shared" si="233"/>
        <v>41145.719305555554</v>
      </c>
      <c r="V2467" s="9">
        <f t="shared" si="229"/>
        <v>41175.344305555554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0</v>
      </c>
      <c r="P2468">
        <f t="shared" si="230"/>
        <v>1276</v>
      </c>
      <c r="Q2468" t="str">
        <f t="shared" si="231"/>
        <v xml:space="preserve">music/indie </v>
      </c>
      <c r="R2468" t="str">
        <f t="shared" si="232"/>
        <v>indie rock</v>
      </c>
      <c r="S2468" t="s">
        <v>8318</v>
      </c>
      <c r="T2468" t="s">
        <v>8337</v>
      </c>
      <c r="U2468" s="10">
        <f t="shared" si="233"/>
        <v>41373.102465277778</v>
      </c>
      <c r="V2468" s="9">
        <f t="shared" si="229"/>
        <v>41402.727465277778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185</v>
      </c>
      <c r="P2469">
        <f t="shared" si="230"/>
        <v>614</v>
      </c>
      <c r="Q2469" t="str">
        <f t="shared" si="231"/>
        <v xml:space="preserve">music/indie </v>
      </c>
      <c r="R2469" t="str">
        <f t="shared" si="232"/>
        <v>indie rock</v>
      </c>
      <c r="S2469" t="s">
        <v>8318</v>
      </c>
      <c r="T2469" t="s">
        <v>8337</v>
      </c>
      <c r="U2469" s="10">
        <f t="shared" si="233"/>
        <v>41025.874201388891</v>
      </c>
      <c r="V2469" s="9">
        <f t="shared" si="229"/>
        <v>41039.333333333336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144.34000000000015</v>
      </c>
      <c r="P2470">
        <f t="shared" si="230"/>
        <v>1101.17</v>
      </c>
      <c r="Q2470" t="str">
        <f t="shared" si="231"/>
        <v xml:space="preserve">music/indie </v>
      </c>
      <c r="R2470" t="str">
        <f t="shared" si="232"/>
        <v>indie rock</v>
      </c>
      <c r="S2470" t="s">
        <v>8318</v>
      </c>
      <c r="T2470" t="s">
        <v>8337</v>
      </c>
      <c r="U2470" s="10">
        <f t="shared" si="233"/>
        <v>41174.154178240737</v>
      </c>
      <c r="V2470" s="9">
        <f t="shared" si="229"/>
        <v>41209.833333333336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164</v>
      </c>
      <c r="P2471">
        <f t="shared" si="230"/>
        <v>705.5</v>
      </c>
      <c r="Q2471" t="str">
        <f t="shared" si="231"/>
        <v xml:space="preserve">music/indie </v>
      </c>
      <c r="R2471" t="str">
        <f t="shared" si="232"/>
        <v>indie rock</v>
      </c>
      <c r="S2471" t="s">
        <v>8318</v>
      </c>
      <c r="T2471" t="s">
        <v>8337</v>
      </c>
      <c r="U2471" s="10">
        <f t="shared" si="233"/>
        <v>40557.429733796293</v>
      </c>
      <c r="V2471" s="9">
        <f t="shared" si="229"/>
        <v>40582.054733796293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31.6400000000001</v>
      </c>
      <c r="P2472">
        <f t="shared" si="230"/>
        <v>533.82000000000005</v>
      </c>
      <c r="Q2472" t="str">
        <f t="shared" si="231"/>
        <v xml:space="preserve">music/indie </v>
      </c>
      <c r="R2472" t="str">
        <f t="shared" si="232"/>
        <v>indie rock</v>
      </c>
      <c r="S2472" t="s">
        <v>8318</v>
      </c>
      <c r="T2472" t="s">
        <v>8337</v>
      </c>
      <c r="U2472" s="10">
        <f t="shared" si="233"/>
        <v>41023.07471064815</v>
      </c>
      <c r="V2472" s="9">
        <f t="shared" si="229"/>
        <v>41052.69971064815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140</v>
      </c>
      <c r="P2473">
        <f t="shared" si="230"/>
        <v>328.5</v>
      </c>
      <c r="Q2473" t="str">
        <f t="shared" si="231"/>
        <v xml:space="preserve">music/indie </v>
      </c>
      <c r="R2473" t="str">
        <f t="shared" si="232"/>
        <v>indie rock</v>
      </c>
      <c r="S2473" t="s">
        <v>8318</v>
      </c>
      <c r="T2473" t="s">
        <v>8337</v>
      </c>
      <c r="U2473" s="10">
        <f t="shared" si="233"/>
        <v>40893.992962962962</v>
      </c>
      <c r="V2473" s="9">
        <f t="shared" si="229"/>
        <v>40933.617962962962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2682.0200000000004</v>
      </c>
      <c r="P2474">
        <f t="shared" si="230"/>
        <v>5143.01</v>
      </c>
      <c r="Q2474" t="str">
        <f t="shared" si="231"/>
        <v xml:space="preserve">music/indie </v>
      </c>
      <c r="R2474" t="str">
        <f t="shared" si="232"/>
        <v>indie rock</v>
      </c>
      <c r="S2474" t="s">
        <v>8318</v>
      </c>
      <c r="T2474" t="s">
        <v>8337</v>
      </c>
      <c r="U2474" s="10">
        <f t="shared" si="233"/>
        <v>40354.11550925926</v>
      </c>
      <c r="V2474" s="9">
        <f t="shared" si="229"/>
        <v>40424.668749999997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0</v>
      </c>
      <c r="P2475">
        <f t="shared" si="230"/>
        <v>1023.5</v>
      </c>
      <c r="Q2475" t="str">
        <f t="shared" si="231"/>
        <v xml:space="preserve">music/indie </v>
      </c>
      <c r="R2475" t="str">
        <f t="shared" si="232"/>
        <v>indie rock</v>
      </c>
      <c r="S2475" t="s">
        <v>8318</v>
      </c>
      <c r="T2475" t="s">
        <v>8337</v>
      </c>
      <c r="U2475" s="10">
        <f t="shared" si="233"/>
        <v>41193.748483796298</v>
      </c>
      <c r="V2475" s="9">
        <f t="shared" si="229"/>
        <v>41223.415150462963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0.18000000000029104</v>
      </c>
      <c r="P2476">
        <f t="shared" si="230"/>
        <v>2519.09</v>
      </c>
      <c r="Q2476" t="str">
        <f t="shared" si="231"/>
        <v xml:space="preserve">music/indie </v>
      </c>
      <c r="R2476" t="str">
        <f t="shared" si="232"/>
        <v>indie rock</v>
      </c>
      <c r="S2476" t="s">
        <v>8318</v>
      </c>
      <c r="T2476" t="s">
        <v>8337</v>
      </c>
      <c r="U2476" s="10">
        <f t="shared" si="233"/>
        <v>40417.011296296296</v>
      </c>
      <c r="V2476" s="9">
        <f t="shared" si="229"/>
        <v>40461.636296296296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118</v>
      </c>
      <c r="P2477">
        <f t="shared" si="230"/>
        <v>1349.5</v>
      </c>
      <c r="Q2477" t="str">
        <f t="shared" si="231"/>
        <v xml:space="preserve">music/indie </v>
      </c>
      <c r="R2477" t="str">
        <f t="shared" si="232"/>
        <v>indie rock</v>
      </c>
      <c r="S2477" t="s">
        <v>8318</v>
      </c>
      <c r="T2477" t="s">
        <v>8337</v>
      </c>
      <c r="U2477" s="10">
        <f t="shared" si="233"/>
        <v>40310.287673611114</v>
      </c>
      <c r="V2477" s="9">
        <f t="shared" si="229"/>
        <v>40369.541666666664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160.7199999999998</v>
      </c>
      <c r="P2478">
        <f t="shared" si="230"/>
        <v>1707.86</v>
      </c>
      <c r="Q2478" t="str">
        <f t="shared" si="231"/>
        <v xml:space="preserve">music/indie </v>
      </c>
      <c r="R2478" t="str">
        <f t="shared" si="232"/>
        <v>indie rock</v>
      </c>
      <c r="S2478" t="s">
        <v>8318</v>
      </c>
      <c r="T2478" t="s">
        <v>8337</v>
      </c>
      <c r="U2478" s="10">
        <f t="shared" si="233"/>
        <v>41913.328356481477</v>
      </c>
      <c r="V2478" s="9">
        <f t="shared" si="229"/>
        <v>41945.995023148149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535</v>
      </c>
      <c r="P2479">
        <f t="shared" si="230"/>
        <v>663</v>
      </c>
      <c r="Q2479" t="str">
        <f t="shared" si="231"/>
        <v xml:space="preserve">music/indie </v>
      </c>
      <c r="R2479" t="str">
        <f t="shared" si="232"/>
        <v>indie rock</v>
      </c>
      <c r="S2479" t="s">
        <v>8318</v>
      </c>
      <c r="T2479" t="s">
        <v>8337</v>
      </c>
      <c r="U2479" s="10">
        <f t="shared" si="233"/>
        <v>41088.691493055558</v>
      </c>
      <c r="V2479" s="9">
        <f t="shared" si="229"/>
        <v>41133.316493055558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2200</v>
      </c>
      <c r="P2480">
        <f t="shared" si="230"/>
        <v>5139.5</v>
      </c>
      <c r="Q2480" t="str">
        <f t="shared" si="231"/>
        <v xml:space="preserve">music/indie </v>
      </c>
      <c r="R2480" t="str">
        <f t="shared" si="232"/>
        <v>indie rock</v>
      </c>
      <c r="S2480" t="s">
        <v>8318</v>
      </c>
      <c r="T2480" t="s">
        <v>8337</v>
      </c>
      <c r="U2480" s="10">
        <f t="shared" si="233"/>
        <v>41257.950381944444</v>
      </c>
      <c r="V2480" s="9">
        <f t="shared" si="229"/>
        <v>41287.575381944444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100.32999999999998</v>
      </c>
      <c r="P2481">
        <f t="shared" si="230"/>
        <v>208.16499999999999</v>
      </c>
      <c r="Q2481" t="str">
        <f t="shared" si="231"/>
        <v xml:space="preserve">music/indie </v>
      </c>
      <c r="R2481" t="str">
        <f t="shared" si="232"/>
        <v>indie rock</v>
      </c>
      <c r="S2481" t="s">
        <v>8318</v>
      </c>
      <c r="T2481" t="s">
        <v>8337</v>
      </c>
      <c r="U2481" s="10">
        <f t="shared" si="233"/>
        <v>41107.726782407408</v>
      </c>
      <c r="V2481" s="9">
        <f t="shared" si="229"/>
        <v>41117.708333333336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0</v>
      </c>
      <c r="P2482">
        <f t="shared" si="230"/>
        <v>1004</v>
      </c>
      <c r="Q2482" t="str">
        <f t="shared" si="231"/>
        <v xml:space="preserve">music/indie </v>
      </c>
      <c r="R2482" t="str">
        <f t="shared" si="232"/>
        <v>indie rock</v>
      </c>
      <c r="S2482" t="s">
        <v>8318</v>
      </c>
      <c r="T2482" t="s">
        <v>8337</v>
      </c>
      <c r="U2482" s="10">
        <f t="shared" si="233"/>
        <v>42227.936157407406</v>
      </c>
      <c r="V2482" s="9">
        <f t="shared" si="229"/>
        <v>42287.561157407406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516.4399999999996</v>
      </c>
      <c r="P2483">
        <f t="shared" si="230"/>
        <v>2305.7199999999998</v>
      </c>
      <c r="Q2483" t="str">
        <f t="shared" si="231"/>
        <v xml:space="preserve">music/indie </v>
      </c>
      <c r="R2483" t="str">
        <f t="shared" si="232"/>
        <v>indie rock</v>
      </c>
      <c r="S2483" t="s">
        <v>8318</v>
      </c>
      <c r="T2483" t="s">
        <v>8337</v>
      </c>
      <c r="U2483" s="10">
        <f t="shared" si="233"/>
        <v>40999.645925925928</v>
      </c>
      <c r="V2483" s="9">
        <f t="shared" si="229"/>
        <v>41029.270925925928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</v>
      </c>
      <c r="P2484">
        <f t="shared" si="230"/>
        <v>513</v>
      </c>
      <c r="Q2484" t="str">
        <f t="shared" si="231"/>
        <v xml:space="preserve">music/indie </v>
      </c>
      <c r="R2484" t="str">
        <f t="shared" si="232"/>
        <v>indie rock</v>
      </c>
      <c r="S2484" t="s">
        <v>8318</v>
      </c>
      <c r="T2484" t="s">
        <v>8337</v>
      </c>
      <c r="U2484" s="10">
        <f t="shared" si="233"/>
        <v>40711.782210648147</v>
      </c>
      <c r="V2484" s="9">
        <f t="shared" si="229"/>
        <v>40756.407210648147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151</v>
      </c>
      <c r="P2485">
        <f t="shared" si="230"/>
        <v>635</v>
      </c>
      <c r="Q2485" t="str">
        <f t="shared" si="231"/>
        <v xml:space="preserve">music/indie </v>
      </c>
      <c r="R2485" t="str">
        <f t="shared" si="232"/>
        <v>indie rock</v>
      </c>
      <c r="S2485" t="s">
        <v>8318</v>
      </c>
      <c r="T2485" t="s">
        <v>8337</v>
      </c>
      <c r="U2485" s="10">
        <f t="shared" si="233"/>
        <v>40970.750034722223</v>
      </c>
      <c r="V2485" s="9">
        <f t="shared" si="229"/>
        <v>41030.333368055552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676.10999999999967</v>
      </c>
      <c r="P2486">
        <f t="shared" si="230"/>
        <v>2133.0549999999998</v>
      </c>
      <c r="Q2486" t="str">
        <f t="shared" si="231"/>
        <v xml:space="preserve">music/indie </v>
      </c>
      <c r="R2486" t="str">
        <f t="shared" si="232"/>
        <v>indie rock</v>
      </c>
      <c r="S2486" t="s">
        <v>8318</v>
      </c>
      <c r="T2486" t="s">
        <v>8337</v>
      </c>
      <c r="U2486" s="10">
        <f t="shared" si="233"/>
        <v>40771.916701388887</v>
      </c>
      <c r="V2486" s="9">
        <f t="shared" si="229"/>
        <v>40801.541701388887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65</v>
      </c>
      <c r="P2487">
        <f t="shared" si="230"/>
        <v>1053</v>
      </c>
      <c r="Q2487" t="str">
        <f t="shared" si="231"/>
        <v xml:space="preserve">music/indie </v>
      </c>
      <c r="R2487" t="str">
        <f t="shared" si="232"/>
        <v>indie rock</v>
      </c>
      <c r="S2487" t="s">
        <v>8318</v>
      </c>
      <c r="T2487" t="s">
        <v>8337</v>
      </c>
      <c r="U2487" s="10">
        <f t="shared" si="233"/>
        <v>40793.998599537037</v>
      </c>
      <c r="V2487" s="9">
        <f t="shared" si="229"/>
        <v>40828.623599537037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497</v>
      </c>
      <c r="P2488">
        <f t="shared" si="230"/>
        <v>413.5</v>
      </c>
      <c r="Q2488" t="str">
        <f t="shared" si="231"/>
        <v xml:space="preserve">music/indie </v>
      </c>
      <c r="R2488" t="str">
        <f t="shared" si="232"/>
        <v>indie rock</v>
      </c>
      <c r="S2488" t="s">
        <v>8318</v>
      </c>
      <c r="T2488" t="s">
        <v>8337</v>
      </c>
      <c r="U2488" s="10">
        <f t="shared" si="233"/>
        <v>40991.708055555559</v>
      </c>
      <c r="V2488" s="9">
        <f t="shared" si="229"/>
        <v>41021.333055555559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0.75999999999999091</v>
      </c>
      <c r="P2489">
        <f t="shared" si="230"/>
        <v>769.38</v>
      </c>
      <c r="Q2489" t="str">
        <f t="shared" si="231"/>
        <v xml:space="preserve">music/indie </v>
      </c>
      <c r="R2489" t="str">
        <f t="shared" si="232"/>
        <v>indie rock</v>
      </c>
      <c r="S2489" t="s">
        <v>8318</v>
      </c>
      <c r="T2489" t="s">
        <v>8337</v>
      </c>
      <c r="U2489" s="10">
        <f t="shared" si="233"/>
        <v>41026.083298611113</v>
      </c>
      <c r="V2489" s="9">
        <f t="shared" si="229"/>
        <v>41055.708298611113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201</v>
      </c>
      <c r="P2490">
        <f t="shared" si="230"/>
        <v>1633</v>
      </c>
      <c r="Q2490" t="str">
        <f t="shared" si="231"/>
        <v xml:space="preserve">music/indie </v>
      </c>
      <c r="R2490" t="str">
        <f t="shared" si="232"/>
        <v>indie rock</v>
      </c>
      <c r="S2490" t="s">
        <v>8318</v>
      </c>
      <c r="T2490" t="s">
        <v>8337</v>
      </c>
      <c r="U2490" s="10">
        <f t="shared" si="233"/>
        <v>40833.633194444446</v>
      </c>
      <c r="V2490" s="9">
        <f t="shared" si="229"/>
        <v>40863.299861111111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1178.5</v>
      </c>
      <c r="P2491">
        <f t="shared" si="230"/>
        <v>2376.75</v>
      </c>
      <c r="Q2491" t="str">
        <f t="shared" si="231"/>
        <v xml:space="preserve">music/indie </v>
      </c>
      <c r="R2491" t="str">
        <f t="shared" si="232"/>
        <v>indie rock</v>
      </c>
      <c r="S2491" t="s">
        <v>8318</v>
      </c>
      <c r="T2491" t="s">
        <v>8337</v>
      </c>
      <c r="U2491" s="10">
        <f t="shared" si="233"/>
        <v>41373.690266203703</v>
      </c>
      <c r="V2491" s="9">
        <f t="shared" si="229"/>
        <v>41403.315266203703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107</v>
      </c>
      <c r="P2492">
        <f t="shared" si="230"/>
        <v>311.5</v>
      </c>
      <c r="Q2492" t="str">
        <f t="shared" si="231"/>
        <v xml:space="preserve">music/indie </v>
      </c>
      <c r="R2492" t="str">
        <f t="shared" si="232"/>
        <v>indie rock</v>
      </c>
      <c r="S2492" t="s">
        <v>8318</v>
      </c>
      <c r="T2492" t="s">
        <v>8337</v>
      </c>
      <c r="U2492" s="10">
        <f t="shared" si="233"/>
        <v>41023.227731481478</v>
      </c>
      <c r="V2492" s="9">
        <f t="shared" si="229"/>
        <v>41082.852731481486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16</v>
      </c>
      <c r="P2493">
        <f t="shared" si="230"/>
        <v>263</v>
      </c>
      <c r="Q2493" t="str">
        <f t="shared" si="231"/>
        <v xml:space="preserve">music/indie </v>
      </c>
      <c r="R2493" t="str">
        <f t="shared" si="232"/>
        <v>indie rock</v>
      </c>
      <c r="S2493" t="s">
        <v>8318</v>
      </c>
      <c r="T2493" t="s">
        <v>8337</v>
      </c>
      <c r="U2493" s="10">
        <f t="shared" si="233"/>
        <v>40542.839282407411</v>
      </c>
      <c r="V2493" s="9">
        <f t="shared" si="229"/>
        <v>40558.702083333337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150</v>
      </c>
      <c r="P2494">
        <f t="shared" si="230"/>
        <v>388.5</v>
      </c>
      <c r="Q2494" t="str">
        <f t="shared" si="231"/>
        <v xml:space="preserve">music/indie </v>
      </c>
      <c r="R2494" t="str">
        <f t="shared" si="232"/>
        <v>indie rock</v>
      </c>
      <c r="S2494" t="s">
        <v>8318</v>
      </c>
      <c r="T2494" t="s">
        <v>8337</v>
      </c>
      <c r="U2494" s="10">
        <f t="shared" si="233"/>
        <v>41024.985972222225</v>
      </c>
      <c r="V2494" s="9">
        <f t="shared" si="229"/>
        <v>41076.040972222225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5740</v>
      </c>
      <c r="P2495">
        <f t="shared" si="230"/>
        <v>12999.5</v>
      </c>
      <c r="Q2495" t="str">
        <f t="shared" si="231"/>
        <v xml:space="preserve">music/indie </v>
      </c>
      <c r="R2495" t="str">
        <f t="shared" si="232"/>
        <v>indie rock</v>
      </c>
      <c r="S2495" t="s">
        <v>8318</v>
      </c>
      <c r="T2495" t="s">
        <v>8337</v>
      </c>
      <c r="U2495" s="10">
        <f t="shared" si="233"/>
        <v>41348.168287037035</v>
      </c>
      <c r="V2495" s="9">
        <f t="shared" si="229"/>
        <v>41392.793287037035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15.079999999999927</v>
      </c>
      <c r="P2496">
        <f t="shared" si="230"/>
        <v>777.04</v>
      </c>
      <c r="Q2496" t="str">
        <f t="shared" si="231"/>
        <v xml:space="preserve">music/indie </v>
      </c>
      <c r="R2496" t="str">
        <f t="shared" si="232"/>
        <v>indie rock</v>
      </c>
      <c r="S2496" t="s">
        <v>8318</v>
      </c>
      <c r="T2496" t="s">
        <v>8337</v>
      </c>
      <c r="U2496" s="10">
        <f t="shared" si="233"/>
        <v>41022.645185185182</v>
      </c>
      <c r="V2496" s="9">
        <f t="shared" si="229"/>
        <v>41052.270185185189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413.04999999999995</v>
      </c>
      <c r="P2497">
        <f t="shared" si="230"/>
        <v>977.52499999999998</v>
      </c>
      <c r="Q2497" t="str">
        <f t="shared" si="231"/>
        <v xml:space="preserve">music/indie </v>
      </c>
      <c r="R2497" t="str">
        <f t="shared" si="232"/>
        <v>indie rock</v>
      </c>
      <c r="S2497" t="s">
        <v>8318</v>
      </c>
      <c r="T2497" t="s">
        <v>8337</v>
      </c>
      <c r="U2497" s="10">
        <f t="shared" si="233"/>
        <v>41036.946469907409</v>
      </c>
      <c r="V2497" s="9">
        <f t="shared" si="229"/>
        <v>41066.571469907409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IF(E2498&gt;=D2498, E2498-D2498,0)</f>
        <v>0</v>
      </c>
      <c r="P2498">
        <f t="shared" si="230"/>
        <v>3005</v>
      </c>
      <c r="Q2498" t="str">
        <f t="shared" si="231"/>
        <v xml:space="preserve">music/indie </v>
      </c>
      <c r="R2498" t="str">
        <f t="shared" si="232"/>
        <v>indie rock</v>
      </c>
      <c r="S2498" t="s">
        <v>8318</v>
      </c>
      <c r="T2498" t="s">
        <v>8337</v>
      </c>
      <c r="U2498" s="10">
        <f t="shared" si="233"/>
        <v>41327.996435185189</v>
      </c>
      <c r="V2498" s="9">
        <f t="shared" ref="V2498:V2561" si="235">(I2498/86400)+25569+(-9/24)</f>
        <v>41362.579768518517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510.85999999999967</v>
      </c>
      <c r="P2499">
        <f t="shared" ref="P2499:P2562" si="236">AVERAGE(E2499,L2499)</f>
        <v>2283.4299999999998</v>
      </c>
      <c r="Q2499" t="str">
        <f t="shared" ref="Q2499:Q2562" si="237">LEFT(N2499,LEN(N2499)-FIND("/",N2499)+2)</f>
        <v xml:space="preserve">music/indie </v>
      </c>
      <c r="R2499" t="str">
        <f t="shared" ref="R2499:R2562" si="238">RIGHT(N2499,LEN(N2499)-FIND("/",N2499))</f>
        <v>indie rock</v>
      </c>
      <c r="S2499" t="s">
        <v>8318</v>
      </c>
      <c r="T2499" t="s">
        <v>8337</v>
      </c>
      <c r="U2499" s="10">
        <f t="shared" ref="U2499:U2562" si="239">(((J2499/60)/60)/24)+DATE(1970,1,1)</f>
        <v>40730.878912037035</v>
      </c>
      <c r="V2499" s="9">
        <f t="shared" si="235"/>
        <v>40760.503912037035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56</v>
      </c>
      <c r="P2500">
        <f t="shared" si="236"/>
        <v>538</v>
      </c>
      <c r="Q2500" t="str">
        <f t="shared" si="237"/>
        <v xml:space="preserve">music/indie </v>
      </c>
      <c r="R2500" t="str">
        <f t="shared" si="238"/>
        <v>indie rock</v>
      </c>
      <c r="S2500" t="s">
        <v>8318</v>
      </c>
      <c r="T2500" t="s">
        <v>8337</v>
      </c>
      <c r="U2500" s="10">
        <f t="shared" si="239"/>
        <v>42017.967442129629</v>
      </c>
      <c r="V2500" s="9">
        <f t="shared" si="235"/>
        <v>42031.592442129629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4105</v>
      </c>
      <c r="P2501">
        <f t="shared" si="236"/>
        <v>4137.5</v>
      </c>
      <c r="Q2501" t="str">
        <f t="shared" si="237"/>
        <v xml:space="preserve">music/indie </v>
      </c>
      <c r="R2501" t="str">
        <f t="shared" si="238"/>
        <v>indie rock</v>
      </c>
      <c r="S2501" t="s">
        <v>8318</v>
      </c>
      <c r="T2501" t="s">
        <v>8337</v>
      </c>
      <c r="U2501" s="10">
        <f t="shared" si="239"/>
        <v>41226.648576388885</v>
      </c>
      <c r="V2501" s="9">
        <f t="shared" si="235"/>
        <v>41274.375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80</v>
      </c>
      <c r="P2502">
        <f t="shared" si="236"/>
        <v>354.5</v>
      </c>
      <c r="Q2502" t="str">
        <f t="shared" si="237"/>
        <v xml:space="preserve">music/indie </v>
      </c>
      <c r="R2502" t="str">
        <f t="shared" si="238"/>
        <v>indie rock</v>
      </c>
      <c r="S2502" t="s">
        <v>8318</v>
      </c>
      <c r="T2502" t="s">
        <v>8337</v>
      </c>
      <c r="U2502" s="10">
        <f t="shared" si="239"/>
        <v>41053.772858796299</v>
      </c>
      <c r="V2502" s="9">
        <f t="shared" si="235"/>
        <v>41083.397858796292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0</v>
      </c>
      <c r="P2503">
        <f t="shared" si="236"/>
        <v>144</v>
      </c>
      <c r="Q2503" t="str">
        <f t="shared" si="237"/>
        <v>food/restaura</v>
      </c>
      <c r="R2503" t="str">
        <f t="shared" si="238"/>
        <v>restaurants</v>
      </c>
      <c r="S2503" t="s">
        <v>8321</v>
      </c>
      <c r="T2503" t="s">
        <v>8357</v>
      </c>
      <c r="U2503" s="10">
        <f t="shared" si="239"/>
        <v>42244.776666666665</v>
      </c>
      <c r="V2503" s="9">
        <f t="shared" si="235"/>
        <v>42274.401666666672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6"/>
        <v>45.5</v>
      </c>
      <c r="Q2504" t="str">
        <f t="shared" si="237"/>
        <v>food/restaura</v>
      </c>
      <c r="R2504" t="str">
        <f t="shared" si="238"/>
        <v>restaurants</v>
      </c>
      <c r="S2504" t="s">
        <v>8321</v>
      </c>
      <c r="T2504" t="s">
        <v>8357</v>
      </c>
      <c r="U2504" s="10">
        <f t="shared" si="239"/>
        <v>41858.825439814813</v>
      </c>
      <c r="V2504" s="9">
        <f t="shared" si="235"/>
        <v>41903.450439814813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6"/>
        <v>0</v>
      </c>
      <c r="Q2505" t="str">
        <f t="shared" si="237"/>
        <v>food/restaura</v>
      </c>
      <c r="R2505" t="str">
        <f t="shared" si="238"/>
        <v>restaurants</v>
      </c>
      <c r="S2505" t="s">
        <v>8321</v>
      </c>
      <c r="T2505" t="s">
        <v>8357</v>
      </c>
      <c r="U2505" s="10">
        <f t="shared" si="239"/>
        <v>42498.899398148147</v>
      </c>
      <c r="V2505" s="9">
        <f t="shared" si="235"/>
        <v>42528.504166666666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6"/>
        <v>0</v>
      </c>
      <c r="Q2506" t="str">
        <f t="shared" si="237"/>
        <v>food/restaura</v>
      </c>
      <c r="R2506" t="str">
        <f t="shared" si="238"/>
        <v>restaurants</v>
      </c>
      <c r="S2506" t="s">
        <v>8321</v>
      </c>
      <c r="T2506" t="s">
        <v>8357</v>
      </c>
      <c r="U2506" s="10">
        <f t="shared" si="239"/>
        <v>41928.015439814815</v>
      </c>
      <c r="V2506" s="9">
        <f t="shared" si="235"/>
        <v>41957.682106481487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6"/>
        <v>0</v>
      </c>
      <c r="Q2507" t="str">
        <f t="shared" si="237"/>
        <v>food/restaura</v>
      </c>
      <c r="R2507" t="str">
        <f t="shared" si="238"/>
        <v>restaurants</v>
      </c>
      <c r="S2507" t="s">
        <v>8321</v>
      </c>
      <c r="T2507" t="s">
        <v>8357</v>
      </c>
      <c r="U2507" s="10">
        <f t="shared" si="239"/>
        <v>42047.05574074074</v>
      </c>
      <c r="V2507" s="9">
        <f t="shared" si="235"/>
        <v>42076.639074074075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</v>
      </c>
      <c r="P2508">
        <f t="shared" si="236"/>
        <v>16</v>
      </c>
      <c r="Q2508" t="str">
        <f t="shared" si="237"/>
        <v>food/restaura</v>
      </c>
      <c r="R2508" t="str">
        <f t="shared" si="238"/>
        <v>restaurants</v>
      </c>
      <c r="S2508" t="s">
        <v>8321</v>
      </c>
      <c r="T2508" t="s">
        <v>8357</v>
      </c>
      <c r="U2508" s="10">
        <f t="shared" si="239"/>
        <v>42258.297094907408</v>
      </c>
      <c r="V2508" s="9">
        <f t="shared" si="235"/>
        <v>42280.5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6"/>
        <v>0</v>
      </c>
      <c r="Q2509" t="str">
        <f t="shared" si="237"/>
        <v>food/restaura</v>
      </c>
      <c r="R2509" t="str">
        <f t="shared" si="238"/>
        <v>restaurants</v>
      </c>
      <c r="S2509" t="s">
        <v>8321</v>
      </c>
      <c r="T2509" t="s">
        <v>8357</v>
      </c>
      <c r="U2509" s="10">
        <f t="shared" si="239"/>
        <v>42105.072962962964</v>
      </c>
      <c r="V2509" s="9">
        <f t="shared" si="235"/>
        <v>42134.697962962964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6"/>
        <v>0</v>
      </c>
      <c r="Q2510" t="str">
        <f t="shared" si="237"/>
        <v>food/restaura</v>
      </c>
      <c r="R2510" t="str">
        <f t="shared" si="238"/>
        <v>restaurants</v>
      </c>
      <c r="S2510" t="s">
        <v>8321</v>
      </c>
      <c r="T2510" t="s">
        <v>8357</v>
      </c>
      <c r="U2510" s="10">
        <f t="shared" si="239"/>
        <v>41835.951782407406</v>
      </c>
      <c r="V2510" s="9">
        <f t="shared" si="235"/>
        <v>41865.576782407406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0</v>
      </c>
      <c r="P2511">
        <f t="shared" si="236"/>
        <v>514</v>
      </c>
      <c r="Q2511" t="str">
        <f t="shared" si="237"/>
        <v>food/restaura</v>
      </c>
      <c r="R2511" t="str">
        <f t="shared" si="238"/>
        <v>restaurants</v>
      </c>
      <c r="S2511" t="s">
        <v>8321</v>
      </c>
      <c r="T2511" t="s">
        <v>8357</v>
      </c>
      <c r="U2511" s="10">
        <f t="shared" si="239"/>
        <v>42058.809594907405</v>
      </c>
      <c r="V2511" s="9">
        <f t="shared" si="235"/>
        <v>42114.392928240741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6"/>
        <v>38.5</v>
      </c>
      <c r="Q2512" t="str">
        <f t="shared" si="237"/>
        <v>food/restaura</v>
      </c>
      <c r="R2512" t="str">
        <f t="shared" si="238"/>
        <v>restaurants</v>
      </c>
      <c r="S2512" t="s">
        <v>8321</v>
      </c>
      <c r="T2512" t="s">
        <v>8357</v>
      </c>
      <c r="U2512" s="10">
        <f t="shared" si="239"/>
        <v>42078.997361111105</v>
      </c>
      <c r="V2512" s="9">
        <f t="shared" si="235"/>
        <v>42138.622361111113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6"/>
        <v>0</v>
      </c>
      <c r="Q2513" t="str">
        <f t="shared" si="237"/>
        <v>food/restaura</v>
      </c>
      <c r="R2513" t="str">
        <f t="shared" si="238"/>
        <v>restaurants</v>
      </c>
      <c r="S2513" t="s">
        <v>8321</v>
      </c>
      <c r="T2513" t="s">
        <v>8357</v>
      </c>
      <c r="U2513" s="10">
        <f t="shared" si="239"/>
        <v>42371.446909722217</v>
      </c>
      <c r="V2513" s="9">
        <f t="shared" si="235"/>
        <v>42401.071909722217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6"/>
        <v>0</v>
      </c>
      <c r="Q2514" t="str">
        <f t="shared" si="237"/>
        <v>food/restaura</v>
      </c>
      <c r="R2514" t="str">
        <f t="shared" si="238"/>
        <v>restaurants</v>
      </c>
      <c r="S2514" t="s">
        <v>8321</v>
      </c>
      <c r="T2514" t="s">
        <v>8357</v>
      </c>
      <c r="U2514" s="10">
        <f t="shared" si="239"/>
        <v>41971.876863425925</v>
      </c>
      <c r="V2514" s="9">
        <f t="shared" si="235"/>
        <v>41986.501863425925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6"/>
        <v>0</v>
      </c>
      <c r="Q2515" t="str">
        <f t="shared" si="237"/>
        <v>food/restaura</v>
      </c>
      <c r="R2515" t="str">
        <f t="shared" si="238"/>
        <v>restaurants</v>
      </c>
      <c r="S2515" t="s">
        <v>8321</v>
      </c>
      <c r="T2515" t="s">
        <v>8357</v>
      </c>
      <c r="U2515" s="10">
        <f t="shared" si="239"/>
        <v>42732.00681712963</v>
      </c>
      <c r="V2515" s="9">
        <f t="shared" si="235"/>
        <v>42791.63181712963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0</v>
      </c>
      <c r="P2516">
        <f t="shared" si="236"/>
        <v>107</v>
      </c>
      <c r="Q2516" t="str">
        <f t="shared" si="237"/>
        <v>food/restaura</v>
      </c>
      <c r="R2516" t="str">
        <f t="shared" si="238"/>
        <v>restaurants</v>
      </c>
      <c r="S2516" t="s">
        <v>8321</v>
      </c>
      <c r="T2516" t="s">
        <v>8357</v>
      </c>
      <c r="U2516" s="10">
        <f t="shared" si="239"/>
        <v>41854.389780092592</v>
      </c>
      <c r="V2516" s="9">
        <f t="shared" si="235"/>
        <v>41871.014780092592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0</v>
      </c>
      <c r="P2517">
        <f t="shared" si="236"/>
        <v>471</v>
      </c>
      <c r="Q2517" t="str">
        <f t="shared" si="237"/>
        <v>food/restaura</v>
      </c>
      <c r="R2517" t="str">
        <f t="shared" si="238"/>
        <v>restaurants</v>
      </c>
      <c r="S2517" t="s">
        <v>8321</v>
      </c>
      <c r="T2517" t="s">
        <v>8357</v>
      </c>
      <c r="U2517" s="10">
        <f t="shared" si="239"/>
        <v>42027.839733796296</v>
      </c>
      <c r="V2517" s="9">
        <f t="shared" si="235"/>
        <v>42057.464733796296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6"/>
        <v>0</v>
      </c>
      <c r="Q2518" t="str">
        <f t="shared" si="237"/>
        <v>food/restaura</v>
      </c>
      <c r="R2518" t="str">
        <f t="shared" si="238"/>
        <v>restaurants</v>
      </c>
      <c r="S2518" t="s">
        <v>8321</v>
      </c>
      <c r="T2518" t="s">
        <v>8357</v>
      </c>
      <c r="U2518" s="10">
        <f t="shared" si="239"/>
        <v>41942.653379629628</v>
      </c>
      <c r="V2518" s="9">
        <f t="shared" si="235"/>
        <v>41972.3200462963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0</v>
      </c>
      <c r="P2519">
        <f t="shared" si="236"/>
        <v>900</v>
      </c>
      <c r="Q2519" t="str">
        <f t="shared" si="237"/>
        <v>food/restaura</v>
      </c>
      <c r="R2519" t="str">
        <f t="shared" si="238"/>
        <v>restaurants</v>
      </c>
      <c r="S2519" t="s">
        <v>8321</v>
      </c>
      <c r="T2519" t="s">
        <v>8357</v>
      </c>
      <c r="U2519" s="10">
        <f t="shared" si="239"/>
        <v>42052.802430555559</v>
      </c>
      <c r="V2519" s="9">
        <f t="shared" si="235"/>
        <v>42082.385763888888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6"/>
        <v>0</v>
      </c>
      <c r="Q2520" t="str">
        <f t="shared" si="237"/>
        <v>food/restaura</v>
      </c>
      <c r="R2520" t="str">
        <f t="shared" si="238"/>
        <v>restaurants</v>
      </c>
      <c r="S2520" t="s">
        <v>8321</v>
      </c>
      <c r="T2520" t="s">
        <v>8357</v>
      </c>
      <c r="U2520" s="10">
        <f t="shared" si="239"/>
        <v>41926.680879629632</v>
      </c>
      <c r="V2520" s="9">
        <f t="shared" si="235"/>
        <v>41956.347546296296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6"/>
        <v>34.5</v>
      </c>
      <c r="Q2521" t="str">
        <f t="shared" si="237"/>
        <v>food/restaura</v>
      </c>
      <c r="R2521" t="str">
        <f t="shared" si="238"/>
        <v>restaurants</v>
      </c>
      <c r="S2521" t="s">
        <v>8321</v>
      </c>
      <c r="T2521" t="s">
        <v>8357</v>
      </c>
      <c r="U2521" s="10">
        <f t="shared" si="239"/>
        <v>41809.155138888891</v>
      </c>
      <c r="V2521" s="9">
        <f t="shared" si="235"/>
        <v>41838.780138888891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6"/>
        <v>0</v>
      </c>
      <c r="Q2522" t="str">
        <f t="shared" si="237"/>
        <v>food/restaura</v>
      </c>
      <c r="R2522" t="str">
        <f t="shared" si="238"/>
        <v>restaurants</v>
      </c>
      <c r="S2522" t="s">
        <v>8321</v>
      </c>
      <c r="T2522" t="s">
        <v>8357</v>
      </c>
      <c r="U2522" s="10">
        <f t="shared" si="239"/>
        <v>42612.600520833337</v>
      </c>
      <c r="V2522" s="9">
        <f t="shared" si="235"/>
        <v>42658.431250000001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1185.9899999999998</v>
      </c>
      <c r="P2523">
        <f t="shared" si="236"/>
        <v>6908.9949999999999</v>
      </c>
      <c r="Q2523" t="str">
        <f t="shared" si="237"/>
        <v>music/classical m</v>
      </c>
      <c r="R2523" t="str">
        <f t="shared" si="238"/>
        <v>classical music</v>
      </c>
      <c r="S2523" t="s">
        <v>8318</v>
      </c>
      <c r="T2523" t="s">
        <v>8358</v>
      </c>
      <c r="U2523" s="10">
        <f t="shared" si="239"/>
        <v>42269.967835648145</v>
      </c>
      <c r="V2523" s="9">
        <f t="shared" si="235"/>
        <v>42290.592835648145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0</v>
      </c>
      <c r="P2524">
        <f t="shared" si="236"/>
        <v>2513.5</v>
      </c>
      <c r="Q2524" t="str">
        <f t="shared" si="237"/>
        <v>music/classical m</v>
      </c>
      <c r="R2524" t="str">
        <f t="shared" si="238"/>
        <v>classical music</v>
      </c>
      <c r="S2524" t="s">
        <v>8318</v>
      </c>
      <c r="T2524" t="s">
        <v>8358</v>
      </c>
      <c r="U2524" s="10">
        <f t="shared" si="239"/>
        <v>42460.573611111111</v>
      </c>
      <c r="V2524" s="9">
        <f t="shared" si="235"/>
        <v>42482.244444444441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508</v>
      </c>
      <c r="P2525">
        <f t="shared" si="236"/>
        <v>717</v>
      </c>
      <c r="Q2525" t="str">
        <f t="shared" si="237"/>
        <v>music/classical m</v>
      </c>
      <c r="R2525" t="str">
        <f t="shared" si="238"/>
        <v>classical music</v>
      </c>
      <c r="S2525" t="s">
        <v>8318</v>
      </c>
      <c r="T2525" t="s">
        <v>8358</v>
      </c>
      <c r="U2525" s="10">
        <f t="shared" si="239"/>
        <v>41930.975601851853</v>
      </c>
      <c r="V2525" s="9">
        <f t="shared" si="235"/>
        <v>41960.642268518517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120</v>
      </c>
      <c r="P2526">
        <f t="shared" si="236"/>
        <v>3831.5</v>
      </c>
      <c r="Q2526" t="str">
        <f t="shared" si="237"/>
        <v>music/classical m</v>
      </c>
      <c r="R2526" t="str">
        <f t="shared" si="238"/>
        <v>classical music</v>
      </c>
      <c r="S2526" t="s">
        <v>8318</v>
      </c>
      <c r="T2526" t="s">
        <v>8358</v>
      </c>
      <c r="U2526" s="10">
        <f t="shared" si="239"/>
        <v>41961.807372685187</v>
      </c>
      <c r="V2526" s="9">
        <f t="shared" si="235"/>
        <v>41993.8125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26</v>
      </c>
      <c r="P2527">
        <f t="shared" si="236"/>
        <v>4053</v>
      </c>
      <c r="Q2527" t="str">
        <f t="shared" si="237"/>
        <v>music/classical m</v>
      </c>
      <c r="R2527" t="str">
        <f t="shared" si="238"/>
        <v>classical music</v>
      </c>
      <c r="S2527" t="s">
        <v>8318</v>
      </c>
      <c r="T2527" t="s">
        <v>8358</v>
      </c>
      <c r="U2527" s="10">
        <f t="shared" si="239"/>
        <v>41058.844571759262</v>
      </c>
      <c r="V2527" s="9">
        <f t="shared" si="235"/>
        <v>41088.469571759255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518</v>
      </c>
      <c r="P2528">
        <f t="shared" si="236"/>
        <v>2275.5</v>
      </c>
      <c r="Q2528" t="str">
        <f t="shared" si="237"/>
        <v>music/classical m</v>
      </c>
      <c r="R2528" t="str">
        <f t="shared" si="238"/>
        <v>classical music</v>
      </c>
      <c r="S2528" t="s">
        <v>8318</v>
      </c>
      <c r="T2528" t="s">
        <v>8358</v>
      </c>
      <c r="U2528" s="10">
        <f t="shared" si="239"/>
        <v>41953.091134259259</v>
      </c>
      <c r="V2528" s="9">
        <f t="shared" si="235"/>
        <v>41980.832638888889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85</v>
      </c>
      <c r="P2529">
        <f t="shared" si="236"/>
        <v>2078</v>
      </c>
      <c r="Q2529" t="str">
        <f t="shared" si="237"/>
        <v>music/classical m</v>
      </c>
      <c r="R2529" t="str">
        <f t="shared" si="238"/>
        <v>classical music</v>
      </c>
      <c r="S2529" t="s">
        <v>8318</v>
      </c>
      <c r="T2529" t="s">
        <v>8358</v>
      </c>
      <c r="U2529" s="10">
        <f t="shared" si="239"/>
        <v>41546.75105324074</v>
      </c>
      <c r="V2529" s="9">
        <f t="shared" si="235"/>
        <v>41564.790972222225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289.98999999999978</v>
      </c>
      <c r="P2530">
        <f t="shared" si="236"/>
        <v>2185.4949999999999</v>
      </c>
      <c r="Q2530" t="str">
        <f t="shared" si="237"/>
        <v>music/classical m</v>
      </c>
      <c r="R2530" t="str">
        <f t="shared" si="238"/>
        <v>classical music</v>
      </c>
      <c r="S2530" t="s">
        <v>8318</v>
      </c>
      <c r="T2530" t="s">
        <v>8358</v>
      </c>
      <c r="U2530" s="10">
        <f t="shared" si="239"/>
        <v>42217.834525462968</v>
      </c>
      <c r="V2530" s="9">
        <f t="shared" si="235"/>
        <v>42236.083333333328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257</v>
      </c>
      <c r="P2531">
        <f t="shared" si="236"/>
        <v>3166.5</v>
      </c>
      <c r="Q2531" t="str">
        <f t="shared" si="237"/>
        <v>music/classical m</v>
      </c>
      <c r="R2531" t="str">
        <f t="shared" si="238"/>
        <v>classical music</v>
      </c>
      <c r="S2531" t="s">
        <v>8318</v>
      </c>
      <c r="T2531" t="s">
        <v>8358</v>
      </c>
      <c r="U2531" s="10">
        <f t="shared" si="239"/>
        <v>40948.080729166664</v>
      </c>
      <c r="V2531" s="9">
        <f t="shared" si="235"/>
        <v>40992.6640625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0</v>
      </c>
      <c r="P2532">
        <f t="shared" si="236"/>
        <v>3274</v>
      </c>
      <c r="Q2532" t="str">
        <f t="shared" si="237"/>
        <v>music/classical m</v>
      </c>
      <c r="R2532" t="str">
        <f t="shared" si="238"/>
        <v>classical music</v>
      </c>
      <c r="S2532" t="s">
        <v>8318</v>
      </c>
      <c r="T2532" t="s">
        <v>8358</v>
      </c>
      <c r="U2532" s="10">
        <f t="shared" si="239"/>
        <v>42081.864641203705</v>
      </c>
      <c r="V2532" s="9">
        <f t="shared" si="235"/>
        <v>42113.826388888891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18</v>
      </c>
      <c r="P2533">
        <f t="shared" si="236"/>
        <v>2289.5</v>
      </c>
      <c r="Q2533" t="str">
        <f t="shared" si="237"/>
        <v>music/classical m</v>
      </c>
      <c r="R2533" t="str">
        <f t="shared" si="238"/>
        <v>classical music</v>
      </c>
      <c r="S2533" t="s">
        <v>8318</v>
      </c>
      <c r="T2533" t="s">
        <v>8358</v>
      </c>
      <c r="U2533" s="10">
        <f t="shared" si="239"/>
        <v>42208.680023148147</v>
      </c>
      <c r="V2533" s="9">
        <f t="shared" si="235"/>
        <v>42230.790972222225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1045</v>
      </c>
      <c r="P2534">
        <f t="shared" si="236"/>
        <v>2552.5</v>
      </c>
      <c r="Q2534" t="str">
        <f t="shared" si="237"/>
        <v>music/classical m</v>
      </c>
      <c r="R2534" t="str">
        <f t="shared" si="238"/>
        <v>classical music</v>
      </c>
      <c r="S2534" t="s">
        <v>8318</v>
      </c>
      <c r="T2534" t="s">
        <v>8358</v>
      </c>
      <c r="U2534" s="10">
        <f t="shared" si="239"/>
        <v>41107.849143518521</v>
      </c>
      <c r="V2534" s="9">
        <f t="shared" si="235"/>
        <v>41137.474143518521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800</v>
      </c>
      <c r="P2535">
        <f t="shared" si="236"/>
        <v>4218</v>
      </c>
      <c r="Q2535" t="str">
        <f t="shared" si="237"/>
        <v>music/classical m</v>
      </c>
      <c r="R2535" t="str">
        <f t="shared" si="238"/>
        <v>classical music</v>
      </c>
      <c r="S2535" t="s">
        <v>8318</v>
      </c>
      <c r="T2535" t="s">
        <v>8358</v>
      </c>
      <c r="U2535" s="10">
        <f t="shared" si="239"/>
        <v>41304.751284722224</v>
      </c>
      <c r="V2535" s="9">
        <f t="shared" si="235"/>
        <v>41334.375787037039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100</v>
      </c>
      <c r="P2536">
        <f t="shared" si="236"/>
        <v>1057</v>
      </c>
      <c r="Q2536" t="str">
        <f t="shared" si="237"/>
        <v>music/classical m</v>
      </c>
      <c r="R2536" t="str">
        <f t="shared" si="238"/>
        <v>classical music</v>
      </c>
      <c r="S2536" t="s">
        <v>8318</v>
      </c>
      <c r="T2536" t="s">
        <v>8358</v>
      </c>
      <c r="U2536" s="10">
        <f t="shared" si="239"/>
        <v>40127.700370370374</v>
      </c>
      <c r="V2536" s="9">
        <f t="shared" si="235"/>
        <v>40178.875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755</v>
      </c>
      <c r="P2537">
        <f t="shared" si="236"/>
        <v>10416.5</v>
      </c>
      <c r="Q2537" t="str">
        <f t="shared" si="237"/>
        <v>music/classical m</v>
      </c>
      <c r="R2537" t="str">
        <f t="shared" si="238"/>
        <v>classical music</v>
      </c>
      <c r="S2537" t="s">
        <v>8318</v>
      </c>
      <c r="T2537" t="s">
        <v>8358</v>
      </c>
      <c r="U2537" s="10">
        <f t="shared" si="239"/>
        <v>41943.791030092594</v>
      </c>
      <c r="V2537" s="9">
        <f t="shared" si="235"/>
        <v>41974.457696759258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4</v>
      </c>
      <c r="P2538">
        <f t="shared" si="236"/>
        <v>16.5</v>
      </c>
      <c r="Q2538" t="str">
        <f t="shared" si="237"/>
        <v>music/classical m</v>
      </c>
      <c r="R2538" t="str">
        <f t="shared" si="238"/>
        <v>classical music</v>
      </c>
      <c r="S2538" t="s">
        <v>8318</v>
      </c>
      <c r="T2538" t="s">
        <v>8358</v>
      </c>
      <c r="U2538" s="10">
        <f t="shared" si="239"/>
        <v>41464.106087962966</v>
      </c>
      <c r="V2538" s="9">
        <f t="shared" si="235"/>
        <v>41484.731087962966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100</v>
      </c>
      <c r="P2539">
        <f t="shared" si="236"/>
        <v>555.5</v>
      </c>
      <c r="Q2539" t="str">
        <f t="shared" si="237"/>
        <v>music/classical m</v>
      </c>
      <c r="R2539" t="str">
        <f t="shared" si="238"/>
        <v>classical music</v>
      </c>
      <c r="S2539" t="s">
        <v>8318</v>
      </c>
      <c r="T2539" t="s">
        <v>8358</v>
      </c>
      <c r="U2539" s="10">
        <f t="shared" si="239"/>
        <v>40696.648784722223</v>
      </c>
      <c r="V2539" s="9">
        <f t="shared" si="235"/>
        <v>40756.273784722223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2343.1699999999983</v>
      </c>
      <c r="P2540">
        <f t="shared" si="236"/>
        <v>10264.084999999999</v>
      </c>
      <c r="Q2540" t="str">
        <f t="shared" si="237"/>
        <v>music/classical m</v>
      </c>
      <c r="R2540" t="str">
        <f t="shared" si="238"/>
        <v>classical music</v>
      </c>
      <c r="S2540" t="s">
        <v>8318</v>
      </c>
      <c r="T2540" t="s">
        <v>8358</v>
      </c>
      <c r="U2540" s="10">
        <f t="shared" si="239"/>
        <v>41298.509965277779</v>
      </c>
      <c r="V2540" s="9">
        <f t="shared" si="235"/>
        <v>41328.832638888889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25</v>
      </c>
      <c r="P2541">
        <f t="shared" si="236"/>
        <v>5042</v>
      </c>
      <c r="Q2541" t="str">
        <f t="shared" si="237"/>
        <v>music/classical m</v>
      </c>
      <c r="R2541" t="str">
        <f t="shared" si="238"/>
        <v>classical music</v>
      </c>
      <c r="S2541" t="s">
        <v>8318</v>
      </c>
      <c r="T2541" t="s">
        <v>8358</v>
      </c>
      <c r="U2541" s="10">
        <f t="shared" si="239"/>
        <v>41977.902222222227</v>
      </c>
      <c r="V2541" s="9">
        <f t="shared" si="235"/>
        <v>42037.527222222227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85</v>
      </c>
      <c r="P2542">
        <f t="shared" si="236"/>
        <v>1306</v>
      </c>
      <c r="Q2542" t="str">
        <f t="shared" si="237"/>
        <v>music/classical m</v>
      </c>
      <c r="R2542" t="str">
        <f t="shared" si="238"/>
        <v>classical music</v>
      </c>
      <c r="S2542" t="s">
        <v>8318</v>
      </c>
      <c r="T2542" t="s">
        <v>8358</v>
      </c>
      <c r="U2542" s="10">
        <f t="shared" si="239"/>
        <v>40785.675011574072</v>
      </c>
      <c r="V2542" s="9">
        <f t="shared" si="235"/>
        <v>40845.300011574072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246</v>
      </c>
      <c r="P2543">
        <f t="shared" si="236"/>
        <v>1904.5</v>
      </c>
      <c r="Q2543" t="str">
        <f t="shared" si="237"/>
        <v>music/classical m</v>
      </c>
      <c r="R2543" t="str">
        <f t="shared" si="238"/>
        <v>classical music</v>
      </c>
      <c r="S2543" t="s">
        <v>8318</v>
      </c>
      <c r="T2543" t="s">
        <v>8358</v>
      </c>
      <c r="U2543" s="10">
        <f t="shared" si="239"/>
        <v>41483.449282407404</v>
      </c>
      <c r="V2543" s="9">
        <f t="shared" si="235"/>
        <v>41543.074282407411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25</v>
      </c>
      <c r="P2544">
        <f t="shared" si="236"/>
        <v>369</v>
      </c>
      <c r="Q2544" t="str">
        <f t="shared" si="237"/>
        <v>music/classical m</v>
      </c>
      <c r="R2544" t="str">
        <f t="shared" si="238"/>
        <v>classical music</v>
      </c>
      <c r="S2544" t="s">
        <v>8318</v>
      </c>
      <c r="T2544" t="s">
        <v>8358</v>
      </c>
      <c r="U2544" s="10">
        <f t="shared" si="239"/>
        <v>41509.426585648151</v>
      </c>
      <c r="V2544" s="9">
        <f t="shared" si="235"/>
        <v>41547.790972222225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141</v>
      </c>
      <c r="P2545">
        <f t="shared" si="236"/>
        <v>202</v>
      </c>
      <c r="Q2545" t="str">
        <f t="shared" si="237"/>
        <v>music/classical m</v>
      </c>
      <c r="R2545" t="str">
        <f t="shared" si="238"/>
        <v>classical music</v>
      </c>
      <c r="S2545" t="s">
        <v>8318</v>
      </c>
      <c r="T2545" t="s">
        <v>8358</v>
      </c>
      <c r="U2545" s="10">
        <f t="shared" si="239"/>
        <v>40514.107615740737</v>
      </c>
      <c r="V2545" s="9">
        <f t="shared" si="235"/>
        <v>40544.75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41</v>
      </c>
      <c r="P2546">
        <f t="shared" si="236"/>
        <v>2549</v>
      </c>
      <c r="Q2546" t="str">
        <f t="shared" si="237"/>
        <v>music/classical m</v>
      </c>
      <c r="R2546" t="str">
        <f t="shared" si="238"/>
        <v>classical music</v>
      </c>
      <c r="S2546" t="s">
        <v>8318</v>
      </c>
      <c r="T2546" t="s">
        <v>8358</v>
      </c>
      <c r="U2546" s="10">
        <f t="shared" si="239"/>
        <v>41068.520474537036</v>
      </c>
      <c r="V2546" s="9">
        <f t="shared" si="235"/>
        <v>41098.145474537036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1906</v>
      </c>
      <c r="P2547">
        <f t="shared" si="236"/>
        <v>1983.5</v>
      </c>
      <c r="Q2547" t="str">
        <f t="shared" si="237"/>
        <v>music/classical m</v>
      </c>
      <c r="R2547" t="str">
        <f t="shared" si="238"/>
        <v>classical music</v>
      </c>
      <c r="S2547" t="s">
        <v>8318</v>
      </c>
      <c r="T2547" t="s">
        <v>8358</v>
      </c>
      <c r="U2547" s="10">
        <f t="shared" si="239"/>
        <v>42027.13817129629</v>
      </c>
      <c r="V2547" s="9">
        <f t="shared" si="235"/>
        <v>42061.645833333328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410</v>
      </c>
      <c r="P2548">
        <f t="shared" si="236"/>
        <v>1987.5</v>
      </c>
      <c r="Q2548" t="str">
        <f t="shared" si="237"/>
        <v>music/classical m</v>
      </c>
      <c r="R2548" t="str">
        <f t="shared" si="238"/>
        <v>classical music</v>
      </c>
      <c r="S2548" t="s">
        <v>8318</v>
      </c>
      <c r="T2548" t="s">
        <v>8358</v>
      </c>
      <c r="U2548" s="10">
        <f t="shared" si="239"/>
        <v>41524.858553240738</v>
      </c>
      <c r="V2548" s="9">
        <f t="shared" si="235"/>
        <v>41551.833333333336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1092</v>
      </c>
      <c r="P2549">
        <f t="shared" si="236"/>
        <v>3363</v>
      </c>
      <c r="Q2549" t="str">
        <f t="shared" si="237"/>
        <v>music/classical m</v>
      </c>
      <c r="R2549" t="str">
        <f t="shared" si="238"/>
        <v>classical music</v>
      </c>
      <c r="S2549" t="s">
        <v>8318</v>
      </c>
      <c r="T2549" t="s">
        <v>8358</v>
      </c>
      <c r="U2549" s="10">
        <f t="shared" si="239"/>
        <v>40973.773182870369</v>
      </c>
      <c r="V2549" s="9">
        <f t="shared" si="235"/>
        <v>41003.356516203705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111</v>
      </c>
      <c r="P2550">
        <f t="shared" si="236"/>
        <v>3074</v>
      </c>
      <c r="Q2550" t="str">
        <f t="shared" si="237"/>
        <v>music/classical m</v>
      </c>
      <c r="R2550" t="str">
        <f t="shared" si="238"/>
        <v>classical music</v>
      </c>
      <c r="S2550" t="s">
        <v>8318</v>
      </c>
      <c r="T2550" t="s">
        <v>8358</v>
      </c>
      <c r="U2550" s="10">
        <f t="shared" si="239"/>
        <v>42618.625428240746</v>
      </c>
      <c r="V2550" s="9">
        <f t="shared" si="235"/>
        <v>42642.810416666667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44</v>
      </c>
      <c r="P2551">
        <f t="shared" si="236"/>
        <v>825.5</v>
      </c>
      <c r="Q2551" t="str">
        <f t="shared" si="237"/>
        <v>music/classical m</v>
      </c>
      <c r="R2551" t="str">
        <f t="shared" si="238"/>
        <v>classical music</v>
      </c>
      <c r="S2551" t="s">
        <v>8318</v>
      </c>
      <c r="T2551" t="s">
        <v>8358</v>
      </c>
      <c r="U2551" s="10">
        <f t="shared" si="239"/>
        <v>41390.757754629631</v>
      </c>
      <c r="V2551" s="9">
        <f t="shared" si="235"/>
        <v>41425.333333333336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55</v>
      </c>
      <c r="P2552">
        <f t="shared" si="236"/>
        <v>3352.5</v>
      </c>
      <c r="Q2552" t="str">
        <f t="shared" si="237"/>
        <v>music/classical m</v>
      </c>
      <c r="R2552" t="str">
        <f t="shared" si="238"/>
        <v>classical music</v>
      </c>
      <c r="S2552" t="s">
        <v>8318</v>
      </c>
      <c r="T2552" t="s">
        <v>8358</v>
      </c>
      <c r="U2552" s="10">
        <f t="shared" si="239"/>
        <v>42228.634328703702</v>
      </c>
      <c r="V2552" s="9">
        <f t="shared" si="235"/>
        <v>42284.790972222225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100.5</v>
      </c>
      <c r="P2553">
        <f t="shared" si="236"/>
        <v>1915.75</v>
      </c>
      <c r="Q2553" t="str">
        <f t="shared" si="237"/>
        <v>music/classical m</v>
      </c>
      <c r="R2553" t="str">
        <f t="shared" si="238"/>
        <v>classical music</v>
      </c>
      <c r="S2553" t="s">
        <v>8318</v>
      </c>
      <c r="T2553" t="s">
        <v>8358</v>
      </c>
      <c r="U2553" s="10">
        <f t="shared" si="239"/>
        <v>40961.252141203702</v>
      </c>
      <c r="V2553" s="9">
        <f t="shared" si="235"/>
        <v>40989.491666666669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195</v>
      </c>
      <c r="P2554">
        <f t="shared" si="236"/>
        <v>1606.5</v>
      </c>
      <c r="Q2554" t="str">
        <f t="shared" si="237"/>
        <v>music/classical m</v>
      </c>
      <c r="R2554" t="str">
        <f t="shared" si="238"/>
        <v>classical music</v>
      </c>
      <c r="S2554" t="s">
        <v>8318</v>
      </c>
      <c r="T2554" t="s">
        <v>8358</v>
      </c>
      <c r="U2554" s="10">
        <f t="shared" si="239"/>
        <v>42769.809965277775</v>
      </c>
      <c r="V2554" s="9">
        <f t="shared" si="235"/>
        <v>42799.434965277775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833</v>
      </c>
      <c r="P2555">
        <f t="shared" si="236"/>
        <v>1196.5</v>
      </c>
      <c r="Q2555" t="str">
        <f t="shared" si="237"/>
        <v>music/classical m</v>
      </c>
      <c r="R2555" t="str">
        <f t="shared" si="238"/>
        <v>classical music</v>
      </c>
      <c r="S2555" t="s">
        <v>8318</v>
      </c>
      <c r="T2555" t="s">
        <v>8358</v>
      </c>
      <c r="U2555" s="10">
        <f t="shared" si="239"/>
        <v>41113.199155092596</v>
      </c>
      <c r="V2555" s="9">
        <f t="shared" si="235"/>
        <v>41172.824155092589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684</v>
      </c>
      <c r="P2556">
        <f t="shared" si="236"/>
        <v>1875.5</v>
      </c>
      <c r="Q2556" t="str">
        <f t="shared" si="237"/>
        <v>music/classical m</v>
      </c>
      <c r="R2556" t="str">
        <f t="shared" si="238"/>
        <v>classical music</v>
      </c>
      <c r="S2556" t="s">
        <v>8318</v>
      </c>
      <c r="T2556" t="s">
        <v>8358</v>
      </c>
      <c r="U2556" s="10">
        <f t="shared" si="239"/>
        <v>42125.078275462962</v>
      </c>
      <c r="V2556" s="9">
        <f t="shared" si="235"/>
        <v>42155.790972222225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147</v>
      </c>
      <c r="P2557">
        <f t="shared" si="236"/>
        <v>1091</v>
      </c>
      <c r="Q2557" t="str">
        <f t="shared" si="237"/>
        <v>music/classical m</v>
      </c>
      <c r="R2557" t="str">
        <f t="shared" si="238"/>
        <v>classical music</v>
      </c>
      <c r="S2557" t="s">
        <v>8318</v>
      </c>
      <c r="T2557" t="s">
        <v>8358</v>
      </c>
      <c r="U2557" s="10">
        <f t="shared" si="239"/>
        <v>41026.655011574076</v>
      </c>
      <c r="V2557" s="9">
        <f t="shared" si="235"/>
        <v>41057.280011574076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41</v>
      </c>
      <c r="P2558">
        <f t="shared" si="236"/>
        <v>410</v>
      </c>
      <c r="Q2558" t="str">
        <f t="shared" si="237"/>
        <v>music/classical m</v>
      </c>
      <c r="R2558" t="str">
        <f t="shared" si="238"/>
        <v>classical music</v>
      </c>
      <c r="S2558" t="s">
        <v>8318</v>
      </c>
      <c r="T2558" t="s">
        <v>8358</v>
      </c>
      <c r="U2558" s="10">
        <f t="shared" si="239"/>
        <v>41222.991400462961</v>
      </c>
      <c r="V2558" s="9">
        <f t="shared" si="235"/>
        <v>41267.616400462961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166</v>
      </c>
      <c r="P2559">
        <f t="shared" si="236"/>
        <v>551</v>
      </c>
      <c r="Q2559" t="str">
        <f t="shared" si="237"/>
        <v>music/classical m</v>
      </c>
      <c r="R2559" t="str">
        <f t="shared" si="238"/>
        <v>classical music</v>
      </c>
      <c r="S2559" t="s">
        <v>8318</v>
      </c>
      <c r="T2559" t="s">
        <v>8358</v>
      </c>
      <c r="U2559" s="10">
        <f t="shared" si="239"/>
        <v>41744.745208333334</v>
      </c>
      <c r="V2559" s="9">
        <f t="shared" si="235"/>
        <v>41774.370208333334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111</v>
      </c>
      <c r="P2560">
        <f t="shared" si="236"/>
        <v>689.5</v>
      </c>
      <c r="Q2560" t="str">
        <f t="shared" si="237"/>
        <v>music/classical m</v>
      </c>
      <c r="R2560" t="str">
        <f t="shared" si="238"/>
        <v>classical music</v>
      </c>
      <c r="S2560" t="s">
        <v>8318</v>
      </c>
      <c r="T2560" t="s">
        <v>8358</v>
      </c>
      <c r="U2560" s="10">
        <f t="shared" si="239"/>
        <v>42093.860023148154</v>
      </c>
      <c r="V2560" s="9">
        <f t="shared" si="235"/>
        <v>42125.207638888889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90</v>
      </c>
      <c r="P2561">
        <f t="shared" si="236"/>
        <v>457.5</v>
      </c>
      <c r="Q2561" t="str">
        <f t="shared" si="237"/>
        <v>music/classical m</v>
      </c>
      <c r="R2561" t="str">
        <f t="shared" si="238"/>
        <v>classical music</v>
      </c>
      <c r="S2561" t="s">
        <v>8318</v>
      </c>
      <c r="T2561" t="s">
        <v>8358</v>
      </c>
      <c r="U2561" s="10">
        <f t="shared" si="239"/>
        <v>40829.873657407406</v>
      </c>
      <c r="V2561" s="9">
        <f t="shared" si="235"/>
        <v>40862.442361111112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IF(E2562&gt;=D2562, E2562-D2562,0)</f>
        <v>3</v>
      </c>
      <c r="P2562">
        <f t="shared" si="236"/>
        <v>1512</v>
      </c>
      <c r="Q2562" t="str">
        <f t="shared" si="237"/>
        <v>music/classical m</v>
      </c>
      <c r="R2562" t="str">
        <f t="shared" si="238"/>
        <v>classical music</v>
      </c>
      <c r="S2562" t="s">
        <v>8318</v>
      </c>
      <c r="T2562" t="s">
        <v>8358</v>
      </c>
      <c r="U2562" s="10">
        <f t="shared" si="239"/>
        <v>42039.951087962967</v>
      </c>
      <c r="V2562" s="9">
        <f t="shared" ref="V2562:V2625" si="241">(I2562/86400)+25569+(-9/24)</f>
        <v>42069.576087962967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>
        <f t="shared" ref="P2563:P2626" si="242">AVERAGE(E2563,L2563)</f>
        <v>0</v>
      </c>
      <c r="Q2563" t="str">
        <f t="shared" ref="Q2563:Q2626" si="243">LEFT(N2563,LEN(N2563)-FIND("/",N2563)+2)</f>
        <v>food/food tru</v>
      </c>
      <c r="R2563" t="str">
        <f t="shared" ref="R2563:R2626" si="244">RIGHT(N2563,LEN(N2563)-FIND("/",N2563))</f>
        <v>food trucks</v>
      </c>
      <c r="S2563" t="s">
        <v>8321</v>
      </c>
      <c r="T2563" t="s">
        <v>8342</v>
      </c>
      <c r="U2563" s="10">
        <f t="shared" ref="U2563:U2626" si="245">(((J2563/60)/60)/24)+DATE(1970,1,1)</f>
        <v>42260.528807870374</v>
      </c>
      <c r="V2563" s="9">
        <f t="shared" si="241"/>
        <v>42290.153807870374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</v>
      </c>
      <c r="P2564">
        <f t="shared" si="242"/>
        <v>39</v>
      </c>
      <c r="Q2564" t="str">
        <f t="shared" si="243"/>
        <v>food/food tru</v>
      </c>
      <c r="R2564" t="str">
        <f t="shared" si="244"/>
        <v>food trucks</v>
      </c>
      <c r="S2564" t="s">
        <v>8321</v>
      </c>
      <c r="T2564" t="s">
        <v>8342</v>
      </c>
      <c r="U2564" s="10">
        <f t="shared" si="245"/>
        <v>42594.524756944447</v>
      </c>
      <c r="V2564" s="9">
        <f t="shared" si="241"/>
        <v>42654.149756944447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2"/>
        <v>0</v>
      </c>
      <c r="Q2565" t="str">
        <f t="shared" si="243"/>
        <v>food/food tru</v>
      </c>
      <c r="R2565" t="str">
        <f t="shared" si="244"/>
        <v>food trucks</v>
      </c>
      <c r="S2565" t="s">
        <v>8321</v>
      </c>
      <c r="T2565" t="s">
        <v>8342</v>
      </c>
      <c r="U2565" s="10">
        <f t="shared" si="245"/>
        <v>42155.139479166668</v>
      </c>
      <c r="V2565" s="9">
        <f t="shared" si="241"/>
        <v>42214.764479166668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2"/>
        <v>0</v>
      </c>
      <c r="Q2566" t="str">
        <f t="shared" si="243"/>
        <v>food/food tru</v>
      </c>
      <c r="R2566" t="str">
        <f t="shared" si="244"/>
        <v>food trucks</v>
      </c>
      <c r="S2566" t="s">
        <v>8321</v>
      </c>
      <c r="T2566" t="s">
        <v>8342</v>
      </c>
      <c r="U2566" s="10">
        <f t="shared" si="245"/>
        <v>41822.040497685186</v>
      </c>
      <c r="V2566" s="9">
        <f t="shared" si="241"/>
        <v>41851.665497685186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0</v>
      </c>
      <c r="P2567">
        <f t="shared" si="242"/>
        <v>50.5</v>
      </c>
      <c r="Q2567" t="str">
        <f t="shared" si="243"/>
        <v>food/food tru</v>
      </c>
      <c r="R2567" t="str">
        <f t="shared" si="244"/>
        <v>food trucks</v>
      </c>
      <c r="S2567" t="s">
        <v>8321</v>
      </c>
      <c r="T2567" t="s">
        <v>8342</v>
      </c>
      <c r="U2567" s="10">
        <f t="shared" si="245"/>
        <v>42440.650335648148</v>
      </c>
      <c r="V2567" s="9">
        <f t="shared" si="241"/>
        <v>42499.493055555555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2"/>
        <v>0</v>
      </c>
      <c r="Q2568" t="str">
        <f t="shared" si="243"/>
        <v>food/food tru</v>
      </c>
      <c r="R2568" t="str">
        <f t="shared" si="244"/>
        <v>food trucks</v>
      </c>
      <c r="S2568" t="s">
        <v>8321</v>
      </c>
      <c r="T2568" t="s">
        <v>8342</v>
      </c>
      <c r="U2568" s="10">
        <f t="shared" si="245"/>
        <v>41842.980879629627</v>
      </c>
      <c r="V2568" s="9">
        <f t="shared" si="241"/>
        <v>41872.605879629627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2"/>
        <v>61</v>
      </c>
      <c r="Q2569" t="str">
        <f t="shared" si="243"/>
        <v>food/food tru</v>
      </c>
      <c r="R2569" t="str">
        <f t="shared" si="244"/>
        <v>food trucks</v>
      </c>
      <c r="S2569" t="s">
        <v>8321</v>
      </c>
      <c r="T2569" t="s">
        <v>8342</v>
      </c>
      <c r="U2569" s="10">
        <f t="shared" si="245"/>
        <v>42087.878912037035</v>
      </c>
      <c r="V2569" s="9">
        <f t="shared" si="241"/>
        <v>42117.503912037035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</v>
      </c>
      <c r="P2570">
        <f t="shared" si="242"/>
        <v>25.5</v>
      </c>
      <c r="Q2570" t="str">
        <f t="shared" si="243"/>
        <v>food/food tru</v>
      </c>
      <c r="R2570" t="str">
        <f t="shared" si="244"/>
        <v>food trucks</v>
      </c>
      <c r="S2570" t="s">
        <v>8321</v>
      </c>
      <c r="T2570" t="s">
        <v>8342</v>
      </c>
      <c r="U2570" s="10">
        <f t="shared" si="245"/>
        <v>42584.666597222225</v>
      </c>
      <c r="V2570" s="9">
        <f t="shared" si="241"/>
        <v>42614.291597222225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0</v>
      </c>
      <c r="P2571">
        <f t="shared" si="242"/>
        <v>73.5</v>
      </c>
      <c r="Q2571" t="str">
        <f t="shared" si="243"/>
        <v>food/food tru</v>
      </c>
      <c r="R2571" t="str">
        <f t="shared" si="244"/>
        <v>food trucks</v>
      </c>
      <c r="S2571" t="s">
        <v>8321</v>
      </c>
      <c r="T2571" t="s">
        <v>8342</v>
      </c>
      <c r="U2571" s="10">
        <f t="shared" si="245"/>
        <v>42234.105462962965</v>
      </c>
      <c r="V2571" s="9">
        <f t="shared" si="241"/>
        <v>42263.730462962965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</v>
      </c>
      <c r="P2572">
        <f t="shared" si="242"/>
        <v>30.5</v>
      </c>
      <c r="Q2572" t="str">
        <f t="shared" si="243"/>
        <v>food/food tru</v>
      </c>
      <c r="R2572" t="str">
        <f t="shared" si="244"/>
        <v>food trucks</v>
      </c>
      <c r="S2572" t="s">
        <v>8321</v>
      </c>
      <c r="T2572" t="s">
        <v>8342</v>
      </c>
      <c r="U2572" s="10">
        <f t="shared" si="245"/>
        <v>42744.903182870374</v>
      </c>
      <c r="V2572" s="9">
        <f t="shared" si="241"/>
        <v>42774.528182870374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2"/>
        <v>127</v>
      </c>
      <c r="Q2573" t="str">
        <f t="shared" si="243"/>
        <v>food/food tru</v>
      </c>
      <c r="R2573" t="str">
        <f t="shared" si="244"/>
        <v>food trucks</v>
      </c>
      <c r="S2573" t="s">
        <v>8321</v>
      </c>
      <c r="T2573" t="s">
        <v>8342</v>
      </c>
      <c r="U2573" s="10">
        <f t="shared" si="245"/>
        <v>42449.341678240744</v>
      </c>
      <c r="V2573" s="9">
        <f t="shared" si="241"/>
        <v>42508.966678240744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2"/>
        <v>0</v>
      </c>
      <c r="Q2574" t="str">
        <f t="shared" si="243"/>
        <v>food/food tru</v>
      </c>
      <c r="R2574" t="str">
        <f t="shared" si="244"/>
        <v>food trucks</v>
      </c>
      <c r="S2574" t="s">
        <v>8321</v>
      </c>
      <c r="T2574" t="s">
        <v>8342</v>
      </c>
      <c r="U2574" s="10">
        <f t="shared" si="245"/>
        <v>42077.119409722218</v>
      </c>
      <c r="V2574" s="9">
        <f t="shared" si="241"/>
        <v>42106.744409722218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2"/>
        <v>0</v>
      </c>
      <c r="Q2575" t="str">
        <f t="shared" si="243"/>
        <v>food/food tru</v>
      </c>
      <c r="R2575" t="str">
        <f t="shared" si="244"/>
        <v>food trucks</v>
      </c>
      <c r="S2575" t="s">
        <v>8321</v>
      </c>
      <c r="T2575" t="s">
        <v>8342</v>
      </c>
      <c r="U2575" s="10">
        <f t="shared" si="245"/>
        <v>41829.592002314814</v>
      </c>
      <c r="V2575" s="9">
        <f t="shared" si="241"/>
        <v>41874.217002314814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2"/>
        <v>0</v>
      </c>
      <c r="Q2576" t="str">
        <f t="shared" si="243"/>
        <v>food/food tru</v>
      </c>
      <c r="R2576" t="str">
        <f t="shared" si="244"/>
        <v>food trucks</v>
      </c>
      <c r="S2576" t="s">
        <v>8321</v>
      </c>
      <c r="T2576" t="s">
        <v>8342</v>
      </c>
      <c r="U2576" s="10">
        <f t="shared" si="245"/>
        <v>42487.825752314813</v>
      </c>
      <c r="V2576" s="9">
        <f t="shared" si="241"/>
        <v>42508.450752314813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2"/>
        <v>0</v>
      </c>
      <c r="Q2577" t="str">
        <f t="shared" si="243"/>
        <v>food/food tru</v>
      </c>
      <c r="R2577" t="str">
        <f t="shared" si="244"/>
        <v>food trucks</v>
      </c>
      <c r="S2577" t="s">
        <v>8321</v>
      </c>
      <c r="T2577" t="s">
        <v>8342</v>
      </c>
      <c r="U2577" s="10">
        <f t="shared" si="245"/>
        <v>41986.108726851846</v>
      </c>
      <c r="V2577" s="9">
        <f t="shared" si="241"/>
        <v>42015.733726851853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2"/>
        <v>0</v>
      </c>
      <c r="Q2578" t="str">
        <f t="shared" si="243"/>
        <v>food/food tru</v>
      </c>
      <c r="R2578" t="str">
        <f t="shared" si="244"/>
        <v>food trucks</v>
      </c>
      <c r="S2578" t="s">
        <v>8321</v>
      </c>
      <c r="T2578" t="s">
        <v>8342</v>
      </c>
      <c r="U2578" s="10">
        <f t="shared" si="245"/>
        <v>42060.00980324074</v>
      </c>
      <c r="V2578" s="9">
        <f t="shared" si="241"/>
        <v>42104.593136574069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2"/>
        <v>0</v>
      </c>
      <c r="Q2579" t="str">
        <f t="shared" si="243"/>
        <v>food/food tru</v>
      </c>
      <c r="R2579" t="str">
        <f t="shared" si="244"/>
        <v>food trucks</v>
      </c>
      <c r="S2579" t="s">
        <v>8321</v>
      </c>
      <c r="T2579" t="s">
        <v>8342</v>
      </c>
      <c r="U2579" s="10">
        <f t="shared" si="245"/>
        <v>41830.820567129631</v>
      </c>
      <c r="V2579" s="9">
        <f t="shared" si="241"/>
        <v>41855.445567129631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2"/>
        <v>0</v>
      </c>
      <c r="Q2580" t="str">
        <f t="shared" si="243"/>
        <v>food/food tru</v>
      </c>
      <c r="R2580" t="str">
        <f t="shared" si="244"/>
        <v>food trucks</v>
      </c>
      <c r="S2580" t="s">
        <v>8321</v>
      </c>
      <c r="T2580" t="s">
        <v>8342</v>
      </c>
      <c r="U2580" s="10">
        <f t="shared" si="245"/>
        <v>42238.022905092599</v>
      </c>
      <c r="V2580" s="9">
        <f t="shared" si="241"/>
        <v>42286.333333333328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2"/>
        <v>144.5</v>
      </c>
      <c r="Q2581" t="str">
        <f t="shared" si="243"/>
        <v>food/food tru</v>
      </c>
      <c r="R2581" t="str">
        <f t="shared" si="244"/>
        <v>food trucks</v>
      </c>
      <c r="S2581" t="s">
        <v>8321</v>
      </c>
      <c r="T2581" t="s">
        <v>8342</v>
      </c>
      <c r="U2581" s="10">
        <f t="shared" si="245"/>
        <v>41837.829895833333</v>
      </c>
      <c r="V2581" s="9">
        <f t="shared" si="241"/>
        <v>41897.454895833333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</v>
      </c>
      <c r="P2582">
        <f t="shared" si="242"/>
        <v>26.5</v>
      </c>
      <c r="Q2582" t="str">
        <f t="shared" si="243"/>
        <v>food/food tru</v>
      </c>
      <c r="R2582" t="str">
        <f t="shared" si="244"/>
        <v>food trucks</v>
      </c>
      <c r="S2582" t="s">
        <v>8321</v>
      </c>
      <c r="T2582" t="s">
        <v>8342</v>
      </c>
      <c r="U2582" s="10">
        <f t="shared" si="245"/>
        <v>42110.326423611114</v>
      </c>
      <c r="V2582" s="9">
        <f t="shared" si="241"/>
        <v>42139.75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0</v>
      </c>
      <c r="P2583">
        <f t="shared" si="242"/>
        <v>270.5</v>
      </c>
      <c r="Q2583" t="str">
        <f t="shared" si="243"/>
        <v>food/food tru</v>
      </c>
      <c r="R2583" t="str">
        <f t="shared" si="244"/>
        <v>food trucks</v>
      </c>
      <c r="S2583" t="s">
        <v>8321</v>
      </c>
      <c r="T2583" t="s">
        <v>8342</v>
      </c>
      <c r="U2583" s="10">
        <f t="shared" si="245"/>
        <v>42294.628449074073</v>
      </c>
      <c r="V2583" s="9">
        <f t="shared" si="241"/>
        <v>42324.295115740737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2"/>
        <v>1</v>
      </c>
      <c r="Q2584" t="str">
        <f t="shared" si="243"/>
        <v>food/food tru</v>
      </c>
      <c r="R2584" t="str">
        <f t="shared" si="244"/>
        <v>food trucks</v>
      </c>
      <c r="S2584" t="s">
        <v>8321</v>
      </c>
      <c r="T2584" t="s">
        <v>8342</v>
      </c>
      <c r="U2584" s="10">
        <f t="shared" si="245"/>
        <v>42642.988819444443</v>
      </c>
      <c r="V2584" s="9">
        <f t="shared" si="241"/>
        <v>42672.613819444443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</v>
      </c>
      <c r="P2585">
        <f t="shared" si="242"/>
        <v>5</v>
      </c>
      <c r="Q2585" t="str">
        <f t="shared" si="243"/>
        <v>food/food tru</v>
      </c>
      <c r="R2585" t="str">
        <f t="shared" si="244"/>
        <v>food trucks</v>
      </c>
      <c r="S2585" t="s">
        <v>8321</v>
      </c>
      <c r="T2585" t="s">
        <v>8342</v>
      </c>
      <c r="U2585" s="10">
        <f t="shared" si="245"/>
        <v>42019.76944444445</v>
      </c>
      <c r="V2585" s="9">
        <f t="shared" si="241"/>
        <v>42079.352777777778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2"/>
        <v>0</v>
      </c>
      <c r="Q2586" t="str">
        <f t="shared" si="243"/>
        <v>food/food tru</v>
      </c>
      <c r="R2586" t="str">
        <f t="shared" si="244"/>
        <v>food trucks</v>
      </c>
      <c r="S2586" t="s">
        <v>8321</v>
      </c>
      <c r="T2586" t="s">
        <v>8342</v>
      </c>
      <c r="U2586" s="10">
        <f t="shared" si="245"/>
        <v>42140.173252314817</v>
      </c>
      <c r="V2586" s="9">
        <f t="shared" si="241"/>
        <v>42169.798252314809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2"/>
        <v>25.5</v>
      </c>
      <c r="Q2587" t="str">
        <f t="shared" si="243"/>
        <v>food/food tru</v>
      </c>
      <c r="R2587" t="str">
        <f t="shared" si="244"/>
        <v>food trucks</v>
      </c>
      <c r="S2587" t="s">
        <v>8321</v>
      </c>
      <c r="T2587" t="s">
        <v>8342</v>
      </c>
      <c r="U2587" s="10">
        <f t="shared" si="245"/>
        <v>41795.963333333333</v>
      </c>
      <c r="V2587" s="9">
        <f t="shared" si="241"/>
        <v>41825.588333333333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2"/>
        <v>3</v>
      </c>
      <c r="Q2588" t="str">
        <f t="shared" si="243"/>
        <v>food/food tru</v>
      </c>
      <c r="R2588" t="str">
        <f t="shared" si="244"/>
        <v>food trucks</v>
      </c>
      <c r="S2588" t="s">
        <v>8321</v>
      </c>
      <c r="T2588" t="s">
        <v>8342</v>
      </c>
      <c r="U2588" s="10">
        <f t="shared" si="245"/>
        <v>42333.330277777779</v>
      </c>
      <c r="V2588" s="9">
        <f t="shared" si="241"/>
        <v>42362.955277777779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0</v>
      </c>
      <c r="P2589">
        <f t="shared" si="242"/>
        <v>611.5</v>
      </c>
      <c r="Q2589" t="str">
        <f t="shared" si="243"/>
        <v>food/food tru</v>
      </c>
      <c r="R2589" t="str">
        <f t="shared" si="244"/>
        <v>food trucks</v>
      </c>
      <c r="S2589" t="s">
        <v>8321</v>
      </c>
      <c r="T2589" t="s">
        <v>8342</v>
      </c>
      <c r="U2589" s="10">
        <f t="shared" si="245"/>
        <v>42338.675381944442</v>
      </c>
      <c r="V2589" s="9">
        <f t="shared" si="241"/>
        <v>42368.300381944442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0</v>
      </c>
      <c r="P2590">
        <f t="shared" si="242"/>
        <v>120.5</v>
      </c>
      <c r="Q2590" t="str">
        <f t="shared" si="243"/>
        <v>food/food tru</v>
      </c>
      <c r="R2590" t="str">
        <f t="shared" si="244"/>
        <v>food trucks</v>
      </c>
      <c r="S2590" t="s">
        <v>8321</v>
      </c>
      <c r="T2590" t="s">
        <v>8342</v>
      </c>
      <c r="U2590" s="10">
        <f t="shared" si="245"/>
        <v>42042.676226851851</v>
      </c>
      <c r="V2590" s="9">
        <f t="shared" si="241"/>
        <v>42094.176388888889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2"/>
        <v>3</v>
      </c>
      <c r="Q2591" t="str">
        <f t="shared" si="243"/>
        <v>food/food tru</v>
      </c>
      <c r="R2591" t="str">
        <f t="shared" si="244"/>
        <v>food trucks</v>
      </c>
      <c r="S2591" t="s">
        <v>8321</v>
      </c>
      <c r="T2591" t="s">
        <v>8342</v>
      </c>
      <c r="U2591" s="10">
        <f t="shared" si="245"/>
        <v>42422.536192129628</v>
      </c>
      <c r="V2591" s="9">
        <f t="shared" si="241"/>
        <v>42452.119525462964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2"/>
        <v>0</v>
      </c>
      <c r="Q2592" t="str">
        <f t="shared" si="243"/>
        <v>food/food tru</v>
      </c>
      <c r="R2592" t="str">
        <f t="shared" si="244"/>
        <v>food trucks</v>
      </c>
      <c r="S2592" t="s">
        <v>8321</v>
      </c>
      <c r="T2592" t="s">
        <v>8342</v>
      </c>
      <c r="U2592" s="10">
        <f t="shared" si="245"/>
        <v>42388.589085648149</v>
      </c>
      <c r="V2592" s="9">
        <f t="shared" si="241"/>
        <v>42395.214085648149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0</v>
      </c>
      <c r="P2593">
        <f t="shared" si="242"/>
        <v>14</v>
      </c>
      <c r="Q2593" t="str">
        <f t="shared" si="243"/>
        <v>food/food tru</v>
      </c>
      <c r="R2593" t="str">
        <f t="shared" si="244"/>
        <v>food trucks</v>
      </c>
      <c r="S2593" t="s">
        <v>8321</v>
      </c>
      <c r="T2593" t="s">
        <v>8342</v>
      </c>
      <c r="U2593" s="10">
        <f t="shared" si="245"/>
        <v>42382.906527777777</v>
      </c>
      <c r="V2593" s="9">
        <f t="shared" si="241"/>
        <v>42442.489861111113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2"/>
        <v>25.5</v>
      </c>
      <c r="Q2594" t="str">
        <f t="shared" si="243"/>
        <v>food/food tru</v>
      </c>
      <c r="R2594" t="str">
        <f t="shared" si="244"/>
        <v>food trucks</v>
      </c>
      <c r="S2594" t="s">
        <v>8321</v>
      </c>
      <c r="T2594" t="s">
        <v>8342</v>
      </c>
      <c r="U2594" s="10">
        <f t="shared" si="245"/>
        <v>41887.801168981481</v>
      </c>
      <c r="V2594" s="9">
        <f t="shared" si="241"/>
        <v>41917.426168981481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2"/>
        <v>0</v>
      </c>
      <c r="Q2595" t="str">
        <f t="shared" si="243"/>
        <v>food/food tru</v>
      </c>
      <c r="R2595" t="str">
        <f t="shared" si="244"/>
        <v>food trucks</v>
      </c>
      <c r="S2595" t="s">
        <v>8321</v>
      </c>
      <c r="T2595" t="s">
        <v>8342</v>
      </c>
      <c r="U2595" s="10">
        <f t="shared" si="245"/>
        <v>42089.84520833334</v>
      </c>
      <c r="V2595" s="9">
        <f t="shared" si="241"/>
        <v>42119.470208333332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2"/>
        <v>1</v>
      </c>
      <c r="Q2596" t="str">
        <f t="shared" si="243"/>
        <v>food/food tru</v>
      </c>
      <c r="R2596" t="str">
        <f t="shared" si="244"/>
        <v>food trucks</v>
      </c>
      <c r="S2596" t="s">
        <v>8321</v>
      </c>
      <c r="T2596" t="s">
        <v>8342</v>
      </c>
      <c r="U2596" s="10">
        <f t="shared" si="245"/>
        <v>41828.967916666668</v>
      </c>
      <c r="V2596" s="9">
        <f t="shared" si="241"/>
        <v>41858.592916666668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0</v>
      </c>
      <c r="P2597">
        <f t="shared" si="242"/>
        <v>922</v>
      </c>
      <c r="Q2597" t="str">
        <f t="shared" si="243"/>
        <v>food/food tru</v>
      </c>
      <c r="R2597" t="str">
        <f t="shared" si="244"/>
        <v>food trucks</v>
      </c>
      <c r="S2597" t="s">
        <v>8321</v>
      </c>
      <c r="T2597" t="s">
        <v>8342</v>
      </c>
      <c r="U2597" s="10">
        <f t="shared" si="245"/>
        <v>42760.244212962964</v>
      </c>
      <c r="V2597" s="9">
        <f t="shared" si="241"/>
        <v>42789.869212962964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0</v>
      </c>
      <c r="P2598">
        <f t="shared" si="242"/>
        <v>4141.5</v>
      </c>
      <c r="Q2598" t="str">
        <f t="shared" si="243"/>
        <v>food/food tru</v>
      </c>
      <c r="R2598" t="str">
        <f t="shared" si="244"/>
        <v>food trucks</v>
      </c>
      <c r="S2598" t="s">
        <v>8321</v>
      </c>
      <c r="T2598" t="s">
        <v>8342</v>
      </c>
      <c r="U2598" s="10">
        <f t="shared" si="245"/>
        <v>41828.664456018516</v>
      </c>
      <c r="V2598" s="9">
        <f t="shared" si="241"/>
        <v>41858.289456018516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0</v>
      </c>
      <c r="P2599">
        <f t="shared" si="242"/>
        <v>46</v>
      </c>
      <c r="Q2599" t="str">
        <f t="shared" si="243"/>
        <v>food/food tru</v>
      </c>
      <c r="R2599" t="str">
        <f t="shared" si="244"/>
        <v>food trucks</v>
      </c>
      <c r="S2599" t="s">
        <v>8321</v>
      </c>
      <c r="T2599" t="s">
        <v>8342</v>
      </c>
      <c r="U2599" s="10">
        <f t="shared" si="245"/>
        <v>42510.341631944444</v>
      </c>
      <c r="V2599" s="9">
        <f t="shared" si="241"/>
        <v>42539.966631944444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0</v>
      </c>
      <c r="P2600">
        <f t="shared" si="242"/>
        <v>592</v>
      </c>
      <c r="Q2600" t="str">
        <f t="shared" si="243"/>
        <v>food/food tru</v>
      </c>
      <c r="R2600" t="str">
        <f t="shared" si="244"/>
        <v>food trucks</v>
      </c>
      <c r="S2600" t="s">
        <v>8321</v>
      </c>
      <c r="T2600" t="s">
        <v>8342</v>
      </c>
      <c r="U2600" s="10">
        <f t="shared" si="245"/>
        <v>42240.840289351851</v>
      </c>
      <c r="V2600" s="9">
        <f t="shared" si="241"/>
        <v>42270.465289351851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</v>
      </c>
      <c r="P2601">
        <f t="shared" si="242"/>
        <v>47.5</v>
      </c>
      <c r="Q2601" t="str">
        <f t="shared" si="243"/>
        <v>food/food tru</v>
      </c>
      <c r="R2601" t="str">
        <f t="shared" si="244"/>
        <v>food trucks</v>
      </c>
      <c r="S2601" t="s">
        <v>8321</v>
      </c>
      <c r="T2601" t="s">
        <v>8342</v>
      </c>
      <c r="U2601" s="10">
        <f t="shared" si="245"/>
        <v>41809.754016203704</v>
      </c>
      <c r="V2601" s="9">
        <f t="shared" si="241"/>
        <v>41854.379016203704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0</v>
      </c>
      <c r="P2602">
        <f t="shared" si="242"/>
        <v>1748</v>
      </c>
      <c r="Q2602" t="str">
        <f t="shared" si="243"/>
        <v>food/food tru</v>
      </c>
      <c r="R2602" t="str">
        <f t="shared" si="244"/>
        <v>food trucks</v>
      </c>
      <c r="S2602" t="s">
        <v>8321</v>
      </c>
      <c r="T2602" t="s">
        <v>8342</v>
      </c>
      <c r="U2602" s="10">
        <f t="shared" si="245"/>
        <v>42394.900462962964</v>
      </c>
      <c r="V2602" s="9">
        <f t="shared" si="241"/>
        <v>42454.483796296292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2807</v>
      </c>
      <c r="P2603">
        <f t="shared" si="242"/>
        <v>1729</v>
      </c>
      <c r="Q2603" t="str">
        <f t="shared" si="243"/>
        <v>technology/space ex</v>
      </c>
      <c r="R2603" t="str">
        <f t="shared" si="244"/>
        <v>space exploration</v>
      </c>
      <c r="S2603" t="s">
        <v>8316</v>
      </c>
      <c r="T2603" t="s">
        <v>8359</v>
      </c>
      <c r="U2603" s="10">
        <f t="shared" si="245"/>
        <v>41150.902187499996</v>
      </c>
      <c r="V2603" s="9">
        <f t="shared" si="241"/>
        <v>41164.790972222225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27131</v>
      </c>
      <c r="P2604">
        <f t="shared" si="242"/>
        <v>19810</v>
      </c>
      <c r="Q2604" t="str">
        <f t="shared" si="243"/>
        <v>technology/space ex</v>
      </c>
      <c r="R2604" t="str">
        <f t="shared" si="244"/>
        <v>space exploration</v>
      </c>
      <c r="S2604" t="s">
        <v>8316</v>
      </c>
      <c r="T2604" t="s">
        <v>8359</v>
      </c>
      <c r="U2604" s="10">
        <f t="shared" si="245"/>
        <v>41915.747314814813</v>
      </c>
      <c r="V2604" s="9">
        <f t="shared" si="241"/>
        <v>41955.513888888891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26</v>
      </c>
      <c r="P2605">
        <f t="shared" si="242"/>
        <v>913</v>
      </c>
      <c r="Q2605" t="str">
        <f t="shared" si="243"/>
        <v>technology/space ex</v>
      </c>
      <c r="R2605" t="str">
        <f t="shared" si="244"/>
        <v>space exploration</v>
      </c>
      <c r="S2605" t="s">
        <v>8316</v>
      </c>
      <c r="T2605" t="s">
        <v>8359</v>
      </c>
      <c r="U2605" s="10">
        <f t="shared" si="245"/>
        <v>41617.912662037037</v>
      </c>
      <c r="V2605" s="9">
        <f t="shared" si="241"/>
        <v>41631.537662037037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843.59999999999854</v>
      </c>
      <c r="P2606">
        <f t="shared" si="242"/>
        <v>10582.3</v>
      </c>
      <c r="Q2606" t="str">
        <f t="shared" si="243"/>
        <v>technology/space ex</v>
      </c>
      <c r="R2606" t="str">
        <f t="shared" si="244"/>
        <v>space exploration</v>
      </c>
      <c r="S2606" t="s">
        <v>8316</v>
      </c>
      <c r="T2606" t="s">
        <v>8359</v>
      </c>
      <c r="U2606" s="10">
        <f t="shared" si="245"/>
        <v>40998.051192129627</v>
      </c>
      <c r="V2606" s="9">
        <f t="shared" si="241"/>
        <v>41027.676192129627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7421.570000000007</v>
      </c>
      <c r="P2607">
        <f t="shared" si="242"/>
        <v>54591.785000000003</v>
      </c>
      <c r="Q2607" t="str">
        <f t="shared" si="243"/>
        <v>technology/space ex</v>
      </c>
      <c r="R2607" t="str">
        <f t="shared" si="244"/>
        <v>space exploration</v>
      </c>
      <c r="S2607" t="s">
        <v>8316</v>
      </c>
      <c r="T2607" t="s">
        <v>8359</v>
      </c>
      <c r="U2607" s="10">
        <f t="shared" si="245"/>
        <v>42508.541550925926</v>
      </c>
      <c r="V2607" s="9">
        <f t="shared" si="241"/>
        <v>42538.166550925926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1106</v>
      </c>
      <c r="P2608">
        <f t="shared" si="242"/>
        <v>6245.5</v>
      </c>
      <c r="Q2608" t="str">
        <f t="shared" si="243"/>
        <v>technology/space ex</v>
      </c>
      <c r="R2608" t="str">
        <f t="shared" si="244"/>
        <v>space exploration</v>
      </c>
      <c r="S2608" t="s">
        <v>8316</v>
      </c>
      <c r="T2608" t="s">
        <v>8359</v>
      </c>
      <c r="U2608" s="10">
        <f t="shared" si="245"/>
        <v>41726.712754629632</v>
      </c>
      <c r="V2608" s="9">
        <f t="shared" si="241"/>
        <v>41758.337754629625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24616</v>
      </c>
      <c r="P2609">
        <f t="shared" si="242"/>
        <v>16507</v>
      </c>
      <c r="Q2609" t="str">
        <f t="shared" si="243"/>
        <v>technology/space ex</v>
      </c>
      <c r="R2609" t="str">
        <f t="shared" si="244"/>
        <v>space exploration</v>
      </c>
      <c r="S2609" t="s">
        <v>8316</v>
      </c>
      <c r="T2609" t="s">
        <v>8359</v>
      </c>
      <c r="U2609" s="10">
        <f t="shared" si="245"/>
        <v>42184.874675925923</v>
      </c>
      <c r="V2609" s="9">
        <f t="shared" si="241"/>
        <v>42227.708333333328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9914</v>
      </c>
      <c r="P2610">
        <f t="shared" si="242"/>
        <v>9109</v>
      </c>
      <c r="Q2610" t="str">
        <f t="shared" si="243"/>
        <v>technology/space ex</v>
      </c>
      <c r="R2610" t="str">
        <f t="shared" si="244"/>
        <v>space exploration</v>
      </c>
      <c r="S2610" t="s">
        <v>8316</v>
      </c>
      <c r="T2610" t="s">
        <v>8359</v>
      </c>
      <c r="U2610" s="10">
        <f t="shared" si="245"/>
        <v>42767.801712962959</v>
      </c>
      <c r="V2610" s="9">
        <f t="shared" si="241"/>
        <v>42808.625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71330.39</v>
      </c>
      <c r="P2611">
        <f t="shared" si="242"/>
        <v>53503.195</v>
      </c>
      <c r="Q2611" t="str">
        <f t="shared" si="243"/>
        <v>technology/space ex</v>
      </c>
      <c r="R2611" t="str">
        <f t="shared" si="244"/>
        <v>space exploration</v>
      </c>
      <c r="S2611" t="s">
        <v>8316</v>
      </c>
      <c r="T2611" t="s">
        <v>8359</v>
      </c>
      <c r="U2611" s="10">
        <f t="shared" si="245"/>
        <v>41075.237858796296</v>
      </c>
      <c r="V2611" s="9">
        <f t="shared" si="241"/>
        <v>41104.862858796296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9407.66</v>
      </c>
      <c r="P2612">
        <f t="shared" si="242"/>
        <v>16374.83</v>
      </c>
      <c r="Q2612" t="str">
        <f t="shared" si="243"/>
        <v>technology/space ex</v>
      </c>
      <c r="R2612" t="str">
        <f t="shared" si="244"/>
        <v>space exploration</v>
      </c>
      <c r="S2612" t="s">
        <v>8316</v>
      </c>
      <c r="T2612" t="s">
        <v>8359</v>
      </c>
      <c r="U2612" s="10">
        <f t="shared" si="245"/>
        <v>42564.881076388891</v>
      </c>
      <c r="V2612" s="9">
        <f t="shared" si="241"/>
        <v>42603.915972222225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295970</v>
      </c>
      <c r="P2613">
        <f t="shared" si="242"/>
        <v>155316.5</v>
      </c>
      <c r="Q2613" t="str">
        <f t="shared" si="243"/>
        <v>technology/space ex</v>
      </c>
      <c r="R2613" t="str">
        <f t="shared" si="244"/>
        <v>space exploration</v>
      </c>
      <c r="S2613" t="s">
        <v>8316</v>
      </c>
      <c r="T2613" t="s">
        <v>8359</v>
      </c>
      <c r="U2613" s="10">
        <f t="shared" si="245"/>
        <v>42704.335810185185</v>
      </c>
      <c r="V2613" s="9">
        <f t="shared" si="241"/>
        <v>42737.582638888889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7176.130000000001</v>
      </c>
      <c r="P2614">
        <f t="shared" si="242"/>
        <v>8735.0650000000005</v>
      </c>
      <c r="Q2614" t="str">
        <f t="shared" si="243"/>
        <v>technology/space ex</v>
      </c>
      <c r="R2614" t="str">
        <f t="shared" si="244"/>
        <v>space exploration</v>
      </c>
      <c r="S2614" t="s">
        <v>8316</v>
      </c>
      <c r="T2614" t="s">
        <v>8359</v>
      </c>
      <c r="U2614" s="10">
        <f t="shared" si="245"/>
        <v>41982.143171296295</v>
      </c>
      <c r="V2614" s="9">
        <f t="shared" si="241"/>
        <v>42012.768171296295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76</v>
      </c>
      <c r="P2615">
        <f t="shared" si="242"/>
        <v>3802</v>
      </c>
      <c r="Q2615" t="str">
        <f t="shared" si="243"/>
        <v>technology/space ex</v>
      </c>
      <c r="R2615" t="str">
        <f t="shared" si="244"/>
        <v>space exploration</v>
      </c>
      <c r="S2615" t="s">
        <v>8316</v>
      </c>
      <c r="T2615" t="s">
        <v>8359</v>
      </c>
      <c r="U2615" s="10">
        <f t="shared" si="245"/>
        <v>41143.81821759259</v>
      </c>
      <c r="V2615" s="9">
        <f t="shared" si="241"/>
        <v>41173.44321759259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210</v>
      </c>
      <c r="P2616">
        <f t="shared" si="242"/>
        <v>5405</v>
      </c>
      <c r="Q2616" t="str">
        <f t="shared" si="243"/>
        <v>technology/space ex</v>
      </c>
      <c r="R2616" t="str">
        <f t="shared" si="244"/>
        <v>space exploration</v>
      </c>
      <c r="S2616" t="s">
        <v>8316</v>
      </c>
      <c r="T2616" t="s">
        <v>8359</v>
      </c>
      <c r="U2616" s="10">
        <f t="shared" si="245"/>
        <v>41730.708472222221</v>
      </c>
      <c r="V2616" s="9">
        <f t="shared" si="241"/>
        <v>41758.833333333336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1396</v>
      </c>
      <c r="P2617">
        <f t="shared" si="242"/>
        <v>1734.5</v>
      </c>
      <c r="Q2617" t="str">
        <f t="shared" si="243"/>
        <v>technology/space ex</v>
      </c>
      <c r="R2617" t="str">
        <f t="shared" si="244"/>
        <v>space exploration</v>
      </c>
      <c r="S2617" t="s">
        <v>8316</v>
      </c>
      <c r="T2617" t="s">
        <v>8359</v>
      </c>
      <c r="U2617" s="10">
        <f t="shared" si="245"/>
        <v>42453.49726851852</v>
      </c>
      <c r="V2617" s="9">
        <f t="shared" si="241"/>
        <v>42490.125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3633.5</v>
      </c>
      <c r="P2618">
        <f t="shared" si="242"/>
        <v>14435.75</v>
      </c>
      <c r="Q2618" t="str">
        <f t="shared" si="243"/>
        <v>technology/space ex</v>
      </c>
      <c r="R2618" t="str">
        <f t="shared" si="244"/>
        <v>space exploration</v>
      </c>
      <c r="S2618" t="s">
        <v>8316</v>
      </c>
      <c r="T2618" t="s">
        <v>8359</v>
      </c>
      <c r="U2618" s="10">
        <f t="shared" si="245"/>
        <v>42211.99454861111</v>
      </c>
      <c r="V2618" s="9">
        <f t="shared" si="241"/>
        <v>42241.61954861111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3888</v>
      </c>
      <c r="P2619">
        <f t="shared" si="242"/>
        <v>2273.5</v>
      </c>
      <c r="Q2619" t="str">
        <f t="shared" si="243"/>
        <v>technology/space ex</v>
      </c>
      <c r="R2619" t="str">
        <f t="shared" si="244"/>
        <v>space exploration</v>
      </c>
      <c r="S2619" t="s">
        <v>8316</v>
      </c>
      <c r="T2619" t="s">
        <v>8359</v>
      </c>
      <c r="U2619" s="10">
        <f t="shared" si="245"/>
        <v>41902.874432870369</v>
      </c>
      <c r="V2619" s="9">
        <f t="shared" si="241"/>
        <v>41932.499432870369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808</v>
      </c>
      <c r="P2620">
        <f t="shared" si="242"/>
        <v>7942.5</v>
      </c>
      <c r="Q2620" t="str">
        <f t="shared" si="243"/>
        <v>technology/space ex</v>
      </c>
      <c r="R2620" t="str">
        <f t="shared" si="244"/>
        <v>space exploration</v>
      </c>
      <c r="S2620" t="s">
        <v>8316</v>
      </c>
      <c r="T2620" t="s">
        <v>8359</v>
      </c>
      <c r="U2620" s="10">
        <f t="shared" si="245"/>
        <v>42279.792372685188</v>
      </c>
      <c r="V2620" s="9">
        <f t="shared" si="241"/>
        <v>42339.459039351852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884</v>
      </c>
      <c r="P2621">
        <f t="shared" si="242"/>
        <v>968.5</v>
      </c>
      <c r="Q2621" t="str">
        <f t="shared" si="243"/>
        <v>technology/space ex</v>
      </c>
      <c r="R2621" t="str">
        <f t="shared" si="244"/>
        <v>space exploration</v>
      </c>
      <c r="S2621" t="s">
        <v>8316</v>
      </c>
      <c r="T2621" t="s">
        <v>8359</v>
      </c>
      <c r="U2621" s="10">
        <f t="shared" si="245"/>
        <v>42273.884305555555</v>
      </c>
      <c r="V2621" s="9">
        <f t="shared" si="241"/>
        <v>42300.083333333328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28374</v>
      </c>
      <c r="P2622">
        <f t="shared" si="242"/>
        <v>47312.5</v>
      </c>
      <c r="Q2622" t="str">
        <f t="shared" si="243"/>
        <v>technology/space ex</v>
      </c>
      <c r="R2622" t="str">
        <f t="shared" si="244"/>
        <v>space exploration</v>
      </c>
      <c r="S2622" t="s">
        <v>8316</v>
      </c>
      <c r="T2622" t="s">
        <v>8359</v>
      </c>
      <c r="U2622" s="10">
        <f t="shared" si="245"/>
        <v>42251.16715277778</v>
      </c>
      <c r="V2622" s="9">
        <f t="shared" si="241"/>
        <v>42287.666666666672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6882</v>
      </c>
      <c r="P2623">
        <f t="shared" si="242"/>
        <v>11173.5</v>
      </c>
      <c r="Q2623" t="str">
        <f t="shared" si="243"/>
        <v>technology/space ex</v>
      </c>
      <c r="R2623" t="str">
        <f t="shared" si="244"/>
        <v>space exploration</v>
      </c>
      <c r="S2623" t="s">
        <v>8316</v>
      </c>
      <c r="T2623" t="s">
        <v>8359</v>
      </c>
      <c r="U2623" s="10">
        <f t="shared" si="245"/>
        <v>42115.74754629629</v>
      </c>
      <c r="V2623" s="9">
        <f t="shared" si="241"/>
        <v>42145.372546296298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467.76</v>
      </c>
      <c r="P2624">
        <f t="shared" si="242"/>
        <v>1020.88</v>
      </c>
      <c r="Q2624" t="str">
        <f t="shared" si="243"/>
        <v>technology/space ex</v>
      </c>
      <c r="R2624" t="str">
        <f t="shared" si="244"/>
        <v>space exploration</v>
      </c>
      <c r="S2624" t="s">
        <v>8316</v>
      </c>
      <c r="T2624" t="s">
        <v>8359</v>
      </c>
      <c r="U2624" s="10">
        <f t="shared" si="245"/>
        <v>42689.74324074074</v>
      </c>
      <c r="V2624" s="9">
        <f t="shared" si="241"/>
        <v>42734.36824074074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280</v>
      </c>
      <c r="P2625">
        <f t="shared" si="242"/>
        <v>1171</v>
      </c>
      <c r="Q2625" t="str">
        <f t="shared" si="243"/>
        <v>technology/space ex</v>
      </c>
      <c r="R2625" t="str">
        <f t="shared" si="244"/>
        <v>space exploration</v>
      </c>
      <c r="S2625" t="s">
        <v>8316</v>
      </c>
      <c r="T2625" t="s">
        <v>8359</v>
      </c>
      <c r="U2625" s="10">
        <f t="shared" si="245"/>
        <v>42692.256550925929</v>
      </c>
      <c r="V2625" s="9">
        <f t="shared" si="241"/>
        <v>42705.881550925929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IF(E2626&gt;=D2626, E2626-D2626,0)</f>
        <v>102353.65</v>
      </c>
      <c r="P2626">
        <f t="shared" si="242"/>
        <v>56910.824999999997</v>
      </c>
      <c r="Q2626" t="str">
        <f t="shared" si="243"/>
        <v>technology/space ex</v>
      </c>
      <c r="R2626" t="str">
        <f t="shared" si="244"/>
        <v>space exploration</v>
      </c>
      <c r="S2626" t="s">
        <v>8316</v>
      </c>
      <c r="T2626" t="s">
        <v>8359</v>
      </c>
      <c r="U2626" s="10">
        <f t="shared" si="245"/>
        <v>41144.42155092593</v>
      </c>
      <c r="V2626" s="9">
        <f t="shared" ref="V2626:V2689" si="247">(I2626/86400)+25569+(-9/24)</f>
        <v>41165.046550925923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1284</v>
      </c>
      <c r="P2627">
        <f t="shared" ref="P2627:P2690" si="248">AVERAGE(E2627,L2627)</f>
        <v>743</v>
      </c>
      <c r="Q2627" t="str">
        <f t="shared" ref="Q2627:Q2690" si="249">LEFT(N2627,LEN(N2627)-FIND("/",N2627)+2)</f>
        <v>technology/space ex</v>
      </c>
      <c r="R2627" t="str">
        <f t="shared" ref="R2627:R2690" si="250">RIGHT(N2627,LEN(N2627)-FIND("/",N2627))</f>
        <v>space exploration</v>
      </c>
      <c r="S2627" t="s">
        <v>8316</v>
      </c>
      <c r="T2627" t="s">
        <v>8359</v>
      </c>
      <c r="U2627" s="10">
        <f t="shared" ref="U2627:U2690" si="251">(((J2627/60)/60)/24)+DATE(1970,1,1)</f>
        <v>42658.810277777782</v>
      </c>
      <c r="V2627" s="9">
        <f t="shared" si="247"/>
        <v>42683.476944444439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300</v>
      </c>
      <c r="P2628">
        <f t="shared" si="248"/>
        <v>1425</v>
      </c>
      <c r="Q2628" t="str">
        <f t="shared" si="249"/>
        <v>technology/space ex</v>
      </c>
      <c r="R2628" t="str">
        <f t="shared" si="250"/>
        <v>space exploration</v>
      </c>
      <c r="S2628" t="s">
        <v>8316</v>
      </c>
      <c r="T2628" t="s">
        <v>8359</v>
      </c>
      <c r="U2628" s="10">
        <f t="shared" si="251"/>
        <v>42128.628113425926</v>
      </c>
      <c r="V2628" s="9">
        <f t="shared" si="247"/>
        <v>42158.253113425926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820</v>
      </c>
      <c r="P2629">
        <f t="shared" si="248"/>
        <v>507.5</v>
      </c>
      <c r="Q2629" t="str">
        <f t="shared" si="249"/>
        <v>technology/space ex</v>
      </c>
      <c r="R2629" t="str">
        <f t="shared" si="250"/>
        <v>space exploration</v>
      </c>
      <c r="S2629" t="s">
        <v>8316</v>
      </c>
      <c r="T2629" t="s">
        <v>8359</v>
      </c>
      <c r="U2629" s="10">
        <f t="shared" si="251"/>
        <v>42304.829409722224</v>
      </c>
      <c r="V2629" s="9">
        <f t="shared" si="247"/>
        <v>42334.496076388888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87</v>
      </c>
      <c r="P2630">
        <f t="shared" si="248"/>
        <v>473.5</v>
      </c>
      <c r="Q2630" t="str">
        <f t="shared" si="249"/>
        <v>technology/space ex</v>
      </c>
      <c r="R2630" t="str">
        <f t="shared" si="250"/>
        <v>space exploration</v>
      </c>
      <c r="S2630" t="s">
        <v>8316</v>
      </c>
      <c r="T2630" t="s">
        <v>8359</v>
      </c>
      <c r="U2630" s="10">
        <f t="shared" si="251"/>
        <v>41953.966053240743</v>
      </c>
      <c r="V2630" s="9">
        <f t="shared" si="247"/>
        <v>41973.591053240743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1387</v>
      </c>
      <c r="P2631">
        <f t="shared" si="248"/>
        <v>3243.5</v>
      </c>
      <c r="Q2631" t="str">
        <f t="shared" si="249"/>
        <v>technology/space ex</v>
      </c>
      <c r="R2631" t="str">
        <f t="shared" si="250"/>
        <v>space exploration</v>
      </c>
      <c r="S2631" t="s">
        <v>8316</v>
      </c>
      <c r="T2631" t="s">
        <v>8359</v>
      </c>
      <c r="U2631" s="10">
        <f t="shared" si="251"/>
        <v>42108.538449074069</v>
      </c>
      <c r="V2631" s="9">
        <f t="shared" si="247"/>
        <v>42138.163449074069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1158</v>
      </c>
      <c r="P2632">
        <f t="shared" si="248"/>
        <v>1619.5</v>
      </c>
      <c r="Q2632" t="str">
        <f t="shared" si="249"/>
        <v>technology/space ex</v>
      </c>
      <c r="R2632" t="str">
        <f t="shared" si="250"/>
        <v>space exploration</v>
      </c>
      <c r="S2632" t="s">
        <v>8316</v>
      </c>
      <c r="T2632" t="s">
        <v>8359</v>
      </c>
      <c r="U2632" s="10">
        <f t="shared" si="251"/>
        <v>42524.105462962965</v>
      </c>
      <c r="V2632" s="9">
        <f t="shared" si="247"/>
        <v>42551.041666666672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2933.0499999999993</v>
      </c>
      <c r="P2633">
        <f t="shared" si="248"/>
        <v>11609.525</v>
      </c>
      <c r="Q2633" t="str">
        <f t="shared" si="249"/>
        <v>technology/space ex</v>
      </c>
      <c r="R2633" t="str">
        <f t="shared" si="250"/>
        <v>space exploration</v>
      </c>
      <c r="S2633" t="s">
        <v>8316</v>
      </c>
      <c r="T2633" t="s">
        <v>8359</v>
      </c>
      <c r="U2633" s="10">
        <f t="shared" si="251"/>
        <v>42218.169293981482</v>
      </c>
      <c r="V2633" s="9">
        <f t="shared" si="247"/>
        <v>42245.794293981482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396</v>
      </c>
      <c r="P2634">
        <f t="shared" si="248"/>
        <v>754</v>
      </c>
      <c r="Q2634" t="str">
        <f t="shared" si="249"/>
        <v>technology/space ex</v>
      </c>
      <c r="R2634" t="str">
        <f t="shared" si="250"/>
        <v>space exploration</v>
      </c>
      <c r="S2634" t="s">
        <v>8316</v>
      </c>
      <c r="T2634" t="s">
        <v>8359</v>
      </c>
      <c r="U2634" s="10">
        <f t="shared" si="251"/>
        <v>42494.061793981484</v>
      </c>
      <c r="V2634" s="9">
        <f t="shared" si="247"/>
        <v>42518.686793981484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12731</v>
      </c>
      <c r="P2635">
        <f t="shared" si="248"/>
        <v>8965</v>
      </c>
      <c r="Q2635" t="str">
        <f t="shared" si="249"/>
        <v>technology/space ex</v>
      </c>
      <c r="R2635" t="str">
        <f t="shared" si="250"/>
        <v>space exploration</v>
      </c>
      <c r="S2635" t="s">
        <v>8316</v>
      </c>
      <c r="T2635" t="s">
        <v>8359</v>
      </c>
      <c r="U2635" s="10">
        <f t="shared" si="251"/>
        <v>41667.823287037041</v>
      </c>
      <c r="V2635" s="9">
        <f t="shared" si="247"/>
        <v>41697.583333333336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56</v>
      </c>
      <c r="P2636">
        <f t="shared" si="248"/>
        <v>505.5</v>
      </c>
      <c r="Q2636" t="str">
        <f t="shared" si="249"/>
        <v>technology/space ex</v>
      </c>
      <c r="R2636" t="str">
        <f t="shared" si="250"/>
        <v>space exploration</v>
      </c>
      <c r="S2636" t="s">
        <v>8316</v>
      </c>
      <c r="T2636" t="s">
        <v>8359</v>
      </c>
      <c r="U2636" s="10">
        <f t="shared" si="251"/>
        <v>42612.656493055561</v>
      </c>
      <c r="V2636" s="9">
        <f t="shared" si="247"/>
        <v>42642.281493055554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0</v>
      </c>
      <c r="P2637">
        <f t="shared" si="248"/>
        <v>5792</v>
      </c>
      <c r="Q2637" t="str">
        <f t="shared" si="249"/>
        <v>technology/space ex</v>
      </c>
      <c r="R2637" t="str">
        <f t="shared" si="250"/>
        <v>space exploration</v>
      </c>
      <c r="S2637" t="s">
        <v>8316</v>
      </c>
      <c r="T2637" t="s">
        <v>8359</v>
      </c>
      <c r="U2637" s="10">
        <f t="shared" si="251"/>
        <v>42037.950937500005</v>
      </c>
      <c r="V2637" s="9">
        <f t="shared" si="247"/>
        <v>42072.534270833334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873</v>
      </c>
      <c r="P2638">
        <f t="shared" si="248"/>
        <v>961.5</v>
      </c>
      <c r="Q2638" t="str">
        <f t="shared" si="249"/>
        <v>technology/space ex</v>
      </c>
      <c r="R2638" t="str">
        <f t="shared" si="250"/>
        <v>space exploration</v>
      </c>
      <c r="S2638" t="s">
        <v>8316</v>
      </c>
      <c r="T2638" t="s">
        <v>8359</v>
      </c>
      <c r="U2638" s="10">
        <f t="shared" si="251"/>
        <v>42636.614745370374</v>
      </c>
      <c r="V2638" s="9">
        <f t="shared" si="247"/>
        <v>42658.666666666672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331</v>
      </c>
      <c r="P2639">
        <f t="shared" si="248"/>
        <v>428.5</v>
      </c>
      <c r="Q2639" t="str">
        <f t="shared" si="249"/>
        <v>technology/space ex</v>
      </c>
      <c r="R2639" t="str">
        <f t="shared" si="250"/>
        <v>space exploration</v>
      </c>
      <c r="S2639" t="s">
        <v>8316</v>
      </c>
      <c r="T2639" t="s">
        <v>8359</v>
      </c>
      <c r="U2639" s="10">
        <f t="shared" si="251"/>
        <v>42639.549479166672</v>
      </c>
      <c r="V2639" s="9">
        <f t="shared" si="247"/>
        <v>42655.174479166672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6</v>
      </c>
      <c r="P2640">
        <f t="shared" si="248"/>
        <v>183.5</v>
      </c>
      <c r="Q2640" t="str">
        <f t="shared" si="249"/>
        <v>technology/space ex</v>
      </c>
      <c r="R2640" t="str">
        <f t="shared" si="250"/>
        <v>space exploration</v>
      </c>
      <c r="S2640" t="s">
        <v>8316</v>
      </c>
      <c r="T2640" t="s">
        <v>8359</v>
      </c>
      <c r="U2640" s="10">
        <f t="shared" si="251"/>
        <v>41989.913136574076</v>
      </c>
      <c r="V2640" s="9">
        <f t="shared" si="247"/>
        <v>42019.538136574076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192</v>
      </c>
      <c r="P2641">
        <f t="shared" si="248"/>
        <v>270.5</v>
      </c>
      <c r="Q2641" t="str">
        <f t="shared" si="249"/>
        <v>technology/space ex</v>
      </c>
      <c r="R2641" t="str">
        <f t="shared" si="250"/>
        <v>space exploration</v>
      </c>
      <c r="S2641" t="s">
        <v>8316</v>
      </c>
      <c r="T2641" t="s">
        <v>8359</v>
      </c>
      <c r="U2641" s="10">
        <f t="shared" si="251"/>
        <v>42024.86513888889</v>
      </c>
      <c r="V2641" s="9">
        <f t="shared" si="247"/>
        <v>42054.49013888889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170</v>
      </c>
      <c r="P2642">
        <f t="shared" si="248"/>
        <v>1619.5</v>
      </c>
      <c r="Q2642" t="str">
        <f t="shared" si="249"/>
        <v>technology/space ex</v>
      </c>
      <c r="R2642" t="str">
        <f t="shared" si="250"/>
        <v>space exploration</v>
      </c>
      <c r="S2642" t="s">
        <v>8316</v>
      </c>
      <c r="T2642" t="s">
        <v>8359</v>
      </c>
      <c r="U2642" s="10">
        <f t="shared" si="251"/>
        <v>42103.160578703704</v>
      </c>
      <c r="V2642" s="9">
        <f t="shared" si="247"/>
        <v>42162.785578703704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0</v>
      </c>
      <c r="P2643">
        <f t="shared" si="248"/>
        <v>8</v>
      </c>
      <c r="Q2643" t="str">
        <f t="shared" si="249"/>
        <v>technology/space ex</v>
      </c>
      <c r="R2643" t="str">
        <f t="shared" si="250"/>
        <v>space exploration</v>
      </c>
      <c r="S2643" t="s">
        <v>8316</v>
      </c>
      <c r="T2643" t="s">
        <v>8359</v>
      </c>
      <c r="U2643" s="10">
        <f t="shared" si="251"/>
        <v>41880.827118055553</v>
      </c>
      <c r="V2643" s="9">
        <f t="shared" si="247"/>
        <v>41897.464583333334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8"/>
        <v>0</v>
      </c>
      <c r="Q2644" t="str">
        <f t="shared" si="249"/>
        <v>technology/space ex</v>
      </c>
      <c r="R2644" t="str">
        <f t="shared" si="250"/>
        <v>space exploration</v>
      </c>
      <c r="S2644" t="s">
        <v>8316</v>
      </c>
      <c r="T2644" t="s">
        <v>8359</v>
      </c>
      <c r="U2644" s="10">
        <f t="shared" si="251"/>
        <v>42536.246620370366</v>
      </c>
      <c r="V2644" s="9">
        <f t="shared" si="247"/>
        <v>42565.914583333331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0</v>
      </c>
      <c r="P2645">
        <f t="shared" si="248"/>
        <v>168549.155</v>
      </c>
      <c r="Q2645" t="str">
        <f t="shared" si="249"/>
        <v>technology/space ex</v>
      </c>
      <c r="R2645" t="str">
        <f t="shared" si="250"/>
        <v>space exploration</v>
      </c>
      <c r="S2645" t="s">
        <v>8316</v>
      </c>
      <c r="T2645" t="s">
        <v>8359</v>
      </c>
      <c r="U2645" s="10">
        <f t="shared" si="251"/>
        <v>42689.582349537035</v>
      </c>
      <c r="V2645" s="9">
        <f t="shared" si="247"/>
        <v>42724.957638888889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0</v>
      </c>
      <c r="P2646">
        <f t="shared" si="248"/>
        <v>1052.5</v>
      </c>
      <c r="Q2646" t="str">
        <f t="shared" si="249"/>
        <v>technology/space ex</v>
      </c>
      <c r="R2646" t="str">
        <f t="shared" si="250"/>
        <v>space exploration</v>
      </c>
      <c r="S2646" t="s">
        <v>8316</v>
      </c>
      <c r="T2646" t="s">
        <v>8359</v>
      </c>
      <c r="U2646" s="10">
        <f t="shared" si="251"/>
        <v>42774.792071759264</v>
      </c>
      <c r="V2646" s="9">
        <f t="shared" si="247"/>
        <v>42804.417071759264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0</v>
      </c>
      <c r="P2647">
        <f t="shared" si="248"/>
        <v>1061.5</v>
      </c>
      <c r="Q2647" t="str">
        <f t="shared" si="249"/>
        <v>technology/space ex</v>
      </c>
      <c r="R2647" t="str">
        <f t="shared" si="250"/>
        <v>space exploration</v>
      </c>
      <c r="S2647" t="s">
        <v>8316</v>
      </c>
      <c r="T2647" t="s">
        <v>8359</v>
      </c>
      <c r="U2647" s="10">
        <f t="shared" si="251"/>
        <v>41921.842627314814</v>
      </c>
      <c r="V2647" s="9">
        <f t="shared" si="247"/>
        <v>41951.509293981479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0</v>
      </c>
      <c r="P2648">
        <f t="shared" si="248"/>
        <v>21310.71</v>
      </c>
      <c r="Q2648" t="str">
        <f t="shared" si="249"/>
        <v>technology/space ex</v>
      </c>
      <c r="R2648" t="str">
        <f t="shared" si="250"/>
        <v>space exploration</v>
      </c>
      <c r="S2648" t="s">
        <v>8316</v>
      </c>
      <c r="T2648" t="s">
        <v>8359</v>
      </c>
      <c r="U2648" s="10">
        <f t="shared" si="251"/>
        <v>42226.313298611116</v>
      </c>
      <c r="V2648" s="9">
        <f t="shared" si="247"/>
        <v>42255.938298611116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0</v>
      </c>
      <c r="P2649">
        <f t="shared" si="248"/>
        <v>19.5</v>
      </c>
      <c r="Q2649" t="str">
        <f t="shared" si="249"/>
        <v>technology/space ex</v>
      </c>
      <c r="R2649" t="str">
        <f t="shared" si="250"/>
        <v>space exploration</v>
      </c>
      <c r="S2649" t="s">
        <v>8316</v>
      </c>
      <c r="T2649" t="s">
        <v>8359</v>
      </c>
      <c r="U2649" s="10">
        <f t="shared" si="251"/>
        <v>42200.261793981481</v>
      </c>
      <c r="V2649" s="9">
        <f t="shared" si="247"/>
        <v>42229.886793981481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</v>
      </c>
      <c r="P2650">
        <f t="shared" si="248"/>
        <v>56</v>
      </c>
      <c r="Q2650" t="str">
        <f t="shared" si="249"/>
        <v>technology/space ex</v>
      </c>
      <c r="R2650" t="str">
        <f t="shared" si="250"/>
        <v>space exploration</v>
      </c>
      <c r="S2650" t="s">
        <v>8316</v>
      </c>
      <c r="T2650" t="s">
        <v>8359</v>
      </c>
      <c r="U2650" s="10">
        <f t="shared" si="251"/>
        <v>42408.714814814812</v>
      </c>
      <c r="V2650" s="9">
        <f t="shared" si="247"/>
        <v>42438.339814814812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8"/>
        <v>63.5</v>
      </c>
      <c r="Q2651" t="str">
        <f t="shared" si="249"/>
        <v>technology/space ex</v>
      </c>
      <c r="R2651" t="str">
        <f t="shared" si="250"/>
        <v>space exploration</v>
      </c>
      <c r="S2651" t="s">
        <v>8316</v>
      </c>
      <c r="T2651" t="s">
        <v>8359</v>
      </c>
      <c r="U2651" s="10">
        <f t="shared" si="251"/>
        <v>42341.99700231482</v>
      </c>
      <c r="V2651" s="9">
        <f t="shared" si="247"/>
        <v>42401.62200231482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</v>
      </c>
      <c r="P2652">
        <f t="shared" si="248"/>
        <v>181.5</v>
      </c>
      <c r="Q2652" t="str">
        <f t="shared" si="249"/>
        <v>technology/space ex</v>
      </c>
      <c r="R2652" t="str">
        <f t="shared" si="250"/>
        <v>space exploration</v>
      </c>
      <c r="S2652" t="s">
        <v>8316</v>
      </c>
      <c r="T2652" t="s">
        <v>8359</v>
      </c>
      <c r="U2652" s="10">
        <f t="shared" si="251"/>
        <v>42695.624340277776</v>
      </c>
      <c r="V2652" s="9">
        <f t="shared" si="247"/>
        <v>42725.249340277776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0</v>
      </c>
      <c r="P2653">
        <f t="shared" si="248"/>
        <v>2625</v>
      </c>
      <c r="Q2653" t="str">
        <f t="shared" si="249"/>
        <v>technology/space ex</v>
      </c>
      <c r="R2653" t="str">
        <f t="shared" si="250"/>
        <v>space exploration</v>
      </c>
      <c r="S2653" t="s">
        <v>8316</v>
      </c>
      <c r="T2653" t="s">
        <v>8359</v>
      </c>
      <c r="U2653" s="10">
        <f t="shared" si="251"/>
        <v>42327.805659722217</v>
      </c>
      <c r="V2653" s="9">
        <f t="shared" si="247"/>
        <v>42355.430659722224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</v>
      </c>
      <c r="P2654">
        <f t="shared" si="248"/>
        <v>448</v>
      </c>
      <c r="Q2654" t="str">
        <f t="shared" si="249"/>
        <v>technology/space ex</v>
      </c>
      <c r="R2654" t="str">
        <f t="shared" si="250"/>
        <v>space exploration</v>
      </c>
      <c r="S2654" t="s">
        <v>8316</v>
      </c>
      <c r="T2654" t="s">
        <v>8359</v>
      </c>
      <c r="U2654" s="10">
        <f t="shared" si="251"/>
        <v>41953.158854166672</v>
      </c>
      <c r="V2654" s="9">
        <f t="shared" si="247"/>
        <v>41982.783854166672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0</v>
      </c>
      <c r="P2655">
        <f t="shared" si="248"/>
        <v>2973</v>
      </c>
      <c r="Q2655" t="str">
        <f t="shared" si="249"/>
        <v>technology/space ex</v>
      </c>
      <c r="R2655" t="str">
        <f t="shared" si="250"/>
        <v>space exploration</v>
      </c>
      <c r="S2655" t="s">
        <v>8316</v>
      </c>
      <c r="T2655" t="s">
        <v>8359</v>
      </c>
      <c r="U2655" s="10">
        <f t="shared" si="251"/>
        <v>41771.651932870373</v>
      </c>
      <c r="V2655" s="9">
        <f t="shared" si="247"/>
        <v>41802.791666666664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8"/>
        <v>28.5</v>
      </c>
      <c r="Q2656" t="str">
        <f t="shared" si="249"/>
        <v>technology/space ex</v>
      </c>
      <c r="R2656" t="str">
        <f t="shared" si="250"/>
        <v>space exploration</v>
      </c>
      <c r="S2656" t="s">
        <v>8316</v>
      </c>
      <c r="T2656" t="s">
        <v>8359</v>
      </c>
      <c r="U2656" s="10">
        <f t="shared" si="251"/>
        <v>42055.600995370376</v>
      </c>
      <c r="V2656" s="9">
        <f t="shared" si="247"/>
        <v>42115.184328703705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0</v>
      </c>
      <c r="P2657">
        <f t="shared" si="248"/>
        <v>1599</v>
      </c>
      <c r="Q2657" t="str">
        <f t="shared" si="249"/>
        <v>technology/space ex</v>
      </c>
      <c r="R2657" t="str">
        <f t="shared" si="250"/>
        <v>space exploration</v>
      </c>
      <c r="S2657" t="s">
        <v>8316</v>
      </c>
      <c r="T2657" t="s">
        <v>8359</v>
      </c>
      <c r="U2657" s="10">
        <f t="shared" si="251"/>
        <v>42381.866284722222</v>
      </c>
      <c r="V2657" s="9">
        <f t="shared" si="247"/>
        <v>42409.458333333328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0</v>
      </c>
      <c r="P2658">
        <f t="shared" si="248"/>
        <v>8653.5</v>
      </c>
      <c r="Q2658" t="str">
        <f t="shared" si="249"/>
        <v>technology/space ex</v>
      </c>
      <c r="R2658" t="str">
        <f t="shared" si="250"/>
        <v>space exploration</v>
      </c>
      <c r="S2658" t="s">
        <v>8316</v>
      </c>
      <c r="T2658" t="s">
        <v>8359</v>
      </c>
      <c r="U2658" s="10">
        <f t="shared" si="251"/>
        <v>42767.688518518517</v>
      </c>
      <c r="V2658" s="9">
        <f t="shared" si="247"/>
        <v>42806.416666666672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0</v>
      </c>
      <c r="P2659">
        <f t="shared" si="248"/>
        <v>2840.19</v>
      </c>
      <c r="Q2659" t="str">
        <f t="shared" si="249"/>
        <v>technology/space ex</v>
      </c>
      <c r="R2659" t="str">
        <f t="shared" si="250"/>
        <v>space exploration</v>
      </c>
      <c r="S2659" t="s">
        <v>8316</v>
      </c>
      <c r="T2659" t="s">
        <v>8359</v>
      </c>
      <c r="U2659" s="10">
        <f t="shared" si="251"/>
        <v>42551.928854166668</v>
      </c>
      <c r="V2659" s="9">
        <f t="shared" si="247"/>
        <v>42584.6875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8"/>
        <v>47.5</v>
      </c>
      <c r="Q2660" t="str">
        <f t="shared" si="249"/>
        <v>technology/space ex</v>
      </c>
      <c r="R2660" t="str">
        <f t="shared" si="250"/>
        <v>space exploration</v>
      </c>
      <c r="S2660" t="s">
        <v>8316</v>
      </c>
      <c r="T2660" t="s">
        <v>8359</v>
      </c>
      <c r="U2660" s="10">
        <f t="shared" si="251"/>
        <v>42551.884189814817</v>
      </c>
      <c r="V2660" s="9">
        <f t="shared" si="247"/>
        <v>42581.509189814809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0</v>
      </c>
      <c r="P2661">
        <f t="shared" si="248"/>
        <v>671.5</v>
      </c>
      <c r="Q2661" t="str">
        <f t="shared" si="249"/>
        <v>technology/space ex</v>
      </c>
      <c r="R2661" t="str">
        <f t="shared" si="250"/>
        <v>space exploration</v>
      </c>
      <c r="S2661" t="s">
        <v>8316</v>
      </c>
      <c r="T2661" t="s">
        <v>8359</v>
      </c>
      <c r="U2661" s="10">
        <f t="shared" si="251"/>
        <v>42082.069560185191</v>
      </c>
      <c r="V2661" s="9">
        <f t="shared" si="247"/>
        <v>42111.694560185184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8"/>
        <v>12</v>
      </c>
      <c r="Q2662" t="str">
        <f t="shared" si="249"/>
        <v>technology/space ex</v>
      </c>
      <c r="R2662" t="str">
        <f t="shared" si="250"/>
        <v>space exploration</v>
      </c>
      <c r="S2662" t="s">
        <v>8316</v>
      </c>
      <c r="T2662" t="s">
        <v>8359</v>
      </c>
      <c r="U2662" s="10">
        <f t="shared" si="251"/>
        <v>42272.713171296295</v>
      </c>
      <c r="V2662" s="9">
        <f t="shared" si="247"/>
        <v>42332.379837962959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145</v>
      </c>
      <c r="P2663">
        <f t="shared" si="248"/>
        <v>2602.5</v>
      </c>
      <c r="Q2663" t="str">
        <f t="shared" si="249"/>
        <v>technology/ma</v>
      </c>
      <c r="R2663" t="str">
        <f t="shared" si="250"/>
        <v>makerspaces</v>
      </c>
      <c r="S2663" t="s">
        <v>8316</v>
      </c>
      <c r="T2663" t="s">
        <v>8360</v>
      </c>
      <c r="U2663" s="10">
        <f t="shared" si="251"/>
        <v>41542.958449074074</v>
      </c>
      <c r="V2663" s="9">
        <f t="shared" si="247"/>
        <v>41572.583449074074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1360</v>
      </c>
      <c r="P2664">
        <f t="shared" si="248"/>
        <v>10720</v>
      </c>
      <c r="Q2664" t="str">
        <f t="shared" si="249"/>
        <v>technology/ma</v>
      </c>
      <c r="R2664" t="str">
        <f t="shared" si="250"/>
        <v>makerspaces</v>
      </c>
      <c r="S2664" t="s">
        <v>8316</v>
      </c>
      <c r="T2664" t="s">
        <v>8360</v>
      </c>
      <c r="U2664" s="10">
        <f t="shared" si="251"/>
        <v>42207.746678240743</v>
      </c>
      <c r="V2664" s="9">
        <f t="shared" si="247"/>
        <v>42237.371678240743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919.25</v>
      </c>
      <c r="P2665">
        <f t="shared" si="248"/>
        <v>10487.625</v>
      </c>
      <c r="Q2665" t="str">
        <f t="shared" si="249"/>
        <v>technology/ma</v>
      </c>
      <c r="R2665" t="str">
        <f t="shared" si="250"/>
        <v>makerspaces</v>
      </c>
      <c r="S2665" t="s">
        <v>8316</v>
      </c>
      <c r="T2665" t="s">
        <v>8360</v>
      </c>
      <c r="U2665" s="10">
        <f t="shared" si="251"/>
        <v>42222.622766203705</v>
      </c>
      <c r="V2665" s="9">
        <f t="shared" si="247"/>
        <v>42251.25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600</v>
      </c>
      <c r="P2666">
        <f t="shared" si="248"/>
        <v>9102</v>
      </c>
      <c r="Q2666" t="str">
        <f t="shared" si="249"/>
        <v>technology/ma</v>
      </c>
      <c r="R2666" t="str">
        <f t="shared" si="250"/>
        <v>makerspaces</v>
      </c>
      <c r="S2666" t="s">
        <v>8316</v>
      </c>
      <c r="T2666" t="s">
        <v>8360</v>
      </c>
      <c r="U2666" s="10">
        <f t="shared" si="251"/>
        <v>42313.02542824074</v>
      </c>
      <c r="V2666" s="9">
        <f t="shared" si="247"/>
        <v>42346.915972222225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810</v>
      </c>
      <c r="P2667">
        <f t="shared" si="248"/>
        <v>2178</v>
      </c>
      <c r="Q2667" t="str">
        <f t="shared" si="249"/>
        <v>technology/ma</v>
      </c>
      <c r="R2667" t="str">
        <f t="shared" si="250"/>
        <v>makerspaces</v>
      </c>
      <c r="S2667" t="s">
        <v>8316</v>
      </c>
      <c r="T2667" t="s">
        <v>8360</v>
      </c>
      <c r="U2667" s="10">
        <f t="shared" si="251"/>
        <v>42083.895532407405</v>
      </c>
      <c r="V2667" s="9">
        <f t="shared" si="247"/>
        <v>42128.520532407405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5929.51</v>
      </c>
      <c r="P2668">
        <f t="shared" si="248"/>
        <v>8067.7550000000001</v>
      </c>
      <c r="Q2668" t="str">
        <f t="shared" si="249"/>
        <v>technology/ma</v>
      </c>
      <c r="R2668" t="str">
        <f t="shared" si="250"/>
        <v>makerspaces</v>
      </c>
      <c r="S2668" t="s">
        <v>8316</v>
      </c>
      <c r="T2668" t="s">
        <v>8360</v>
      </c>
      <c r="U2668" s="10">
        <f t="shared" si="251"/>
        <v>42235.764340277776</v>
      </c>
      <c r="V2668" s="9">
        <f t="shared" si="247"/>
        <v>42272.5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160</v>
      </c>
      <c r="P2669">
        <f t="shared" si="248"/>
        <v>839</v>
      </c>
      <c r="Q2669" t="str">
        <f t="shared" si="249"/>
        <v>technology/ma</v>
      </c>
      <c r="R2669" t="str">
        <f t="shared" si="250"/>
        <v>makerspaces</v>
      </c>
      <c r="S2669" t="s">
        <v>8316</v>
      </c>
      <c r="T2669" t="s">
        <v>8360</v>
      </c>
      <c r="U2669" s="10">
        <f t="shared" si="251"/>
        <v>42380.926111111112</v>
      </c>
      <c r="V2669" s="9">
        <f t="shared" si="247"/>
        <v>42410.551111111112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707</v>
      </c>
      <c r="P2670">
        <f t="shared" si="248"/>
        <v>867.5</v>
      </c>
      <c r="Q2670" t="str">
        <f t="shared" si="249"/>
        <v>technology/ma</v>
      </c>
      <c r="R2670" t="str">
        <f t="shared" si="250"/>
        <v>makerspaces</v>
      </c>
      <c r="S2670" t="s">
        <v>8316</v>
      </c>
      <c r="T2670" t="s">
        <v>8360</v>
      </c>
      <c r="U2670" s="10">
        <f t="shared" si="251"/>
        <v>42275.588715277772</v>
      </c>
      <c r="V2670" s="9">
        <f t="shared" si="247"/>
        <v>42317.23055555555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201</v>
      </c>
      <c r="P2671">
        <f t="shared" si="248"/>
        <v>506</v>
      </c>
      <c r="Q2671" t="str">
        <f t="shared" si="249"/>
        <v>technology/ma</v>
      </c>
      <c r="R2671" t="str">
        <f t="shared" si="250"/>
        <v>makerspaces</v>
      </c>
      <c r="S2671" t="s">
        <v>8316</v>
      </c>
      <c r="T2671" t="s">
        <v>8360</v>
      </c>
      <c r="U2671" s="10">
        <f t="shared" si="251"/>
        <v>42319.035833333335</v>
      </c>
      <c r="V2671" s="9">
        <f t="shared" si="247"/>
        <v>42378.660833333328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0</v>
      </c>
      <c r="P2672">
        <f t="shared" si="248"/>
        <v>1277.5</v>
      </c>
      <c r="Q2672" t="str">
        <f t="shared" si="249"/>
        <v>technology/ma</v>
      </c>
      <c r="R2672" t="str">
        <f t="shared" si="250"/>
        <v>makerspaces</v>
      </c>
      <c r="S2672" t="s">
        <v>8316</v>
      </c>
      <c r="T2672" t="s">
        <v>8360</v>
      </c>
      <c r="U2672" s="10">
        <f t="shared" si="251"/>
        <v>41821.020601851851</v>
      </c>
      <c r="V2672" s="9">
        <f t="shared" si="247"/>
        <v>41848.645601851851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0</v>
      </c>
      <c r="P2673">
        <f t="shared" si="248"/>
        <v>1460</v>
      </c>
      <c r="Q2673" t="str">
        <f t="shared" si="249"/>
        <v>technology/ma</v>
      </c>
      <c r="R2673" t="str">
        <f t="shared" si="250"/>
        <v>makerspaces</v>
      </c>
      <c r="S2673" t="s">
        <v>8316</v>
      </c>
      <c r="T2673" t="s">
        <v>8360</v>
      </c>
      <c r="U2673" s="10">
        <f t="shared" si="251"/>
        <v>41962.749027777783</v>
      </c>
      <c r="V2673" s="9">
        <f t="shared" si="247"/>
        <v>41992.443055555559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0</v>
      </c>
      <c r="P2674">
        <f t="shared" si="248"/>
        <v>1683</v>
      </c>
      <c r="Q2674" t="str">
        <f t="shared" si="249"/>
        <v>technology/ma</v>
      </c>
      <c r="R2674" t="str">
        <f t="shared" si="250"/>
        <v>makerspaces</v>
      </c>
      <c r="S2674" t="s">
        <v>8316</v>
      </c>
      <c r="T2674" t="s">
        <v>8360</v>
      </c>
      <c r="U2674" s="10">
        <f t="shared" si="251"/>
        <v>42344.884143518517</v>
      </c>
      <c r="V2674" s="9">
        <f t="shared" si="247"/>
        <v>42365.875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0</v>
      </c>
      <c r="P2675">
        <f t="shared" si="248"/>
        <v>5549</v>
      </c>
      <c r="Q2675" t="str">
        <f t="shared" si="249"/>
        <v>technology/ma</v>
      </c>
      <c r="R2675" t="str">
        <f t="shared" si="250"/>
        <v>makerspaces</v>
      </c>
      <c r="S2675" t="s">
        <v>8316</v>
      </c>
      <c r="T2675" t="s">
        <v>8360</v>
      </c>
      <c r="U2675" s="10">
        <f t="shared" si="251"/>
        <v>41912.541655092595</v>
      </c>
      <c r="V2675" s="9">
        <f t="shared" si="247"/>
        <v>41941.572916666664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0</v>
      </c>
      <c r="P2676">
        <f t="shared" si="248"/>
        <v>11082.5</v>
      </c>
      <c r="Q2676" t="str">
        <f t="shared" si="249"/>
        <v>technology/ma</v>
      </c>
      <c r="R2676" t="str">
        <f t="shared" si="250"/>
        <v>makerspaces</v>
      </c>
      <c r="S2676" t="s">
        <v>8316</v>
      </c>
      <c r="T2676" t="s">
        <v>8360</v>
      </c>
      <c r="U2676" s="10">
        <f t="shared" si="251"/>
        <v>42529.632754629631</v>
      </c>
      <c r="V2676" s="9">
        <f t="shared" si="247"/>
        <v>42555.832638888889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0</v>
      </c>
      <c r="P2677">
        <f t="shared" si="248"/>
        <v>963</v>
      </c>
      <c r="Q2677" t="str">
        <f t="shared" si="249"/>
        <v>technology/ma</v>
      </c>
      <c r="R2677" t="str">
        <f t="shared" si="250"/>
        <v>makerspaces</v>
      </c>
      <c r="S2677" t="s">
        <v>8316</v>
      </c>
      <c r="T2677" t="s">
        <v>8360</v>
      </c>
      <c r="U2677" s="10">
        <f t="shared" si="251"/>
        <v>41923.857511574075</v>
      </c>
      <c r="V2677" s="9">
        <f t="shared" si="247"/>
        <v>41953.524178240739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0</v>
      </c>
      <c r="P2678">
        <f t="shared" si="248"/>
        <v>533.5</v>
      </c>
      <c r="Q2678" t="str">
        <f t="shared" si="249"/>
        <v>technology/ma</v>
      </c>
      <c r="R2678" t="str">
        <f t="shared" si="250"/>
        <v>makerspaces</v>
      </c>
      <c r="S2678" t="s">
        <v>8316</v>
      </c>
      <c r="T2678" t="s">
        <v>8360</v>
      </c>
      <c r="U2678" s="10">
        <f t="shared" si="251"/>
        <v>42482.624699074076</v>
      </c>
      <c r="V2678" s="9">
        <f t="shared" si="247"/>
        <v>42512.249699074076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0</v>
      </c>
      <c r="P2679">
        <f t="shared" si="248"/>
        <v>1721</v>
      </c>
      <c r="Q2679" t="str">
        <f t="shared" si="249"/>
        <v>technology/ma</v>
      </c>
      <c r="R2679" t="str">
        <f t="shared" si="250"/>
        <v>makerspaces</v>
      </c>
      <c r="S2679" t="s">
        <v>8316</v>
      </c>
      <c r="T2679" t="s">
        <v>8360</v>
      </c>
      <c r="U2679" s="10">
        <f t="shared" si="251"/>
        <v>41793.029432870368</v>
      </c>
      <c r="V2679" s="9">
        <f t="shared" si="247"/>
        <v>41822.654432870375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8"/>
        <v>551</v>
      </c>
      <c r="Q2680" t="str">
        <f t="shared" si="249"/>
        <v>technology/ma</v>
      </c>
      <c r="R2680" t="str">
        <f t="shared" si="250"/>
        <v>makerspaces</v>
      </c>
      <c r="S2680" t="s">
        <v>8316</v>
      </c>
      <c r="T2680" t="s">
        <v>8360</v>
      </c>
      <c r="U2680" s="10">
        <f t="shared" si="251"/>
        <v>42241.798206018517</v>
      </c>
      <c r="V2680" s="9">
        <f t="shared" si="247"/>
        <v>42271.423206018517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8"/>
        <v>67.5</v>
      </c>
      <c r="Q2681" t="str">
        <f t="shared" si="249"/>
        <v>technology/ma</v>
      </c>
      <c r="R2681" t="str">
        <f t="shared" si="250"/>
        <v>makerspaces</v>
      </c>
      <c r="S2681" t="s">
        <v>8316</v>
      </c>
      <c r="T2681" t="s">
        <v>8360</v>
      </c>
      <c r="U2681" s="10">
        <f t="shared" si="251"/>
        <v>42033.001087962963</v>
      </c>
      <c r="V2681" s="9">
        <f t="shared" si="247"/>
        <v>42062.626087962963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</v>
      </c>
      <c r="P2682">
        <f t="shared" si="248"/>
        <v>140</v>
      </c>
      <c r="Q2682" t="str">
        <f t="shared" si="249"/>
        <v>technology/ma</v>
      </c>
      <c r="R2682" t="str">
        <f t="shared" si="250"/>
        <v>makerspaces</v>
      </c>
      <c r="S2682" t="s">
        <v>8316</v>
      </c>
      <c r="T2682" t="s">
        <v>8360</v>
      </c>
      <c r="U2682" s="10">
        <f t="shared" si="251"/>
        <v>42436.211701388893</v>
      </c>
      <c r="V2682" s="9">
        <f t="shared" si="247"/>
        <v>42465.795034722221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</v>
      </c>
      <c r="P2683">
        <f t="shared" si="248"/>
        <v>28.5</v>
      </c>
      <c r="Q2683" t="str">
        <f t="shared" si="249"/>
        <v>food/food tru</v>
      </c>
      <c r="R2683" t="str">
        <f t="shared" si="250"/>
        <v>food trucks</v>
      </c>
      <c r="S2683" t="s">
        <v>8321</v>
      </c>
      <c r="T2683" t="s">
        <v>8342</v>
      </c>
      <c r="U2683" s="10">
        <f t="shared" si="251"/>
        <v>41805.895254629628</v>
      </c>
      <c r="V2683" s="9">
        <f t="shared" si="247"/>
        <v>41830.520254629628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0</v>
      </c>
      <c r="P2684">
        <f t="shared" si="248"/>
        <v>859</v>
      </c>
      <c r="Q2684" t="str">
        <f t="shared" si="249"/>
        <v>food/food tru</v>
      </c>
      <c r="R2684" t="str">
        <f t="shared" si="250"/>
        <v>food trucks</v>
      </c>
      <c r="S2684" t="s">
        <v>8321</v>
      </c>
      <c r="T2684" t="s">
        <v>8342</v>
      </c>
      <c r="U2684" s="10">
        <f t="shared" si="251"/>
        <v>41932.871990740743</v>
      </c>
      <c r="V2684" s="9">
        <f t="shared" si="247"/>
        <v>41964.874305555553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8"/>
        <v>19.5</v>
      </c>
      <c r="Q2685" t="str">
        <f t="shared" si="249"/>
        <v>food/food tru</v>
      </c>
      <c r="R2685" t="str">
        <f t="shared" si="250"/>
        <v>food trucks</v>
      </c>
      <c r="S2685" t="s">
        <v>8321</v>
      </c>
      <c r="T2685" t="s">
        <v>8342</v>
      </c>
      <c r="U2685" s="10">
        <f t="shared" si="251"/>
        <v>42034.75509259259</v>
      </c>
      <c r="V2685" s="9">
        <f t="shared" si="247"/>
        <v>42064.38009259259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0</v>
      </c>
      <c r="P2686">
        <f t="shared" si="248"/>
        <v>402</v>
      </c>
      <c r="Q2686" t="str">
        <f t="shared" si="249"/>
        <v>food/food tru</v>
      </c>
      <c r="R2686" t="str">
        <f t="shared" si="250"/>
        <v>food trucks</v>
      </c>
      <c r="S2686" t="s">
        <v>8321</v>
      </c>
      <c r="T2686" t="s">
        <v>8342</v>
      </c>
      <c r="U2686" s="10">
        <f t="shared" si="251"/>
        <v>41820.914641203701</v>
      </c>
      <c r="V2686" s="9">
        <f t="shared" si="247"/>
        <v>41860.539641203708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8"/>
        <v>5.5</v>
      </c>
      <c r="Q2687" t="str">
        <f t="shared" si="249"/>
        <v>food/food tru</v>
      </c>
      <c r="R2687" t="str">
        <f t="shared" si="250"/>
        <v>food trucks</v>
      </c>
      <c r="S2687" t="s">
        <v>8321</v>
      </c>
      <c r="T2687" t="s">
        <v>8342</v>
      </c>
      <c r="U2687" s="10">
        <f t="shared" si="251"/>
        <v>42061.69594907407</v>
      </c>
      <c r="V2687" s="9">
        <f t="shared" si="247"/>
        <v>42121.279282407406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8"/>
        <v>0</v>
      </c>
      <c r="Q2688" t="str">
        <f t="shared" si="249"/>
        <v>food/food tru</v>
      </c>
      <c r="R2688" t="str">
        <f t="shared" si="250"/>
        <v>food trucks</v>
      </c>
      <c r="S2688" t="s">
        <v>8321</v>
      </c>
      <c r="T2688" t="s">
        <v>8342</v>
      </c>
      <c r="U2688" s="10">
        <f t="shared" si="251"/>
        <v>41892.974803240737</v>
      </c>
      <c r="V2688" s="9">
        <f t="shared" si="247"/>
        <v>41912.599803240737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8"/>
        <v>0</v>
      </c>
      <c r="Q2689" t="str">
        <f t="shared" si="249"/>
        <v>food/food tru</v>
      </c>
      <c r="R2689" t="str">
        <f t="shared" si="250"/>
        <v>food trucks</v>
      </c>
      <c r="S2689" t="s">
        <v>8321</v>
      </c>
      <c r="T2689" t="s">
        <v>8342</v>
      </c>
      <c r="U2689" s="10">
        <f t="shared" si="251"/>
        <v>42154.64025462963</v>
      </c>
      <c r="V2689" s="9">
        <f t="shared" si="247"/>
        <v>42184.26525462963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IF(E2690&gt;=D2690, E2690-D2690,0)</f>
        <v>0</v>
      </c>
      <c r="P2690">
        <f t="shared" si="248"/>
        <v>44</v>
      </c>
      <c r="Q2690" t="str">
        <f t="shared" si="249"/>
        <v>food/food tru</v>
      </c>
      <c r="R2690" t="str">
        <f t="shared" si="250"/>
        <v>food trucks</v>
      </c>
      <c r="S2690" t="s">
        <v>8321</v>
      </c>
      <c r="T2690" t="s">
        <v>8342</v>
      </c>
      <c r="U2690" s="10">
        <f t="shared" si="251"/>
        <v>42028.118865740747</v>
      </c>
      <c r="V2690" s="9">
        <f t="shared" ref="V2690:V2753" si="253">(I2690/86400)+25569+(-9/24)</f>
        <v>42058.75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>
        <f t="shared" ref="P2691:P2754" si="254">AVERAGE(E2691,L2691)</f>
        <v>1</v>
      </c>
      <c r="Q2691" t="str">
        <f t="shared" ref="Q2691:Q2754" si="255">LEFT(N2691,LEN(N2691)-FIND("/",N2691)+2)</f>
        <v>food/food tru</v>
      </c>
      <c r="R2691" t="str">
        <f t="shared" ref="R2691:R2754" si="256">RIGHT(N2691,LEN(N2691)-FIND("/",N2691))</f>
        <v>food trucks</v>
      </c>
      <c r="S2691" t="s">
        <v>8321</v>
      </c>
      <c r="T2691" t="s">
        <v>8342</v>
      </c>
      <c r="U2691" s="10">
        <f t="shared" ref="U2691:U2754" si="257">(((J2691/60)/60)/24)+DATE(1970,1,1)</f>
        <v>42551.961689814809</v>
      </c>
      <c r="V2691" s="9">
        <f t="shared" si="253"/>
        <v>42581.586689814816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0</v>
      </c>
      <c r="P2692">
        <f t="shared" si="254"/>
        <v>4352</v>
      </c>
      <c r="Q2692" t="str">
        <f t="shared" si="255"/>
        <v>food/food tru</v>
      </c>
      <c r="R2692" t="str">
        <f t="shared" si="256"/>
        <v>food trucks</v>
      </c>
      <c r="S2692" t="s">
        <v>8321</v>
      </c>
      <c r="T2692" t="s">
        <v>8342</v>
      </c>
      <c r="U2692" s="10">
        <f t="shared" si="257"/>
        <v>42113.105046296296</v>
      </c>
      <c r="V2692" s="9">
        <f t="shared" si="253"/>
        <v>42157.730046296296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4"/>
        <v>18.5</v>
      </c>
      <c r="Q2693" t="str">
        <f t="shared" si="255"/>
        <v>food/food tru</v>
      </c>
      <c r="R2693" t="str">
        <f t="shared" si="256"/>
        <v>food trucks</v>
      </c>
      <c r="S2693" t="s">
        <v>8321</v>
      </c>
      <c r="T2693" t="s">
        <v>8342</v>
      </c>
      <c r="U2693" s="10">
        <f t="shared" si="257"/>
        <v>42089.724039351851</v>
      </c>
      <c r="V2693" s="9">
        <f t="shared" si="253"/>
        <v>42134.349039351851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</v>
      </c>
      <c r="P2694">
        <f t="shared" si="254"/>
        <v>13</v>
      </c>
      <c r="Q2694" t="str">
        <f t="shared" si="255"/>
        <v>food/food tru</v>
      </c>
      <c r="R2694" t="str">
        <f t="shared" si="256"/>
        <v>food trucks</v>
      </c>
      <c r="S2694" t="s">
        <v>8321</v>
      </c>
      <c r="T2694" t="s">
        <v>8342</v>
      </c>
      <c r="U2694" s="10">
        <f t="shared" si="257"/>
        <v>42058.334027777775</v>
      </c>
      <c r="V2694" s="9">
        <f t="shared" si="253"/>
        <v>42087.917361111111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</v>
      </c>
      <c r="P2695">
        <f t="shared" si="254"/>
        <v>21.5</v>
      </c>
      <c r="Q2695" t="str">
        <f t="shared" si="255"/>
        <v>food/food tru</v>
      </c>
      <c r="R2695" t="str">
        <f t="shared" si="256"/>
        <v>food trucks</v>
      </c>
      <c r="S2695" t="s">
        <v>8321</v>
      </c>
      <c r="T2695" t="s">
        <v>8342</v>
      </c>
      <c r="U2695" s="10">
        <f t="shared" si="257"/>
        <v>41834.138495370367</v>
      </c>
      <c r="V2695" s="9">
        <f t="shared" si="253"/>
        <v>41863.763495370367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4"/>
        <v>1</v>
      </c>
      <c r="Q2696" t="str">
        <f t="shared" si="255"/>
        <v>food/food tru</v>
      </c>
      <c r="R2696" t="str">
        <f t="shared" si="256"/>
        <v>food trucks</v>
      </c>
      <c r="S2696" t="s">
        <v>8321</v>
      </c>
      <c r="T2696" t="s">
        <v>8342</v>
      </c>
      <c r="U2696" s="10">
        <f t="shared" si="257"/>
        <v>41878.140497685185</v>
      </c>
      <c r="V2696" s="9">
        <f t="shared" si="253"/>
        <v>41907.765497685185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4"/>
        <v>37</v>
      </c>
      <c r="Q2697" t="str">
        <f t="shared" si="255"/>
        <v>food/food tru</v>
      </c>
      <c r="R2697" t="str">
        <f t="shared" si="256"/>
        <v>food trucks</v>
      </c>
      <c r="S2697" t="s">
        <v>8321</v>
      </c>
      <c r="T2697" t="s">
        <v>8342</v>
      </c>
      <c r="U2697" s="10">
        <f t="shared" si="257"/>
        <v>42048.181921296295</v>
      </c>
      <c r="V2697" s="9">
        <f t="shared" si="253"/>
        <v>42107.76525462963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0</v>
      </c>
      <c r="P2698">
        <f t="shared" si="254"/>
        <v>1714</v>
      </c>
      <c r="Q2698" t="str">
        <f t="shared" si="255"/>
        <v>food/food tru</v>
      </c>
      <c r="R2698" t="str">
        <f t="shared" si="256"/>
        <v>food trucks</v>
      </c>
      <c r="S2698" t="s">
        <v>8321</v>
      </c>
      <c r="T2698" t="s">
        <v>8342</v>
      </c>
      <c r="U2698" s="10">
        <f t="shared" si="257"/>
        <v>41964.844444444447</v>
      </c>
      <c r="V2698" s="9">
        <f t="shared" si="253"/>
        <v>41998.469444444447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0</v>
      </c>
      <c r="P2699">
        <f t="shared" si="254"/>
        <v>3056.5</v>
      </c>
      <c r="Q2699" t="str">
        <f t="shared" si="255"/>
        <v>food/food tru</v>
      </c>
      <c r="R2699" t="str">
        <f t="shared" si="256"/>
        <v>food trucks</v>
      </c>
      <c r="S2699" t="s">
        <v>8321</v>
      </c>
      <c r="T2699" t="s">
        <v>8342</v>
      </c>
      <c r="U2699" s="10">
        <f t="shared" si="257"/>
        <v>42187.940081018518</v>
      </c>
      <c r="V2699" s="9">
        <f t="shared" si="253"/>
        <v>42218.541666666672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4"/>
        <v>14.005000000000001</v>
      </c>
      <c r="Q2700" t="str">
        <f t="shared" si="255"/>
        <v>food/food tru</v>
      </c>
      <c r="R2700" t="str">
        <f t="shared" si="256"/>
        <v>food trucks</v>
      </c>
      <c r="S2700" t="s">
        <v>8321</v>
      </c>
      <c r="T2700" t="s">
        <v>8342</v>
      </c>
      <c r="U2700" s="10">
        <f t="shared" si="257"/>
        <v>41787.898240740738</v>
      </c>
      <c r="V2700" s="9">
        <f t="shared" si="253"/>
        <v>41817.523240740738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4"/>
        <v>0</v>
      </c>
      <c r="Q2701" t="str">
        <f t="shared" si="255"/>
        <v>food/food tru</v>
      </c>
      <c r="R2701" t="str">
        <f t="shared" si="256"/>
        <v>food trucks</v>
      </c>
      <c r="S2701" t="s">
        <v>8321</v>
      </c>
      <c r="T2701" t="s">
        <v>8342</v>
      </c>
      <c r="U2701" s="10">
        <f t="shared" si="257"/>
        <v>41829.896562499998</v>
      </c>
      <c r="V2701" s="9">
        <f t="shared" si="253"/>
        <v>41859.521562499998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</v>
      </c>
      <c r="P2702">
        <f t="shared" si="254"/>
        <v>37</v>
      </c>
      <c r="Q2702" t="str">
        <f t="shared" si="255"/>
        <v>food/food tru</v>
      </c>
      <c r="R2702" t="str">
        <f t="shared" si="256"/>
        <v>food trucks</v>
      </c>
      <c r="S2702" t="s">
        <v>8321</v>
      </c>
      <c r="T2702" t="s">
        <v>8342</v>
      </c>
      <c r="U2702" s="10">
        <f t="shared" si="257"/>
        <v>41870.87467592593</v>
      </c>
      <c r="V2702" s="9">
        <f t="shared" si="253"/>
        <v>41900.499675925923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0</v>
      </c>
      <c r="P2703">
        <f t="shared" si="254"/>
        <v>808</v>
      </c>
      <c r="Q2703" t="str">
        <f t="shared" si="255"/>
        <v>theater/</v>
      </c>
      <c r="R2703" t="str">
        <f t="shared" si="256"/>
        <v>spaces</v>
      </c>
      <c r="S2703" t="s">
        <v>8315</v>
      </c>
      <c r="T2703" t="s">
        <v>8361</v>
      </c>
      <c r="U2703" s="10">
        <f t="shared" si="257"/>
        <v>42801.774699074071</v>
      </c>
      <c r="V2703" s="9">
        <f t="shared" si="253"/>
        <v>42832.358032407406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0</v>
      </c>
      <c r="P2704">
        <f t="shared" si="254"/>
        <v>1733.5</v>
      </c>
      <c r="Q2704" t="str">
        <f t="shared" si="255"/>
        <v>theater/</v>
      </c>
      <c r="R2704" t="str">
        <f t="shared" si="256"/>
        <v>spaces</v>
      </c>
      <c r="S2704" t="s">
        <v>8315</v>
      </c>
      <c r="T2704" t="s">
        <v>8361</v>
      </c>
      <c r="U2704" s="10">
        <f t="shared" si="257"/>
        <v>42800.801817129628</v>
      </c>
      <c r="V2704" s="9">
        <f t="shared" si="253"/>
        <v>42830.385150462964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1500</v>
      </c>
      <c r="P2705">
        <f t="shared" si="254"/>
        <v>20772.5</v>
      </c>
      <c r="Q2705" t="str">
        <f t="shared" si="255"/>
        <v>theater/</v>
      </c>
      <c r="R2705" t="str">
        <f t="shared" si="256"/>
        <v>spaces</v>
      </c>
      <c r="S2705" t="s">
        <v>8315</v>
      </c>
      <c r="T2705" t="s">
        <v>8361</v>
      </c>
      <c r="U2705" s="10">
        <f t="shared" si="257"/>
        <v>42756.690162037034</v>
      </c>
      <c r="V2705" s="9">
        <f t="shared" si="253"/>
        <v>42816.273495370369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0</v>
      </c>
      <c r="P2706">
        <f t="shared" si="254"/>
        <v>576</v>
      </c>
      <c r="Q2706" t="str">
        <f t="shared" si="255"/>
        <v>theater/</v>
      </c>
      <c r="R2706" t="str">
        <f t="shared" si="256"/>
        <v>spaces</v>
      </c>
      <c r="S2706" t="s">
        <v>8315</v>
      </c>
      <c r="T2706" t="s">
        <v>8361</v>
      </c>
      <c r="U2706" s="10">
        <f t="shared" si="257"/>
        <v>42787.862430555557</v>
      </c>
      <c r="V2706" s="9">
        <f t="shared" si="253"/>
        <v>42830.445763888885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0</v>
      </c>
      <c r="P2707">
        <f t="shared" si="254"/>
        <v>873.5</v>
      </c>
      <c r="Q2707" t="str">
        <f t="shared" si="255"/>
        <v>theater/</v>
      </c>
      <c r="R2707" t="str">
        <f t="shared" si="256"/>
        <v>spaces</v>
      </c>
      <c r="S2707" t="s">
        <v>8315</v>
      </c>
      <c r="T2707" t="s">
        <v>8361</v>
      </c>
      <c r="U2707" s="10">
        <f t="shared" si="257"/>
        <v>42773.916180555556</v>
      </c>
      <c r="V2707" s="9">
        <f t="shared" si="253"/>
        <v>42818.499513888892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4304</v>
      </c>
      <c r="P2708">
        <f t="shared" si="254"/>
        <v>19783.5</v>
      </c>
      <c r="Q2708" t="str">
        <f t="shared" si="255"/>
        <v>theater/</v>
      </c>
      <c r="R2708" t="str">
        <f t="shared" si="256"/>
        <v>spaces</v>
      </c>
      <c r="S2708" t="s">
        <v>8315</v>
      </c>
      <c r="T2708" t="s">
        <v>8361</v>
      </c>
      <c r="U2708" s="10">
        <f t="shared" si="257"/>
        <v>41899.294942129629</v>
      </c>
      <c r="V2708" s="9">
        <f t="shared" si="253"/>
        <v>41927.915972222225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20067.57</v>
      </c>
      <c r="P2709">
        <f t="shared" si="254"/>
        <v>14230.785</v>
      </c>
      <c r="Q2709" t="str">
        <f t="shared" si="255"/>
        <v>theater/</v>
      </c>
      <c r="R2709" t="str">
        <f t="shared" si="256"/>
        <v>spaces</v>
      </c>
      <c r="S2709" t="s">
        <v>8315</v>
      </c>
      <c r="T2709" t="s">
        <v>8361</v>
      </c>
      <c r="U2709" s="10">
        <f t="shared" si="257"/>
        <v>41391.782905092594</v>
      </c>
      <c r="V2709" s="9">
        <f t="shared" si="253"/>
        <v>41420.915972222225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26643.07</v>
      </c>
      <c r="P2710">
        <f t="shared" si="254"/>
        <v>23846.035</v>
      </c>
      <c r="Q2710" t="str">
        <f t="shared" si="255"/>
        <v>theater/</v>
      </c>
      <c r="R2710" t="str">
        <f t="shared" si="256"/>
        <v>spaces</v>
      </c>
      <c r="S2710" t="s">
        <v>8315</v>
      </c>
      <c r="T2710" t="s">
        <v>8361</v>
      </c>
      <c r="U2710" s="10">
        <f t="shared" si="257"/>
        <v>42512.698217592595</v>
      </c>
      <c r="V2710" s="9">
        <f t="shared" si="253"/>
        <v>42572.323217592595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803</v>
      </c>
      <c r="P2711">
        <f t="shared" si="254"/>
        <v>25555.5</v>
      </c>
      <c r="Q2711" t="str">
        <f t="shared" si="255"/>
        <v>theater/</v>
      </c>
      <c r="R2711" t="str">
        <f t="shared" si="256"/>
        <v>spaces</v>
      </c>
      <c r="S2711" t="s">
        <v>8315</v>
      </c>
      <c r="T2711" t="s">
        <v>8361</v>
      </c>
      <c r="U2711" s="10">
        <f t="shared" si="257"/>
        <v>42612.149780092594</v>
      </c>
      <c r="V2711" s="9">
        <f t="shared" si="253"/>
        <v>42646.790972222225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32340.210000000006</v>
      </c>
      <c r="P2712">
        <f t="shared" si="254"/>
        <v>46714.105000000003</v>
      </c>
      <c r="Q2712" t="str">
        <f t="shared" si="255"/>
        <v>theater/</v>
      </c>
      <c r="R2712" t="str">
        <f t="shared" si="256"/>
        <v>spaces</v>
      </c>
      <c r="S2712" t="s">
        <v>8315</v>
      </c>
      <c r="T2712" t="s">
        <v>8361</v>
      </c>
      <c r="U2712" s="10">
        <f t="shared" si="257"/>
        <v>41828.229490740741</v>
      </c>
      <c r="V2712" s="9">
        <f t="shared" si="253"/>
        <v>41859.708333333336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28</v>
      </c>
      <c r="P2713">
        <f t="shared" si="254"/>
        <v>2005.5</v>
      </c>
      <c r="Q2713" t="str">
        <f t="shared" si="255"/>
        <v>theater/</v>
      </c>
      <c r="R2713" t="str">
        <f t="shared" si="256"/>
        <v>spaces</v>
      </c>
      <c r="S2713" t="s">
        <v>8315</v>
      </c>
      <c r="T2713" t="s">
        <v>8361</v>
      </c>
      <c r="U2713" s="10">
        <f t="shared" si="257"/>
        <v>41780.745254629634</v>
      </c>
      <c r="V2713" s="9">
        <f t="shared" si="253"/>
        <v>41810.542361111111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1726</v>
      </c>
      <c r="P2714">
        <f t="shared" si="254"/>
        <v>3684.5</v>
      </c>
      <c r="Q2714" t="str">
        <f t="shared" si="255"/>
        <v>theater/</v>
      </c>
      <c r="R2714" t="str">
        <f t="shared" si="256"/>
        <v>spaces</v>
      </c>
      <c r="S2714" t="s">
        <v>8315</v>
      </c>
      <c r="T2714" t="s">
        <v>8361</v>
      </c>
      <c r="U2714" s="10">
        <f t="shared" si="257"/>
        <v>41432.062037037038</v>
      </c>
      <c r="V2714" s="9">
        <f t="shared" si="253"/>
        <v>41468.375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3362</v>
      </c>
      <c r="P2715">
        <f t="shared" si="254"/>
        <v>77391</v>
      </c>
      <c r="Q2715" t="str">
        <f t="shared" si="255"/>
        <v>theater/</v>
      </c>
      <c r="R2715" t="str">
        <f t="shared" si="256"/>
        <v>spaces</v>
      </c>
      <c r="S2715" t="s">
        <v>8315</v>
      </c>
      <c r="T2715" t="s">
        <v>8361</v>
      </c>
      <c r="U2715" s="10">
        <f t="shared" si="257"/>
        <v>42322.653749999998</v>
      </c>
      <c r="V2715" s="9">
        <f t="shared" si="253"/>
        <v>42362.278749999998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4089</v>
      </c>
      <c r="P2716">
        <f t="shared" si="254"/>
        <v>14697</v>
      </c>
      <c r="Q2716" t="str">
        <f t="shared" si="255"/>
        <v>theater/</v>
      </c>
      <c r="R2716" t="str">
        <f t="shared" si="256"/>
        <v>spaces</v>
      </c>
      <c r="S2716" t="s">
        <v>8315</v>
      </c>
      <c r="T2716" t="s">
        <v>8361</v>
      </c>
      <c r="U2716" s="10">
        <f t="shared" si="257"/>
        <v>42629.655046296291</v>
      </c>
      <c r="V2716" s="9">
        <f t="shared" si="253"/>
        <v>42657.583333333328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19754.689999999999</v>
      </c>
      <c r="P2717">
        <f t="shared" si="254"/>
        <v>16152.844999999999</v>
      </c>
      <c r="Q2717" t="str">
        <f t="shared" si="255"/>
        <v>theater/</v>
      </c>
      <c r="R2717" t="str">
        <f t="shared" si="256"/>
        <v>spaces</v>
      </c>
      <c r="S2717" t="s">
        <v>8315</v>
      </c>
      <c r="T2717" t="s">
        <v>8361</v>
      </c>
      <c r="U2717" s="10">
        <f t="shared" si="257"/>
        <v>42387.398472222223</v>
      </c>
      <c r="V2717" s="9">
        <f t="shared" si="253"/>
        <v>42421.023472222223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1998.0100000000002</v>
      </c>
      <c r="P2718">
        <f t="shared" si="254"/>
        <v>6092.5050000000001</v>
      </c>
      <c r="Q2718" t="str">
        <f t="shared" si="255"/>
        <v>theater/</v>
      </c>
      <c r="R2718" t="str">
        <f t="shared" si="256"/>
        <v>spaces</v>
      </c>
      <c r="S2718" t="s">
        <v>8315</v>
      </c>
      <c r="T2718" t="s">
        <v>8361</v>
      </c>
      <c r="U2718" s="10">
        <f t="shared" si="257"/>
        <v>42255.333252314813</v>
      </c>
      <c r="V2718" s="9">
        <f t="shared" si="253"/>
        <v>42284.958252314813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5026</v>
      </c>
      <c r="P2719">
        <f t="shared" si="254"/>
        <v>15175.5</v>
      </c>
      <c r="Q2719" t="str">
        <f t="shared" si="255"/>
        <v>theater/</v>
      </c>
      <c r="R2719" t="str">
        <f t="shared" si="256"/>
        <v>spaces</v>
      </c>
      <c r="S2719" t="s">
        <v>8315</v>
      </c>
      <c r="T2719" t="s">
        <v>8361</v>
      </c>
      <c r="U2719" s="10">
        <f t="shared" si="257"/>
        <v>41934.914918981485</v>
      </c>
      <c r="V2719" s="9">
        <f t="shared" si="253"/>
        <v>41979.581585648149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645</v>
      </c>
      <c r="P2720">
        <f t="shared" si="254"/>
        <v>9396.5</v>
      </c>
      <c r="Q2720" t="str">
        <f t="shared" si="255"/>
        <v>theater/</v>
      </c>
      <c r="R2720" t="str">
        <f t="shared" si="256"/>
        <v>spaces</v>
      </c>
      <c r="S2720" t="s">
        <v>8315</v>
      </c>
      <c r="T2720" t="s">
        <v>8361</v>
      </c>
      <c r="U2720" s="10">
        <f t="shared" si="257"/>
        <v>42465.596585648149</v>
      </c>
      <c r="V2720" s="9">
        <f t="shared" si="253"/>
        <v>42493.583333333328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530</v>
      </c>
      <c r="P2721">
        <f t="shared" si="254"/>
        <v>3299.5</v>
      </c>
      <c r="Q2721" t="str">
        <f t="shared" si="255"/>
        <v>theater/</v>
      </c>
      <c r="R2721" t="str">
        <f t="shared" si="256"/>
        <v>spaces</v>
      </c>
      <c r="S2721" t="s">
        <v>8315</v>
      </c>
      <c r="T2721" t="s">
        <v>8361</v>
      </c>
      <c r="U2721" s="10">
        <f t="shared" si="257"/>
        <v>42418.031180555554</v>
      </c>
      <c r="V2721" s="9">
        <f t="shared" si="253"/>
        <v>42477.61451388889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4531</v>
      </c>
      <c r="P2722">
        <f t="shared" si="254"/>
        <v>14852</v>
      </c>
      <c r="Q2722" t="str">
        <f t="shared" si="255"/>
        <v>theater/</v>
      </c>
      <c r="R2722" t="str">
        <f t="shared" si="256"/>
        <v>spaces</v>
      </c>
      <c r="S2722" t="s">
        <v>8315</v>
      </c>
      <c r="T2722" t="s">
        <v>8361</v>
      </c>
      <c r="U2722" s="10">
        <f t="shared" si="257"/>
        <v>42655.465891203698</v>
      </c>
      <c r="V2722" s="9">
        <f t="shared" si="253"/>
        <v>42685.132557870369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10215</v>
      </c>
      <c r="P2723">
        <f t="shared" si="254"/>
        <v>5617</v>
      </c>
      <c r="Q2723" t="str">
        <f t="shared" si="255"/>
        <v>technology</v>
      </c>
      <c r="R2723" t="str">
        <f t="shared" si="256"/>
        <v>hardware</v>
      </c>
      <c r="S2723" t="s">
        <v>8316</v>
      </c>
      <c r="T2723" t="s">
        <v>8353</v>
      </c>
      <c r="U2723" s="10">
        <f t="shared" si="257"/>
        <v>41493.543958333335</v>
      </c>
      <c r="V2723" s="9">
        <f t="shared" si="253"/>
        <v>41523.416666666664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7627</v>
      </c>
      <c r="P2724">
        <f t="shared" si="254"/>
        <v>6406</v>
      </c>
      <c r="Q2724" t="str">
        <f t="shared" si="255"/>
        <v>technology</v>
      </c>
      <c r="R2724" t="str">
        <f t="shared" si="256"/>
        <v>hardware</v>
      </c>
      <c r="S2724" t="s">
        <v>8316</v>
      </c>
      <c r="T2724" t="s">
        <v>8353</v>
      </c>
      <c r="U2724" s="10">
        <f t="shared" si="257"/>
        <v>42704.857094907406</v>
      </c>
      <c r="V2724" s="9">
        <f t="shared" si="253"/>
        <v>42764.482094907406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4806</v>
      </c>
      <c r="P2725">
        <f t="shared" si="254"/>
        <v>8491</v>
      </c>
      <c r="Q2725" t="str">
        <f t="shared" si="255"/>
        <v>technology</v>
      </c>
      <c r="R2725" t="str">
        <f t="shared" si="256"/>
        <v>hardware</v>
      </c>
      <c r="S2725" t="s">
        <v>8316</v>
      </c>
      <c r="T2725" t="s">
        <v>8353</v>
      </c>
      <c r="U2725" s="10">
        <f t="shared" si="257"/>
        <v>41944.83898148148</v>
      </c>
      <c r="V2725" s="9">
        <f t="shared" si="253"/>
        <v>42004.505648148144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4858.88</v>
      </c>
      <c r="P2726">
        <f t="shared" si="254"/>
        <v>4172.9400000000005</v>
      </c>
      <c r="Q2726" t="str">
        <f t="shared" si="255"/>
        <v>technology</v>
      </c>
      <c r="R2726" t="str">
        <f t="shared" si="256"/>
        <v>hardware</v>
      </c>
      <c r="S2726" t="s">
        <v>8316</v>
      </c>
      <c r="T2726" t="s">
        <v>8353</v>
      </c>
      <c r="U2726" s="10">
        <f t="shared" si="257"/>
        <v>42199.32707175926</v>
      </c>
      <c r="V2726" s="9">
        <f t="shared" si="253"/>
        <v>42230.95207175926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17817</v>
      </c>
      <c r="P2727">
        <f t="shared" si="254"/>
        <v>28965</v>
      </c>
      <c r="Q2727" t="str">
        <f t="shared" si="255"/>
        <v>technology</v>
      </c>
      <c r="R2727" t="str">
        <f t="shared" si="256"/>
        <v>hardware</v>
      </c>
      <c r="S2727" t="s">
        <v>8316</v>
      </c>
      <c r="T2727" t="s">
        <v>8353</v>
      </c>
      <c r="U2727" s="10">
        <f t="shared" si="257"/>
        <v>42745.744618055556</v>
      </c>
      <c r="V2727" s="9">
        <f t="shared" si="253"/>
        <v>42795.369618055556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5745</v>
      </c>
      <c r="P2728">
        <f t="shared" si="254"/>
        <v>53074.5</v>
      </c>
      <c r="Q2728" t="str">
        <f t="shared" si="255"/>
        <v>technology</v>
      </c>
      <c r="R2728" t="str">
        <f t="shared" si="256"/>
        <v>hardware</v>
      </c>
      <c r="S2728" t="s">
        <v>8316</v>
      </c>
      <c r="T2728" t="s">
        <v>8353</v>
      </c>
      <c r="U2728" s="10">
        <f t="shared" si="257"/>
        <v>42452.579988425925</v>
      </c>
      <c r="V2728" s="9">
        <f t="shared" si="253"/>
        <v>42482.204988425925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39321</v>
      </c>
      <c r="P2729">
        <f t="shared" si="254"/>
        <v>25014</v>
      </c>
      <c r="Q2729" t="str">
        <f t="shared" si="255"/>
        <v>technology</v>
      </c>
      <c r="R2729" t="str">
        <f t="shared" si="256"/>
        <v>hardware</v>
      </c>
      <c r="S2729" t="s">
        <v>8316</v>
      </c>
      <c r="T2729" t="s">
        <v>8353</v>
      </c>
      <c r="U2729" s="10">
        <f t="shared" si="257"/>
        <v>42198.676655092597</v>
      </c>
      <c r="V2729" s="9">
        <f t="shared" si="253"/>
        <v>42223.301655092597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15274</v>
      </c>
      <c r="P2730">
        <f t="shared" si="254"/>
        <v>15333</v>
      </c>
      <c r="Q2730" t="str">
        <f t="shared" si="255"/>
        <v>technology</v>
      </c>
      <c r="R2730" t="str">
        <f t="shared" si="256"/>
        <v>hardware</v>
      </c>
      <c r="S2730" t="s">
        <v>8316</v>
      </c>
      <c r="T2730" t="s">
        <v>8353</v>
      </c>
      <c r="U2730" s="10">
        <f t="shared" si="257"/>
        <v>42333.59993055556</v>
      </c>
      <c r="V2730" s="9">
        <f t="shared" si="253"/>
        <v>42368.22493055556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333</v>
      </c>
      <c r="P2731">
        <f t="shared" si="254"/>
        <v>3928</v>
      </c>
      <c r="Q2731" t="str">
        <f t="shared" si="255"/>
        <v>technology</v>
      </c>
      <c r="R2731" t="str">
        <f t="shared" si="256"/>
        <v>hardware</v>
      </c>
      <c r="S2731" t="s">
        <v>8316</v>
      </c>
      <c r="T2731" t="s">
        <v>8353</v>
      </c>
      <c r="U2731" s="10">
        <f t="shared" si="257"/>
        <v>42095.240706018521</v>
      </c>
      <c r="V2731" s="9">
        <f t="shared" si="253"/>
        <v>42124.865706018521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18979.010000000002</v>
      </c>
      <c r="P2732">
        <f t="shared" si="254"/>
        <v>23330.505000000001</v>
      </c>
      <c r="Q2732" t="str">
        <f t="shared" si="255"/>
        <v>technology</v>
      </c>
      <c r="R2732" t="str">
        <f t="shared" si="256"/>
        <v>hardware</v>
      </c>
      <c r="S2732" t="s">
        <v>8316</v>
      </c>
      <c r="T2732" t="s">
        <v>8353</v>
      </c>
      <c r="U2732" s="10">
        <f t="shared" si="257"/>
        <v>41351.541377314818</v>
      </c>
      <c r="V2732" s="9">
        <f t="shared" si="253"/>
        <v>41386.166377314818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1291</v>
      </c>
      <c r="P2733">
        <f t="shared" si="254"/>
        <v>15664</v>
      </c>
      <c r="Q2733" t="str">
        <f t="shared" si="255"/>
        <v>technology</v>
      </c>
      <c r="R2733" t="str">
        <f t="shared" si="256"/>
        <v>hardware</v>
      </c>
      <c r="S2733" t="s">
        <v>8316</v>
      </c>
      <c r="T2733" t="s">
        <v>8353</v>
      </c>
      <c r="U2733" s="10">
        <f t="shared" si="257"/>
        <v>41872.525717592594</v>
      </c>
      <c r="V2733" s="9">
        <f t="shared" si="253"/>
        <v>41929.791666666664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2190</v>
      </c>
      <c r="P2734">
        <f t="shared" si="254"/>
        <v>7168</v>
      </c>
      <c r="Q2734" t="str">
        <f t="shared" si="255"/>
        <v>technology</v>
      </c>
      <c r="R2734" t="str">
        <f t="shared" si="256"/>
        <v>hardware</v>
      </c>
      <c r="S2734" t="s">
        <v>8316</v>
      </c>
      <c r="T2734" t="s">
        <v>8353</v>
      </c>
      <c r="U2734" s="10">
        <f t="shared" si="257"/>
        <v>41389.808194444442</v>
      </c>
      <c r="V2734" s="9">
        <f t="shared" si="253"/>
        <v>41421.625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3769</v>
      </c>
      <c r="P2735">
        <f t="shared" si="254"/>
        <v>26944</v>
      </c>
      <c r="Q2735" t="str">
        <f t="shared" si="255"/>
        <v>technology</v>
      </c>
      <c r="R2735" t="str">
        <f t="shared" si="256"/>
        <v>hardware</v>
      </c>
      <c r="S2735" t="s">
        <v>8316</v>
      </c>
      <c r="T2735" t="s">
        <v>8353</v>
      </c>
      <c r="U2735" s="10">
        <f t="shared" si="257"/>
        <v>42044.272847222222</v>
      </c>
      <c r="V2735" s="9">
        <f t="shared" si="253"/>
        <v>42103.856180555551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22602</v>
      </c>
      <c r="P2736">
        <f t="shared" si="254"/>
        <v>11383</v>
      </c>
      <c r="Q2736" t="str">
        <f t="shared" si="255"/>
        <v>technology</v>
      </c>
      <c r="R2736" t="str">
        <f t="shared" si="256"/>
        <v>hardware</v>
      </c>
      <c r="S2736" t="s">
        <v>8316</v>
      </c>
      <c r="T2736" t="s">
        <v>8353</v>
      </c>
      <c r="U2736" s="10">
        <f t="shared" si="257"/>
        <v>42626.668888888889</v>
      </c>
      <c r="V2736" s="9">
        <f t="shared" si="253"/>
        <v>42656.540972222225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6586.01</v>
      </c>
      <c r="P2737">
        <f t="shared" si="254"/>
        <v>3837.5050000000001</v>
      </c>
      <c r="Q2737" t="str">
        <f t="shared" si="255"/>
        <v>technology</v>
      </c>
      <c r="R2737" t="str">
        <f t="shared" si="256"/>
        <v>hardware</v>
      </c>
      <c r="S2737" t="s">
        <v>8316</v>
      </c>
      <c r="T2737" t="s">
        <v>8353</v>
      </c>
      <c r="U2737" s="10">
        <f t="shared" si="257"/>
        <v>41316.120949074073</v>
      </c>
      <c r="V2737" s="9">
        <f t="shared" si="253"/>
        <v>41346.458333333336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1832</v>
      </c>
      <c r="P2738">
        <f t="shared" si="254"/>
        <v>4945</v>
      </c>
      <c r="Q2738" t="str">
        <f t="shared" si="255"/>
        <v>technology</v>
      </c>
      <c r="R2738" t="str">
        <f t="shared" si="256"/>
        <v>hardware</v>
      </c>
      <c r="S2738" t="s">
        <v>8316</v>
      </c>
      <c r="T2738" t="s">
        <v>8353</v>
      </c>
      <c r="U2738" s="10">
        <f t="shared" si="257"/>
        <v>41722.666354166664</v>
      </c>
      <c r="V2738" s="9">
        <f t="shared" si="253"/>
        <v>41752.291354166664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43818.240000000005</v>
      </c>
      <c r="P2739">
        <f t="shared" si="254"/>
        <v>37137.120000000003</v>
      </c>
      <c r="Q2739" t="str">
        <f t="shared" si="255"/>
        <v>technology</v>
      </c>
      <c r="R2739" t="str">
        <f t="shared" si="256"/>
        <v>hardware</v>
      </c>
      <c r="S2739" t="s">
        <v>8316</v>
      </c>
      <c r="T2739" t="s">
        <v>8353</v>
      </c>
      <c r="U2739" s="10">
        <f t="shared" si="257"/>
        <v>41611.917673611111</v>
      </c>
      <c r="V2739" s="9">
        <f t="shared" si="253"/>
        <v>41654.416666666664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2397</v>
      </c>
      <c r="P2740">
        <f t="shared" si="254"/>
        <v>3706</v>
      </c>
      <c r="Q2740" t="str">
        <f t="shared" si="255"/>
        <v>technology</v>
      </c>
      <c r="R2740" t="str">
        <f t="shared" si="256"/>
        <v>hardware</v>
      </c>
      <c r="S2740" t="s">
        <v>8316</v>
      </c>
      <c r="T2740" t="s">
        <v>8353</v>
      </c>
      <c r="U2740" s="10">
        <f t="shared" si="257"/>
        <v>42620.143564814818</v>
      </c>
      <c r="V2740" s="9">
        <f t="shared" si="253"/>
        <v>42679.768564814818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3125</v>
      </c>
      <c r="P2741">
        <f t="shared" si="254"/>
        <v>2208</v>
      </c>
      <c r="Q2741" t="str">
        <f t="shared" si="255"/>
        <v>technology</v>
      </c>
      <c r="R2741" t="str">
        <f t="shared" si="256"/>
        <v>hardware</v>
      </c>
      <c r="S2741" t="s">
        <v>8316</v>
      </c>
      <c r="T2741" t="s">
        <v>8353</v>
      </c>
      <c r="U2741" s="10">
        <f t="shared" si="257"/>
        <v>41719.887928240743</v>
      </c>
      <c r="V2741" s="9">
        <f t="shared" si="253"/>
        <v>41764.512928240743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</v>
      </c>
      <c r="P2742">
        <f t="shared" si="254"/>
        <v>163.5</v>
      </c>
      <c r="Q2742" t="str">
        <f t="shared" si="255"/>
        <v>technology</v>
      </c>
      <c r="R2742" t="str">
        <f t="shared" si="256"/>
        <v>hardware</v>
      </c>
      <c r="S2742" t="s">
        <v>8316</v>
      </c>
      <c r="T2742" t="s">
        <v>8353</v>
      </c>
      <c r="U2742" s="10">
        <f t="shared" si="257"/>
        <v>42045.031851851847</v>
      </c>
      <c r="V2742" s="9">
        <f t="shared" si="253"/>
        <v>42074.61518518519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4"/>
        <v>19.5</v>
      </c>
      <c r="Q2743" t="str">
        <f t="shared" si="255"/>
        <v>publishing/childre</v>
      </c>
      <c r="R2743" t="str">
        <f t="shared" si="256"/>
        <v>children's books</v>
      </c>
      <c r="S2743" t="s">
        <v>8317</v>
      </c>
      <c r="T2743" t="s">
        <v>8362</v>
      </c>
      <c r="U2743" s="10">
        <f t="shared" si="257"/>
        <v>41911.657430555555</v>
      </c>
      <c r="V2743" s="9">
        <f t="shared" si="253"/>
        <v>41931.713194444441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0</v>
      </c>
      <c r="P2744">
        <f t="shared" si="254"/>
        <v>374.5</v>
      </c>
      <c r="Q2744" t="str">
        <f t="shared" si="255"/>
        <v>publishing/childre</v>
      </c>
      <c r="R2744" t="str">
        <f t="shared" si="256"/>
        <v>children's books</v>
      </c>
      <c r="S2744" t="s">
        <v>8317</v>
      </c>
      <c r="T2744" t="s">
        <v>8362</v>
      </c>
      <c r="U2744" s="10">
        <f t="shared" si="257"/>
        <v>41030.719756944447</v>
      </c>
      <c r="V2744" s="9">
        <f t="shared" si="253"/>
        <v>41044.344756944447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4"/>
        <v>0</v>
      </c>
      <c r="Q2745" t="str">
        <f t="shared" si="255"/>
        <v>publishing/childre</v>
      </c>
      <c r="R2745" t="str">
        <f t="shared" si="256"/>
        <v>children's books</v>
      </c>
      <c r="S2745" t="s">
        <v>8317</v>
      </c>
      <c r="T2745" t="s">
        <v>8362</v>
      </c>
      <c r="U2745" s="10">
        <f t="shared" si="257"/>
        <v>42632.328784722224</v>
      </c>
      <c r="V2745" s="9">
        <f t="shared" si="253"/>
        <v>42661.953784722224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0</v>
      </c>
      <c r="P2746">
        <f t="shared" si="254"/>
        <v>428.5</v>
      </c>
      <c r="Q2746" t="str">
        <f t="shared" si="255"/>
        <v>publishing/childre</v>
      </c>
      <c r="R2746" t="str">
        <f t="shared" si="256"/>
        <v>children's books</v>
      </c>
      <c r="S2746" t="s">
        <v>8317</v>
      </c>
      <c r="T2746" t="s">
        <v>8362</v>
      </c>
      <c r="U2746" s="10">
        <f t="shared" si="257"/>
        <v>40938.062476851854</v>
      </c>
      <c r="V2746" s="9">
        <f t="shared" si="253"/>
        <v>40967.687476851854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0</v>
      </c>
      <c r="P2747">
        <f t="shared" si="254"/>
        <v>900</v>
      </c>
      <c r="Q2747" t="str">
        <f t="shared" si="255"/>
        <v>publishing/childre</v>
      </c>
      <c r="R2747" t="str">
        <f t="shared" si="256"/>
        <v>children's books</v>
      </c>
      <c r="S2747" t="s">
        <v>8317</v>
      </c>
      <c r="T2747" t="s">
        <v>8362</v>
      </c>
      <c r="U2747" s="10">
        <f t="shared" si="257"/>
        <v>41044.988055555557</v>
      </c>
      <c r="V2747" s="9">
        <f t="shared" si="253"/>
        <v>41104.613055555557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0</v>
      </c>
      <c r="P2748">
        <f t="shared" si="254"/>
        <v>410</v>
      </c>
      <c r="Q2748" t="str">
        <f t="shared" si="255"/>
        <v>publishing/childre</v>
      </c>
      <c r="R2748" t="str">
        <f t="shared" si="256"/>
        <v>children's books</v>
      </c>
      <c r="S2748" t="s">
        <v>8317</v>
      </c>
      <c r="T2748" t="s">
        <v>8362</v>
      </c>
      <c r="U2748" s="10">
        <f t="shared" si="257"/>
        <v>41850.781377314815</v>
      </c>
      <c r="V2748" s="9">
        <f t="shared" si="253"/>
        <v>41880.406377314815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0</v>
      </c>
      <c r="P2749">
        <f t="shared" si="254"/>
        <v>72</v>
      </c>
      <c r="Q2749" t="str">
        <f t="shared" si="255"/>
        <v>publishing/childre</v>
      </c>
      <c r="R2749" t="str">
        <f t="shared" si="256"/>
        <v>children's books</v>
      </c>
      <c r="S2749" t="s">
        <v>8317</v>
      </c>
      <c r="T2749" t="s">
        <v>8362</v>
      </c>
      <c r="U2749" s="10">
        <f t="shared" si="257"/>
        <v>41044.64811342593</v>
      </c>
      <c r="V2749" s="9">
        <f t="shared" si="253"/>
        <v>41075.756944444445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0</v>
      </c>
      <c r="P2750">
        <f t="shared" si="254"/>
        <v>28.5</v>
      </c>
      <c r="Q2750" t="str">
        <f t="shared" si="255"/>
        <v>publishing/childre</v>
      </c>
      <c r="R2750" t="str">
        <f t="shared" si="256"/>
        <v>children's books</v>
      </c>
      <c r="S2750" t="s">
        <v>8317</v>
      </c>
      <c r="T2750" t="s">
        <v>8362</v>
      </c>
      <c r="U2750" s="10">
        <f t="shared" si="257"/>
        <v>42585.7106712963</v>
      </c>
      <c r="V2750" s="9">
        <f t="shared" si="253"/>
        <v>42615.3356712963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0</v>
      </c>
      <c r="P2751">
        <f t="shared" si="254"/>
        <v>56</v>
      </c>
      <c r="Q2751" t="str">
        <f t="shared" si="255"/>
        <v>publishing/childre</v>
      </c>
      <c r="R2751" t="str">
        <f t="shared" si="256"/>
        <v>children's books</v>
      </c>
      <c r="S2751" t="s">
        <v>8317</v>
      </c>
      <c r="T2751" t="s">
        <v>8362</v>
      </c>
      <c r="U2751" s="10">
        <f t="shared" si="257"/>
        <v>42068.799039351856</v>
      </c>
      <c r="V2751" s="9">
        <f t="shared" si="253"/>
        <v>42098.382372685184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4"/>
        <v>0</v>
      </c>
      <c r="Q2752" t="str">
        <f t="shared" si="255"/>
        <v>publishing/childre</v>
      </c>
      <c r="R2752" t="str">
        <f t="shared" si="256"/>
        <v>children's books</v>
      </c>
      <c r="S2752" t="s">
        <v>8317</v>
      </c>
      <c r="T2752" t="s">
        <v>8362</v>
      </c>
      <c r="U2752" s="10">
        <f t="shared" si="257"/>
        <v>41078.899826388886</v>
      </c>
      <c r="V2752" s="9">
        <f t="shared" si="253"/>
        <v>41090.458333333336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4"/>
        <v>0</v>
      </c>
      <c r="Q2753" t="str">
        <f t="shared" si="255"/>
        <v>publishing/childre</v>
      </c>
      <c r="R2753" t="str">
        <f t="shared" si="256"/>
        <v>children's books</v>
      </c>
      <c r="S2753" t="s">
        <v>8317</v>
      </c>
      <c r="T2753" t="s">
        <v>8362</v>
      </c>
      <c r="U2753" s="10">
        <f t="shared" si="257"/>
        <v>41747.887060185189</v>
      </c>
      <c r="V2753" s="9">
        <f t="shared" si="253"/>
        <v>41807.512060185181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IF(E2754&gt;=D2754, E2754-D2754,0)</f>
        <v>0</v>
      </c>
      <c r="P2754">
        <f t="shared" si="254"/>
        <v>282</v>
      </c>
      <c r="Q2754" t="str">
        <f t="shared" si="255"/>
        <v>publishing/childre</v>
      </c>
      <c r="R2754" t="str">
        <f t="shared" si="256"/>
        <v>children's books</v>
      </c>
      <c r="S2754" t="s">
        <v>8317</v>
      </c>
      <c r="T2754" t="s">
        <v>8362</v>
      </c>
      <c r="U2754" s="10">
        <f t="shared" si="257"/>
        <v>40855.765092592592</v>
      </c>
      <c r="V2754" s="9">
        <f t="shared" ref="V2754:V2817" si="259">(I2754/86400)+25569+(-9/24)</f>
        <v>40895.390092592592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0</v>
      </c>
      <c r="P2755">
        <f t="shared" ref="P2755:P2818" si="260">AVERAGE(E2755,L2755)</f>
        <v>194</v>
      </c>
      <c r="Q2755" t="str">
        <f t="shared" ref="Q2755:Q2818" si="261">LEFT(N2755,LEN(N2755)-FIND("/",N2755)+2)</f>
        <v>publishing/childre</v>
      </c>
      <c r="R2755" t="str">
        <f t="shared" ref="R2755:R2818" si="262">RIGHT(N2755,LEN(N2755)-FIND("/",N2755))</f>
        <v>children's books</v>
      </c>
      <c r="S2755" t="s">
        <v>8317</v>
      </c>
      <c r="T2755" t="s">
        <v>8362</v>
      </c>
      <c r="U2755" s="10">
        <f t="shared" ref="U2755:U2818" si="263">(((J2755/60)/60)/24)+DATE(1970,1,1)</f>
        <v>41117.900729166664</v>
      </c>
      <c r="V2755" s="9">
        <f t="shared" si="259"/>
        <v>41147.525729166664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60"/>
        <v>0</v>
      </c>
      <c r="Q2756" t="str">
        <f t="shared" si="261"/>
        <v>publishing/childre</v>
      </c>
      <c r="R2756" t="str">
        <f t="shared" si="262"/>
        <v>children's books</v>
      </c>
      <c r="S2756" t="s">
        <v>8317</v>
      </c>
      <c r="T2756" t="s">
        <v>8362</v>
      </c>
      <c r="U2756" s="10">
        <f t="shared" si="263"/>
        <v>41863.636006944449</v>
      </c>
      <c r="V2756" s="9">
        <f t="shared" si="259"/>
        <v>41893.261006944442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0</v>
      </c>
      <c r="P2757">
        <f t="shared" si="260"/>
        <v>137.5</v>
      </c>
      <c r="Q2757" t="str">
        <f t="shared" si="261"/>
        <v>publishing/childre</v>
      </c>
      <c r="R2757" t="str">
        <f t="shared" si="262"/>
        <v>children's books</v>
      </c>
      <c r="S2757" t="s">
        <v>8317</v>
      </c>
      <c r="T2757" t="s">
        <v>8362</v>
      </c>
      <c r="U2757" s="10">
        <f t="shared" si="263"/>
        <v>42072.790821759263</v>
      </c>
      <c r="V2757" s="9">
        <f t="shared" si="259"/>
        <v>42102.415821759263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0</v>
      </c>
      <c r="P2758">
        <f t="shared" si="260"/>
        <v>540.5</v>
      </c>
      <c r="Q2758" t="str">
        <f t="shared" si="261"/>
        <v>publishing/childre</v>
      </c>
      <c r="R2758" t="str">
        <f t="shared" si="262"/>
        <v>children's books</v>
      </c>
      <c r="S2758" t="s">
        <v>8317</v>
      </c>
      <c r="T2758" t="s">
        <v>8362</v>
      </c>
      <c r="U2758" s="10">
        <f t="shared" si="263"/>
        <v>41620.90047453704</v>
      </c>
      <c r="V2758" s="9">
        <f t="shared" si="259"/>
        <v>41650.525474537033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</v>
      </c>
      <c r="P2759">
        <f t="shared" si="260"/>
        <v>6</v>
      </c>
      <c r="Q2759" t="str">
        <f t="shared" si="261"/>
        <v>publishing/childre</v>
      </c>
      <c r="R2759" t="str">
        <f t="shared" si="262"/>
        <v>children's books</v>
      </c>
      <c r="S2759" t="s">
        <v>8317</v>
      </c>
      <c r="T2759" t="s">
        <v>8362</v>
      </c>
      <c r="U2759" s="10">
        <f t="shared" si="263"/>
        <v>42573.65662037037</v>
      </c>
      <c r="V2759" s="9">
        <f t="shared" si="259"/>
        <v>42588.28162037037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0</v>
      </c>
      <c r="P2760">
        <f t="shared" si="260"/>
        <v>120</v>
      </c>
      <c r="Q2760" t="str">
        <f t="shared" si="261"/>
        <v>publishing/childre</v>
      </c>
      <c r="R2760" t="str">
        <f t="shared" si="262"/>
        <v>children's books</v>
      </c>
      <c r="S2760" t="s">
        <v>8317</v>
      </c>
      <c r="T2760" t="s">
        <v>8362</v>
      </c>
      <c r="U2760" s="10">
        <f t="shared" si="263"/>
        <v>42639.441932870366</v>
      </c>
      <c r="V2760" s="9">
        <f t="shared" si="259"/>
        <v>42653.066932870366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0</v>
      </c>
      <c r="P2761">
        <f t="shared" si="260"/>
        <v>53.5</v>
      </c>
      <c r="Q2761" t="str">
        <f t="shared" si="261"/>
        <v>publishing/childre</v>
      </c>
      <c r="R2761" t="str">
        <f t="shared" si="262"/>
        <v>children's books</v>
      </c>
      <c r="S2761" t="s">
        <v>8317</v>
      </c>
      <c r="T2761" t="s">
        <v>8362</v>
      </c>
      <c r="U2761" s="10">
        <f t="shared" si="263"/>
        <v>42524.36650462963</v>
      </c>
      <c r="V2761" s="9">
        <f t="shared" si="259"/>
        <v>42566.99150462963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60"/>
        <v>0</v>
      </c>
      <c r="Q2762" t="str">
        <f t="shared" si="261"/>
        <v>publishing/childre</v>
      </c>
      <c r="R2762" t="str">
        <f t="shared" si="262"/>
        <v>children's books</v>
      </c>
      <c r="S2762" t="s">
        <v>8317</v>
      </c>
      <c r="T2762" t="s">
        <v>8362</v>
      </c>
      <c r="U2762" s="10">
        <f t="shared" si="263"/>
        <v>41415.461319444446</v>
      </c>
      <c r="V2762" s="9">
        <f t="shared" si="259"/>
        <v>41445.086319444446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</v>
      </c>
      <c r="P2763">
        <f t="shared" si="260"/>
        <v>20</v>
      </c>
      <c r="Q2763" t="str">
        <f t="shared" si="261"/>
        <v>publishing/childre</v>
      </c>
      <c r="R2763" t="str">
        <f t="shared" si="262"/>
        <v>children's books</v>
      </c>
      <c r="S2763" t="s">
        <v>8317</v>
      </c>
      <c r="T2763" t="s">
        <v>8362</v>
      </c>
      <c r="U2763" s="10">
        <f t="shared" si="263"/>
        <v>41247.063576388886</v>
      </c>
      <c r="V2763" s="9">
        <f t="shared" si="259"/>
        <v>41276.688576388886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</v>
      </c>
      <c r="P2764">
        <f t="shared" si="260"/>
        <v>13</v>
      </c>
      <c r="Q2764" t="str">
        <f t="shared" si="261"/>
        <v>publishing/childre</v>
      </c>
      <c r="R2764" t="str">
        <f t="shared" si="262"/>
        <v>children's books</v>
      </c>
      <c r="S2764" t="s">
        <v>8317</v>
      </c>
      <c r="T2764" t="s">
        <v>8362</v>
      </c>
      <c r="U2764" s="10">
        <f t="shared" si="263"/>
        <v>40927.036979166667</v>
      </c>
      <c r="V2764" s="9">
        <f t="shared" si="259"/>
        <v>40986.620312500003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60"/>
        <v>46.5</v>
      </c>
      <c r="Q2765" t="str">
        <f t="shared" si="261"/>
        <v>publishing/childre</v>
      </c>
      <c r="R2765" t="str">
        <f t="shared" si="262"/>
        <v>children's books</v>
      </c>
      <c r="S2765" t="s">
        <v>8317</v>
      </c>
      <c r="T2765" t="s">
        <v>8362</v>
      </c>
      <c r="U2765" s="10">
        <f t="shared" si="263"/>
        <v>41373.579675925925</v>
      </c>
      <c r="V2765" s="9">
        <f t="shared" si="259"/>
        <v>41418.204675925925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0</v>
      </c>
      <c r="P2766">
        <f t="shared" si="260"/>
        <v>24.5</v>
      </c>
      <c r="Q2766" t="str">
        <f t="shared" si="261"/>
        <v>publishing/childre</v>
      </c>
      <c r="R2766" t="str">
        <f t="shared" si="262"/>
        <v>children's books</v>
      </c>
      <c r="S2766" t="s">
        <v>8317</v>
      </c>
      <c r="T2766" t="s">
        <v>8362</v>
      </c>
      <c r="U2766" s="10">
        <f t="shared" si="263"/>
        <v>41030.292025462964</v>
      </c>
      <c r="V2766" s="9">
        <f t="shared" si="259"/>
        <v>41059.416666666664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60"/>
        <v>0</v>
      </c>
      <c r="Q2767" t="str">
        <f t="shared" si="261"/>
        <v>publishing/childre</v>
      </c>
      <c r="R2767" t="str">
        <f t="shared" si="262"/>
        <v>children's books</v>
      </c>
      <c r="S2767" t="s">
        <v>8317</v>
      </c>
      <c r="T2767" t="s">
        <v>8362</v>
      </c>
      <c r="U2767" s="10">
        <f t="shared" si="263"/>
        <v>41194.579027777778</v>
      </c>
      <c r="V2767" s="9">
        <f t="shared" si="259"/>
        <v>41210.204027777778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0</v>
      </c>
      <c r="P2768">
        <f t="shared" si="260"/>
        <v>52</v>
      </c>
      <c r="Q2768" t="str">
        <f t="shared" si="261"/>
        <v>publishing/childre</v>
      </c>
      <c r="R2768" t="str">
        <f t="shared" si="262"/>
        <v>children's books</v>
      </c>
      <c r="S2768" t="s">
        <v>8317</v>
      </c>
      <c r="T2768" t="s">
        <v>8362</v>
      </c>
      <c r="U2768" s="10">
        <f t="shared" si="263"/>
        <v>40736.668032407404</v>
      </c>
      <c r="V2768" s="9">
        <f t="shared" si="259"/>
        <v>40766.293032407411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</v>
      </c>
      <c r="P2769">
        <f t="shared" si="260"/>
        <v>18.5</v>
      </c>
      <c r="Q2769" t="str">
        <f t="shared" si="261"/>
        <v>publishing/childre</v>
      </c>
      <c r="R2769" t="str">
        <f t="shared" si="262"/>
        <v>children's books</v>
      </c>
      <c r="S2769" t="s">
        <v>8317</v>
      </c>
      <c r="T2769" t="s">
        <v>8362</v>
      </c>
      <c r="U2769" s="10">
        <f t="shared" si="263"/>
        <v>42172.958912037036</v>
      </c>
      <c r="V2769" s="9">
        <f t="shared" si="259"/>
        <v>42232.583912037036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0</v>
      </c>
      <c r="P2770">
        <f t="shared" si="260"/>
        <v>518</v>
      </c>
      <c r="Q2770" t="str">
        <f t="shared" si="261"/>
        <v>publishing/childre</v>
      </c>
      <c r="R2770" t="str">
        <f t="shared" si="262"/>
        <v>children's books</v>
      </c>
      <c r="S2770" t="s">
        <v>8317</v>
      </c>
      <c r="T2770" t="s">
        <v>8362</v>
      </c>
      <c r="U2770" s="10">
        <f t="shared" si="263"/>
        <v>40967.614849537036</v>
      </c>
      <c r="V2770" s="9">
        <f t="shared" si="259"/>
        <v>40997.198182870372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60"/>
        <v>2</v>
      </c>
      <c r="Q2771" t="str">
        <f t="shared" si="261"/>
        <v>publishing/childre</v>
      </c>
      <c r="R2771" t="str">
        <f t="shared" si="262"/>
        <v>children's books</v>
      </c>
      <c r="S2771" t="s">
        <v>8317</v>
      </c>
      <c r="T2771" t="s">
        <v>8362</v>
      </c>
      <c r="U2771" s="10">
        <f t="shared" si="263"/>
        <v>41745.826273148145</v>
      </c>
      <c r="V2771" s="9">
        <f t="shared" si="259"/>
        <v>41795.451273148152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0</v>
      </c>
      <c r="P2772">
        <f t="shared" si="260"/>
        <v>1057.625</v>
      </c>
      <c r="Q2772" t="str">
        <f t="shared" si="261"/>
        <v>publishing/childre</v>
      </c>
      <c r="R2772" t="str">
        <f t="shared" si="262"/>
        <v>children's books</v>
      </c>
      <c r="S2772" t="s">
        <v>8317</v>
      </c>
      <c r="T2772" t="s">
        <v>8362</v>
      </c>
      <c r="U2772" s="10">
        <f t="shared" si="263"/>
        <v>41686.705208333333</v>
      </c>
      <c r="V2772" s="9">
        <f t="shared" si="259"/>
        <v>41716.288541666669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60"/>
        <v>0</v>
      </c>
      <c r="Q2773" t="str">
        <f t="shared" si="261"/>
        <v>publishing/childre</v>
      </c>
      <c r="R2773" t="str">
        <f t="shared" si="262"/>
        <v>children's books</v>
      </c>
      <c r="S2773" t="s">
        <v>8317</v>
      </c>
      <c r="T2773" t="s">
        <v>8362</v>
      </c>
      <c r="U2773" s="10">
        <f t="shared" si="263"/>
        <v>41257.531712962962</v>
      </c>
      <c r="V2773" s="9">
        <f t="shared" si="259"/>
        <v>41306.333333333336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60"/>
        <v>0</v>
      </c>
      <c r="Q2774" t="str">
        <f t="shared" si="261"/>
        <v>publishing/childre</v>
      </c>
      <c r="R2774" t="str">
        <f t="shared" si="262"/>
        <v>children's books</v>
      </c>
      <c r="S2774" t="s">
        <v>8317</v>
      </c>
      <c r="T2774" t="s">
        <v>8362</v>
      </c>
      <c r="U2774" s="10">
        <f t="shared" si="263"/>
        <v>41537.869143518517</v>
      </c>
      <c r="V2774" s="9">
        <f t="shared" si="259"/>
        <v>41552.494143518517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60"/>
        <v>1</v>
      </c>
      <c r="Q2775" t="str">
        <f t="shared" si="261"/>
        <v>publishing/childre</v>
      </c>
      <c r="R2775" t="str">
        <f t="shared" si="262"/>
        <v>children's books</v>
      </c>
      <c r="S2775" t="s">
        <v>8317</v>
      </c>
      <c r="T2775" t="s">
        <v>8362</v>
      </c>
      <c r="U2775" s="10">
        <f t="shared" si="263"/>
        <v>42474.86482638889</v>
      </c>
      <c r="V2775" s="9">
        <f t="shared" si="259"/>
        <v>42484.48982638889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0</v>
      </c>
      <c r="P2776">
        <f t="shared" si="260"/>
        <v>291.5</v>
      </c>
      <c r="Q2776" t="str">
        <f t="shared" si="261"/>
        <v>publishing/childre</v>
      </c>
      <c r="R2776" t="str">
        <f t="shared" si="262"/>
        <v>children's books</v>
      </c>
      <c r="S2776" t="s">
        <v>8317</v>
      </c>
      <c r="T2776" t="s">
        <v>8362</v>
      </c>
      <c r="U2776" s="10">
        <f t="shared" si="263"/>
        <v>41311.126481481479</v>
      </c>
      <c r="V2776" s="9">
        <f t="shared" si="259"/>
        <v>41340.751481481479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0</v>
      </c>
      <c r="P2777">
        <f t="shared" si="260"/>
        <v>76</v>
      </c>
      <c r="Q2777" t="str">
        <f t="shared" si="261"/>
        <v>publishing/childre</v>
      </c>
      <c r="R2777" t="str">
        <f t="shared" si="262"/>
        <v>children's books</v>
      </c>
      <c r="S2777" t="s">
        <v>8317</v>
      </c>
      <c r="T2777" t="s">
        <v>8362</v>
      </c>
      <c r="U2777" s="10">
        <f t="shared" si="263"/>
        <v>40863.013356481482</v>
      </c>
      <c r="V2777" s="9">
        <f t="shared" si="259"/>
        <v>40892.638356481482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0</v>
      </c>
      <c r="P2778">
        <f t="shared" si="260"/>
        <v>845.5</v>
      </c>
      <c r="Q2778" t="str">
        <f t="shared" si="261"/>
        <v>publishing/childre</v>
      </c>
      <c r="R2778" t="str">
        <f t="shared" si="262"/>
        <v>children's books</v>
      </c>
      <c r="S2778" t="s">
        <v>8317</v>
      </c>
      <c r="T2778" t="s">
        <v>8362</v>
      </c>
      <c r="U2778" s="10">
        <f t="shared" si="263"/>
        <v>42136.297175925924</v>
      </c>
      <c r="V2778" s="9">
        <f t="shared" si="259"/>
        <v>42166.922175925924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60"/>
        <v>5.5</v>
      </c>
      <c r="Q2779" t="str">
        <f t="shared" si="261"/>
        <v>publishing/childre</v>
      </c>
      <c r="R2779" t="str">
        <f t="shared" si="262"/>
        <v>children's books</v>
      </c>
      <c r="S2779" t="s">
        <v>8317</v>
      </c>
      <c r="T2779" t="s">
        <v>8362</v>
      </c>
      <c r="U2779" s="10">
        <f t="shared" si="263"/>
        <v>42172.669027777782</v>
      </c>
      <c r="V2779" s="9">
        <f t="shared" si="259"/>
        <v>42202.294027777782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0</v>
      </c>
      <c r="P2780">
        <f t="shared" si="260"/>
        <v>710</v>
      </c>
      <c r="Q2780" t="str">
        <f t="shared" si="261"/>
        <v>publishing/childre</v>
      </c>
      <c r="R2780" t="str">
        <f t="shared" si="262"/>
        <v>children's books</v>
      </c>
      <c r="S2780" t="s">
        <v>8317</v>
      </c>
      <c r="T2780" t="s">
        <v>8362</v>
      </c>
      <c r="U2780" s="10">
        <f t="shared" si="263"/>
        <v>41846.978078703702</v>
      </c>
      <c r="V2780" s="9">
        <f t="shared" si="259"/>
        <v>41876.603078703702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0</v>
      </c>
      <c r="P2781">
        <f t="shared" si="260"/>
        <v>27</v>
      </c>
      <c r="Q2781" t="str">
        <f t="shared" si="261"/>
        <v>publishing/childre</v>
      </c>
      <c r="R2781" t="str">
        <f t="shared" si="262"/>
        <v>children's books</v>
      </c>
      <c r="S2781" t="s">
        <v>8317</v>
      </c>
      <c r="T2781" t="s">
        <v>8362</v>
      </c>
      <c r="U2781" s="10">
        <f t="shared" si="263"/>
        <v>42300.585891203707</v>
      </c>
      <c r="V2781" s="9">
        <f t="shared" si="259"/>
        <v>42330.252557870372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60"/>
        <v>0</v>
      </c>
      <c r="Q2782" t="str">
        <f t="shared" si="261"/>
        <v>publishing/childre</v>
      </c>
      <c r="R2782" t="str">
        <f t="shared" si="262"/>
        <v>children's books</v>
      </c>
      <c r="S2782" t="s">
        <v>8317</v>
      </c>
      <c r="T2782" t="s">
        <v>8362</v>
      </c>
      <c r="U2782" s="10">
        <f t="shared" si="263"/>
        <v>42774.447777777779</v>
      </c>
      <c r="V2782" s="9">
        <f t="shared" si="259"/>
        <v>42804.072777777779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66</v>
      </c>
      <c r="P2783">
        <f t="shared" si="260"/>
        <v>672</v>
      </c>
      <c r="Q2783" t="str">
        <f t="shared" si="261"/>
        <v>theater</v>
      </c>
      <c r="R2783" t="str">
        <f t="shared" si="262"/>
        <v>plays</v>
      </c>
      <c r="S2783" t="s">
        <v>8315</v>
      </c>
      <c r="T2783" t="s">
        <v>8329</v>
      </c>
      <c r="U2783" s="10">
        <f t="shared" si="263"/>
        <v>42018.94159722222</v>
      </c>
      <c r="V2783" s="9">
        <f t="shared" si="259"/>
        <v>42046.916666666672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200</v>
      </c>
      <c r="P2784">
        <f t="shared" si="260"/>
        <v>609</v>
      </c>
      <c r="Q2784" t="str">
        <f t="shared" si="261"/>
        <v>theater</v>
      </c>
      <c r="R2784" t="str">
        <f t="shared" si="262"/>
        <v>plays</v>
      </c>
      <c r="S2784" t="s">
        <v>8315</v>
      </c>
      <c r="T2784" t="s">
        <v>8329</v>
      </c>
      <c r="U2784" s="10">
        <f t="shared" si="263"/>
        <v>42026.924976851849</v>
      </c>
      <c r="V2784" s="9">
        <f t="shared" si="259"/>
        <v>42051.832638888889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145</v>
      </c>
      <c r="P2785">
        <f t="shared" si="260"/>
        <v>603</v>
      </c>
      <c r="Q2785" t="str">
        <f t="shared" si="261"/>
        <v>theater</v>
      </c>
      <c r="R2785" t="str">
        <f t="shared" si="262"/>
        <v>plays</v>
      </c>
      <c r="S2785" t="s">
        <v>8315</v>
      </c>
      <c r="T2785" t="s">
        <v>8329</v>
      </c>
      <c r="U2785" s="10">
        <f t="shared" si="263"/>
        <v>42103.535254629634</v>
      </c>
      <c r="V2785" s="9">
        <f t="shared" si="259"/>
        <v>42117.160254629634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1140</v>
      </c>
      <c r="P2786">
        <f t="shared" si="260"/>
        <v>3624</v>
      </c>
      <c r="Q2786" t="str">
        <f t="shared" si="261"/>
        <v>theater</v>
      </c>
      <c r="R2786" t="str">
        <f t="shared" si="262"/>
        <v>plays</v>
      </c>
      <c r="S2786" t="s">
        <v>8315</v>
      </c>
      <c r="T2786" t="s">
        <v>8329</v>
      </c>
      <c r="U2786" s="10">
        <f t="shared" si="263"/>
        <v>41920.787534722222</v>
      </c>
      <c r="V2786" s="9">
        <f t="shared" si="259"/>
        <v>41941.412534722222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234</v>
      </c>
      <c r="P2787">
        <f t="shared" si="260"/>
        <v>2688</v>
      </c>
      <c r="Q2787" t="str">
        <f t="shared" si="261"/>
        <v>theater</v>
      </c>
      <c r="R2787" t="str">
        <f t="shared" si="262"/>
        <v>plays</v>
      </c>
      <c r="S2787" t="s">
        <v>8315</v>
      </c>
      <c r="T2787" t="s">
        <v>8329</v>
      </c>
      <c r="U2787" s="10">
        <f t="shared" si="263"/>
        <v>42558.189432870371</v>
      </c>
      <c r="V2787" s="9">
        <f t="shared" si="259"/>
        <v>42587.5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446</v>
      </c>
      <c r="P2788">
        <f t="shared" si="260"/>
        <v>1510</v>
      </c>
      <c r="Q2788" t="str">
        <f t="shared" si="261"/>
        <v>theater</v>
      </c>
      <c r="R2788" t="str">
        <f t="shared" si="262"/>
        <v>plays</v>
      </c>
      <c r="S2788" t="s">
        <v>8315</v>
      </c>
      <c r="T2788" t="s">
        <v>8329</v>
      </c>
      <c r="U2788" s="10">
        <f t="shared" si="263"/>
        <v>41815.569212962961</v>
      </c>
      <c r="V2788" s="9">
        <f t="shared" si="259"/>
        <v>41829.194212962961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197</v>
      </c>
      <c r="P2789">
        <f t="shared" si="260"/>
        <v>617.5</v>
      </c>
      <c r="Q2789" t="str">
        <f t="shared" si="261"/>
        <v>theater</v>
      </c>
      <c r="R2789" t="str">
        <f t="shared" si="262"/>
        <v>plays</v>
      </c>
      <c r="S2789" t="s">
        <v>8315</v>
      </c>
      <c r="T2789" t="s">
        <v>8329</v>
      </c>
      <c r="U2789" s="10">
        <f t="shared" si="263"/>
        <v>41808.198518518519</v>
      </c>
      <c r="V2789" s="9">
        <f t="shared" si="259"/>
        <v>41837.823518518519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50</v>
      </c>
      <c r="P2790">
        <f t="shared" si="260"/>
        <v>1035</v>
      </c>
      <c r="Q2790" t="str">
        <f t="shared" si="261"/>
        <v>theater</v>
      </c>
      <c r="R2790" t="str">
        <f t="shared" si="262"/>
        <v>plays</v>
      </c>
      <c r="S2790" t="s">
        <v>8315</v>
      </c>
      <c r="T2790" t="s">
        <v>8329</v>
      </c>
      <c r="U2790" s="10">
        <f t="shared" si="263"/>
        <v>42550.701886574068</v>
      </c>
      <c r="V2790" s="9">
        <f t="shared" si="259"/>
        <v>42580.326886574076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35</v>
      </c>
      <c r="P2791">
        <f t="shared" si="260"/>
        <v>1529.5</v>
      </c>
      <c r="Q2791" t="str">
        <f t="shared" si="261"/>
        <v>theater</v>
      </c>
      <c r="R2791" t="str">
        <f t="shared" si="262"/>
        <v>plays</v>
      </c>
      <c r="S2791" t="s">
        <v>8315</v>
      </c>
      <c r="T2791" t="s">
        <v>8329</v>
      </c>
      <c r="U2791" s="10">
        <f t="shared" si="263"/>
        <v>42056.013124999998</v>
      </c>
      <c r="V2791" s="9">
        <f t="shared" si="259"/>
        <v>42074.791666666672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160</v>
      </c>
      <c r="P2792">
        <f t="shared" si="260"/>
        <v>1613</v>
      </c>
      <c r="Q2792" t="str">
        <f t="shared" si="261"/>
        <v>theater</v>
      </c>
      <c r="R2792" t="str">
        <f t="shared" si="262"/>
        <v>plays</v>
      </c>
      <c r="S2792" t="s">
        <v>8315</v>
      </c>
      <c r="T2792" t="s">
        <v>8329</v>
      </c>
      <c r="U2792" s="10">
        <f t="shared" si="263"/>
        <v>42016.938692129625</v>
      </c>
      <c r="V2792" s="9">
        <f t="shared" si="259"/>
        <v>42046.563692129625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50</v>
      </c>
      <c r="P2793">
        <f t="shared" si="260"/>
        <v>1039</v>
      </c>
      <c r="Q2793" t="str">
        <f t="shared" si="261"/>
        <v>theater</v>
      </c>
      <c r="R2793" t="str">
        <f t="shared" si="262"/>
        <v>plays</v>
      </c>
      <c r="S2793" t="s">
        <v>8315</v>
      </c>
      <c r="T2793" t="s">
        <v>8329</v>
      </c>
      <c r="U2793" s="10">
        <f t="shared" si="263"/>
        <v>42591.899988425925</v>
      </c>
      <c r="V2793" s="9">
        <f t="shared" si="259"/>
        <v>42621.791666666672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152</v>
      </c>
      <c r="P2794">
        <f t="shared" si="260"/>
        <v>1088</v>
      </c>
      <c r="Q2794" t="str">
        <f t="shared" si="261"/>
        <v>theater</v>
      </c>
      <c r="R2794" t="str">
        <f t="shared" si="262"/>
        <v>plays</v>
      </c>
      <c r="S2794" t="s">
        <v>8315</v>
      </c>
      <c r="T2794" t="s">
        <v>8329</v>
      </c>
      <c r="U2794" s="10">
        <f t="shared" si="263"/>
        <v>42183.231006944443</v>
      </c>
      <c r="V2794" s="9">
        <f t="shared" si="259"/>
        <v>42227.856006944443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1056.75</v>
      </c>
      <c r="P2795">
        <f t="shared" si="260"/>
        <v>5564.875</v>
      </c>
      <c r="Q2795" t="str">
        <f t="shared" si="261"/>
        <v>theater</v>
      </c>
      <c r="R2795" t="str">
        <f t="shared" si="262"/>
        <v>plays</v>
      </c>
      <c r="S2795" t="s">
        <v>8315</v>
      </c>
      <c r="T2795" t="s">
        <v>8329</v>
      </c>
      <c r="U2795" s="10">
        <f t="shared" si="263"/>
        <v>42176.419039351851</v>
      </c>
      <c r="V2795" s="9">
        <f t="shared" si="259"/>
        <v>42206.044039351851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25</v>
      </c>
      <c r="P2796">
        <f t="shared" si="260"/>
        <v>39</v>
      </c>
      <c r="Q2796" t="str">
        <f t="shared" si="261"/>
        <v>theater</v>
      </c>
      <c r="R2796" t="str">
        <f t="shared" si="262"/>
        <v>plays</v>
      </c>
      <c r="S2796" t="s">
        <v>8315</v>
      </c>
      <c r="T2796" t="s">
        <v>8329</v>
      </c>
      <c r="U2796" s="10">
        <f t="shared" si="263"/>
        <v>42416.691655092596</v>
      </c>
      <c r="V2796" s="9">
        <f t="shared" si="259"/>
        <v>42432.416666666672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30</v>
      </c>
      <c r="P2797">
        <f t="shared" si="260"/>
        <v>375</v>
      </c>
      <c r="Q2797" t="str">
        <f t="shared" si="261"/>
        <v>theater</v>
      </c>
      <c r="R2797" t="str">
        <f t="shared" si="262"/>
        <v>plays</v>
      </c>
      <c r="S2797" t="s">
        <v>8315</v>
      </c>
      <c r="T2797" t="s">
        <v>8329</v>
      </c>
      <c r="U2797" s="10">
        <f t="shared" si="263"/>
        <v>41780.525937500002</v>
      </c>
      <c r="V2797" s="9">
        <f t="shared" si="259"/>
        <v>41796.583333333336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124</v>
      </c>
      <c r="P2798">
        <f t="shared" si="260"/>
        <v>472.5</v>
      </c>
      <c r="Q2798" t="str">
        <f t="shared" si="261"/>
        <v>theater</v>
      </c>
      <c r="R2798" t="str">
        <f t="shared" si="262"/>
        <v>plays</v>
      </c>
      <c r="S2798" t="s">
        <v>8315</v>
      </c>
      <c r="T2798" t="s">
        <v>8329</v>
      </c>
      <c r="U2798" s="10">
        <f t="shared" si="263"/>
        <v>41795.528101851851</v>
      </c>
      <c r="V2798" s="9">
        <f t="shared" si="259"/>
        <v>41825.153101851851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211.61000000000058</v>
      </c>
      <c r="P2799">
        <f t="shared" si="260"/>
        <v>4152.8050000000003</v>
      </c>
      <c r="Q2799" t="str">
        <f t="shared" si="261"/>
        <v>theater</v>
      </c>
      <c r="R2799" t="str">
        <f t="shared" si="262"/>
        <v>plays</v>
      </c>
      <c r="S2799" t="s">
        <v>8315</v>
      </c>
      <c r="T2799" t="s">
        <v>8329</v>
      </c>
      <c r="U2799" s="10">
        <f t="shared" si="263"/>
        <v>41798.94027777778</v>
      </c>
      <c r="V2799" s="9">
        <f t="shared" si="259"/>
        <v>41828.56527777778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70</v>
      </c>
      <c r="P2800">
        <f t="shared" si="260"/>
        <v>2604.5</v>
      </c>
      <c r="Q2800" t="str">
        <f t="shared" si="261"/>
        <v>theater</v>
      </c>
      <c r="R2800" t="str">
        <f t="shared" si="262"/>
        <v>plays</v>
      </c>
      <c r="S2800" t="s">
        <v>8315</v>
      </c>
      <c r="T2800" t="s">
        <v>8329</v>
      </c>
      <c r="U2800" s="10">
        <f t="shared" si="263"/>
        <v>42201.675011574072</v>
      </c>
      <c r="V2800" s="9">
        <f t="shared" si="259"/>
        <v>42216.291666666672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831.73999999999978</v>
      </c>
      <c r="P2801">
        <f t="shared" si="260"/>
        <v>2980.87</v>
      </c>
      <c r="Q2801" t="str">
        <f t="shared" si="261"/>
        <v>theater</v>
      </c>
      <c r="R2801" t="str">
        <f t="shared" si="262"/>
        <v>plays</v>
      </c>
      <c r="S2801" t="s">
        <v>8315</v>
      </c>
      <c r="T2801" t="s">
        <v>8329</v>
      </c>
      <c r="U2801" s="10">
        <f t="shared" si="263"/>
        <v>42507.264699074076</v>
      </c>
      <c r="V2801" s="9">
        <f t="shared" si="259"/>
        <v>42538.291666666672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330</v>
      </c>
      <c r="P2802">
        <f t="shared" si="260"/>
        <v>680.5</v>
      </c>
      <c r="Q2802" t="str">
        <f t="shared" si="261"/>
        <v>theater</v>
      </c>
      <c r="R2802" t="str">
        <f t="shared" si="262"/>
        <v>plays</v>
      </c>
      <c r="S2802" t="s">
        <v>8315</v>
      </c>
      <c r="T2802" t="s">
        <v>8329</v>
      </c>
      <c r="U2802" s="10">
        <f t="shared" si="263"/>
        <v>41948.552847222221</v>
      </c>
      <c r="V2802" s="9">
        <f t="shared" si="259"/>
        <v>42008.177847222221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166</v>
      </c>
      <c r="P2803">
        <f t="shared" si="260"/>
        <v>339.5</v>
      </c>
      <c r="Q2803" t="str">
        <f t="shared" si="261"/>
        <v>theater</v>
      </c>
      <c r="R2803" t="str">
        <f t="shared" si="262"/>
        <v>plays</v>
      </c>
      <c r="S2803" t="s">
        <v>8315</v>
      </c>
      <c r="T2803" t="s">
        <v>8329</v>
      </c>
      <c r="U2803" s="10">
        <f t="shared" si="263"/>
        <v>41900.243159722224</v>
      </c>
      <c r="V2803" s="9">
        <f t="shared" si="259"/>
        <v>41922.083333333336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55</v>
      </c>
      <c r="P2804">
        <f t="shared" si="260"/>
        <v>1572.5</v>
      </c>
      <c r="Q2804" t="str">
        <f t="shared" si="261"/>
        <v>theater</v>
      </c>
      <c r="R2804" t="str">
        <f t="shared" si="262"/>
        <v>plays</v>
      </c>
      <c r="S2804" t="s">
        <v>8315</v>
      </c>
      <c r="T2804" t="s">
        <v>8329</v>
      </c>
      <c r="U2804" s="10">
        <f t="shared" si="263"/>
        <v>42192.64707175926</v>
      </c>
      <c r="V2804" s="9">
        <f t="shared" si="259"/>
        <v>42222.27207175926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2795</v>
      </c>
      <c r="P2805">
        <f t="shared" si="260"/>
        <v>6468</v>
      </c>
      <c r="Q2805" t="str">
        <f t="shared" si="261"/>
        <v>theater</v>
      </c>
      <c r="R2805" t="str">
        <f t="shared" si="262"/>
        <v>plays</v>
      </c>
      <c r="S2805" t="s">
        <v>8315</v>
      </c>
      <c r="T2805" t="s">
        <v>8329</v>
      </c>
      <c r="U2805" s="10">
        <f t="shared" si="263"/>
        <v>42158.065694444449</v>
      </c>
      <c r="V2805" s="9">
        <f t="shared" si="259"/>
        <v>42200.625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150</v>
      </c>
      <c r="P2806">
        <f t="shared" si="260"/>
        <v>586.5</v>
      </c>
      <c r="Q2806" t="str">
        <f t="shared" si="261"/>
        <v>theater</v>
      </c>
      <c r="R2806" t="str">
        <f t="shared" si="262"/>
        <v>plays</v>
      </c>
      <c r="S2806" t="s">
        <v>8315</v>
      </c>
      <c r="T2806" t="s">
        <v>8329</v>
      </c>
      <c r="U2806" s="10">
        <f t="shared" si="263"/>
        <v>41881.453587962962</v>
      </c>
      <c r="V2806" s="9">
        <f t="shared" si="259"/>
        <v>41911.078587962962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40</v>
      </c>
      <c r="P2807">
        <f t="shared" si="260"/>
        <v>229</v>
      </c>
      <c r="Q2807" t="str">
        <f t="shared" si="261"/>
        <v>theater</v>
      </c>
      <c r="R2807" t="str">
        <f t="shared" si="262"/>
        <v>plays</v>
      </c>
      <c r="S2807" t="s">
        <v>8315</v>
      </c>
      <c r="T2807" t="s">
        <v>8329</v>
      </c>
      <c r="U2807" s="10">
        <f t="shared" si="263"/>
        <v>42213.505474537036</v>
      </c>
      <c r="V2807" s="9">
        <f t="shared" si="259"/>
        <v>42238.130474537036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363</v>
      </c>
      <c r="P2808">
        <f t="shared" si="260"/>
        <v>1719.5</v>
      </c>
      <c r="Q2808" t="str">
        <f t="shared" si="261"/>
        <v>theater</v>
      </c>
      <c r="R2808" t="str">
        <f t="shared" si="262"/>
        <v>plays</v>
      </c>
      <c r="S2808" t="s">
        <v>8315</v>
      </c>
      <c r="T2808" t="s">
        <v>8329</v>
      </c>
      <c r="U2808" s="10">
        <f t="shared" si="263"/>
        <v>42185.267245370371</v>
      </c>
      <c r="V2808" s="9">
        <f t="shared" si="259"/>
        <v>42221.083333333328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1300</v>
      </c>
      <c r="P2809">
        <f t="shared" si="260"/>
        <v>3196.5</v>
      </c>
      <c r="Q2809" t="str">
        <f t="shared" si="261"/>
        <v>theater</v>
      </c>
      <c r="R2809" t="str">
        <f t="shared" si="262"/>
        <v>plays</v>
      </c>
      <c r="S2809" t="s">
        <v>8315</v>
      </c>
      <c r="T2809" t="s">
        <v>8329</v>
      </c>
      <c r="U2809" s="10">
        <f t="shared" si="263"/>
        <v>42154.873124999998</v>
      </c>
      <c r="V2809" s="9">
        <f t="shared" si="259"/>
        <v>42184.498124999998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11</v>
      </c>
      <c r="P2810">
        <f t="shared" si="260"/>
        <v>2290</v>
      </c>
      <c r="Q2810" t="str">
        <f t="shared" si="261"/>
        <v>theater</v>
      </c>
      <c r="R2810" t="str">
        <f t="shared" si="262"/>
        <v>plays</v>
      </c>
      <c r="S2810" t="s">
        <v>8315</v>
      </c>
      <c r="T2810" t="s">
        <v>8329</v>
      </c>
      <c r="U2810" s="10">
        <f t="shared" si="263"/>
        <v>42208.84646990741</v>
      </c>
      <c r="V2810" s="9">
        <f t="shared" si="259"/>
        <v>42238.47146990741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60</v>
      </c>
      <c r="P2811">
        <f t="shared" si="260"/>
        <v>1290.5</v>
      </c>
      <c r="Q2811" t="str">
        <f t="shared" si="261"/>
        <v>theater</v>
      </c>
      <c r="R2811" t="str">
        <f t="shared" si="262"/>
        <v>plays</v>
      </c>
      <c r="S2811" t="s">
        <v>8315</v>
      </c>
      <c r="T2811" t="s">
        <v>8329</v>
      </c>
      <c r="U2811" s="10">
        <f t="shared" si="263"/>
        <v>42451.496817129635</v>
      </c>
      <c r="V2811" s="9">
        <f t="shared" si="259"/>
        <v>42459.235416666663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205</v>
      </c>
      <c r="P2812">
        <f t="shared" si="260"/>
        <v>1381</v>
      </c>
      <c r="Q2812" t="str">
        <f t="shared" si="261"/>
        <v>theater</v>
      </c>
      <c r="R2812" t="str">
        <f t="shared" si="262"/>
        <v>plays</v>
      </c>
      <c r="S2812" t="s">
        <v>8315</v>
      </c>
      <c r="T2812" t="s">
        <v>8329</v>
      </c>
      <c r="U2812" s="10">
        <f t="shared" si="263"/>
        <v>41759.13962962963</v>
      </c>
      <c r="V2812" s="9">
        <f t="shared" si="259"/>
        <v>41790.790972222225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27</v>
      </c>
      <c r="P2813">
        <f t="shared" si="260"/>
        <v>5067.5</v>
      </c>
      <c r="Q2813" t="str">
        <f t="shared" si="261"/>
        <v>theater</v>
      </c>
      <c r="R2813" t="str">
        <f t="shared" si="262"/>
        <v>plays</v>
      </c>
      <c r="S2813" t="s">
        <v>8315</v>
      </c>
      <c r="T2813" t="s">
        <v>8329</v>
      </c>
      <c r="U2813" s="10">
        <f t="shared" si="263"/>
        <v>42028.496562500004</v>
      </c>
      <c r="V2813" s="9">
        <f t="shared" si="259"/>
        <v>42058.121562500004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665</v>
      </c>
      <c r="P2814">
        <f t="shared" si="260"/>
        <v>2874</v>
      </c>
      <c r="Q2814" t="str">
        <f t="shared" si="261"/>
        <v>theater</v>
      </c>
      <c r="R2814" t="str">
        <f t="shared" si="262"/>
        <v>plays</v>
      </c>
      <c r="S2814" t="s">
        <v>8315</v>
      </c>
      <c r="T2814" t="s">
        <v>8329</v>
      </c>
      <c r="U2814" s="10">
        <f t="shared" si="263"/>
        <v>42054.74418981481</v>
      </c>
      <c r="V2814" s="9">
        <f t="shared" si="259"/>
        <v>42099.791666666672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772.11999999999989</v>
      </c>
      <c r="P2815">
        <f t="shared" si="260"/>
        <v>1834.06</v>
      </c>
      <c r="Q2815" t="str">
        <f t="shared" si="261"/>
        <v>theater</v>
      </c>
      <c r="R2815" t="str">
        <f t="shared" si="262"/>
        <v>plays</v>
      </c>
      <c r="S2815" t="s">
        <v>8315</v>
      </c>
      <c r="T2815" t="s">
        <v>8329</v>
      </c>
      <c r="U2815" s="10">
        <f t="shared" si="263"/>
        <v>42693.742604166662</v>
      </c>
      <c r="V2815" s="9">
        <f t="shared" si="259"/>
        <v>42718.367604166662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116</v>
      </c>
      <c r="P2816">
        <f t="shared" si="260"/>
        <v>840</v>
      </c>
      <c r="Q2816" t="str">
        <f t="shared" si="261"/>
        <v>theater</v>
      </c>
      <c r="R2816" t="str">
        <f t="shared" si="262"/>
        <v>plays</v>
      </c>
      <c r="S2816" t="s">
        <v>8315</v>
      </c>
      <c r="T2816" t="s">
        <v>8329</v>
      </c>
      <c r="U2816" s="10">
        <f t="shared" si="263"/>
        <v>42103.399479166663</v>
      </c>
      <c r="V2816" s="9">
        <f t="shared" si="259"/>
        <v>42133.024479166663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355</v>
      </c>
      <c r="P2817">
        <f t="shared" si="260"/>
        <v>309.5</v>
      </c>
      <c r="Q2817" t="str">
        <f t="shared" si="261"/>
        <v>theater</v>
      </c>
      <c r="R2817" t="str">
        <f t="shared" si="262"/>
        <v>plays</v>
      </c>
      <c r="S2817" t="s">
        <v>8315</v>
      </c>
      <c r="T2817" t="s">
        <v>8329</v>
      </c>
      <c r="U2817" s="10">
        <f t="shared" si="263"/>
        <v>42559.776724537034</v>
      </c>
      <c r="V2817" s="9">
        <f t="shared" si="259"/>
        <v>42589.401724537034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IF(E2818&gt;=D2818, E2818-D2818,0)</f>
        <v>1247</v>
      </c>
      <c r="P2818">
        <f t="shared" si="260"/>
        <v>2208</v>
      </c>
      <c r="Q2818" t="str">
        <f t="shared" si="261"/>
        <v>theater</v>
      </c>
      <c r="R2818" t="str">
        <f t="shared" si="262"/>
        <v>plays</v>
      </c>
      <c r="S2818" t="s">
        <v>8315</v>
      </c>
      <c r="T2818" t="s">
        <v>8329</v>
      </c>
      <c r="U2818" s="10">
        <f t="shared" si="263"/>
        <v>42188.467499999999</v>
      </c>
      <c r="V2818" s="9">
        <f t="shared" ref="V2818:V2881" si="265">(I2818/86400)+25569+(-9/24)</f>
        <v>42218.291666666672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180</v>
      </c>
      <c r="P2819">
        <f t="shared" ref="P2819:P2882" si="266">AVERAGE(E2819,L2819)</f>
        <v>406.5</v>
      </c>
      <c r="Q2819" t="str">
        <f t="shared" ref="Q2819:Q2882" si="267">LEFT(N2819,LEN(N2819)-FIND("/",N2819)+2)</f>
        <v>theater</v>
      </c>
      <c r="R2819" t="str">
        <f t="shared" ref="R2819:R2882" si="268">RIGHT(N2819,LEN(N2819)-FIND("/",N2819))</f>
        <v>plays</v>
      </c>
      <c r="S2819" t="s">
        <v>8315</v>
      </c>
      <c r="T2819" t="s">
        <v>8329</v>
      </c>
      <c r="U2819" s="10">
        <f t="shared" ref="U2819:U2882" si="269">(((J2819/60)/60)/24)+DATE(1970,1,1)</f>
        <v>42023.634976851856</v>
      </c>
      <c r="V2819" s="9">
        <f t="shared" si="265"/>
        <v>42063.259976851856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603</v>
      </c>
      <c r="P2820">
        <f t="shared" si="266"/>
        <v>5352.5</v>
      </c>
      <c r="Q2820" t="str">
        <f t="shared" si="267"/>
        <v>theater</v>
      </c>
      <c r="R2820" t="str">
        <f t="shared" si="268"/>
        <v>plays</v>
      </c>
      <c r="S2820" t="s">
        <v>8315</v>
      </c>
      <c r="T2820" t="s">
        <v>8329</v>
      </c>
      <c r="U2820" s="10">
        <f t="shared" si="269"/>
        <v>42250.598217592589</v>
      </c>
      <c r="V2820" s="9">
        <f t="shared" si="265"/>
        <v>42270.223217592589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240</v>
      </c>
      <c r="P2821">
        <f t="shared" si="266"/>
        <v>2672</v>
      </c>
      <c r="Q2821" t="str">
        <f t="shared" si="267"/>
        <v>theater</v>
      </c>
      <c r="R2821" t="str">
        <f t="shared" si="268"/>
        <v>plays</v>
      </c>
      <c r="S2821" t="s">
        <v>8315</v>
      </c>
      <c r="T2821" t="s">
        <v>8329</v>
      </c>
      <c r="U2821" s="10">
        <f t="shared" si="269"/>
        <v>42139.525567129633</v>
      </c>
      <c r="V2821" s="9">
        <f t="shared" si="265"/>
        <v>42169.150567129633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72</v>
      </c>
      <c r="P2822">
        <f t="shared" si="266"/>
        <v>146</v>
      </c>
      <c r="Q2822" t="str">
        <f t="shared" si="267"/>
        <v>theater</v>
      </c>
      <c r="R2822" t="str">
        <f t="shared" si="268"/>
        <v>plays</v>
      </c>
      <c r="S2822" t="s">
        <v>8315</v>
      </c>
      <c r="T2822" t="s">
        <v>8329</v>
      </c>
      <c r="U2822" s="10">
        <f t="shared" si="269"/>
        <v>42401.610983796301</v>
      </c>
      <c r="V2822" s="9">
        <f t="shared" si="265"/>
        <v>42425.625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0</v>
      </c>
      <c r="P2823">
        <f t="shared" si="266"/>
        <v>517.5</v>
      </c>
      <c r="Q2823" t="str">
        <f t="shared" si="267"/>
        <v>theater</v>
      </c>
      <c r="R2823" t="str">
        <f t="shared" si="268"/>
        <v>plays</v>
      </c>
      <c r="S2823" t="s">
        <v>8315</v>
      </c>
      <c r="T2823" t="s">
        <v>8329</v>
      </c>
      <c r="U2823" s="10">
        <f t="shared" si="269"/>
        <v>41875.922858796301</v>
      </c>
      <c r="V2823" s="9">
        <f t="shared" si="265"/>
        <v>41905.547858796301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0</v>
      </c>
      <c r="P2824">
        <f t="shared" si="266"/>
        <v>3047</v>
      </c>
      <c r="Q2824" t="str">
        <f t="shared" si="267"/>
        <v>theater</v>
      </c>
      <c r="R2824" t="str">
        <f t="shared" si="268"/>
        <v>plays</v>
      </c>
      <c r="S2824" t="s">
        <v>8315</v>
      </c>
      <c r="T2824" t="s">
        <v>8329</v>
      </c>
      <c r="U2824" s="10">
        <f t="shared" si="269"/>
        <v>42060.683935185181</v>
      </c>
      <c r="V2824" s="9">
        <f t="shared" si="265"/>
        <v>42090.267268518517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24</v>
      </c>
      <c r="P2825">
        <f t="shared" si="266"/>
        <v>69</v>
      </c>
      <c r="Q2825" t="str">
        <f t="shared" si="267"/>
        <v>theater</v>
      </c>
      <c r="R2825" t="str">
        <f t="shared" si="268"/>
        <v>plays</v>
      </c>
      <c r="S2825" t="s">
        <v>8315</v>
      </c>
      <c r="T2825" t="s">
        <v>8329</v>
      </c>
      <c r="U2825" s="10">
        <f t="shared" si="269"/>
        <v>42067.011643518519</v>
      </c>
      <c r="V2825" s="9">
        <f t="shared" si="265"/>
        <v>42094.582638888889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110</v>
      </c>
      <c r="P2826">
        <f t="shared" si="266"/>
        <v>387.5</v>
      </c>
      <c r="Q2826" t="str">
        <f t="shared" si="267"/>
        <v>theater</v>
      </c>
      <c r="R2826" t="str">
        <f t="shared" si="268"/>
        <v>plays</v>
      </c>
      <c r="S2826" t="s">
        <v>8315</v>
      </c>
      <c r="T2826" t="s">
        <v>8329</v>
      </c>
      <c r="U2826" s="10">
        <f t="shared" si="269"/>
        <v>42136.270787037036</v>
      </c>
      <c r="V2826" s="9">
        <f t="shared" si="265"/>
        <v>42167.696527777778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100</v>
      </c>
      <c r="P2827">
        <f t="shared" si="266"/>
        <v>1575.5</v>
      </c>
      <c r="Q2827" t="str">
        <f t="shared" si="267"/>
        <v>theater</v>
      </c>
      <c r="R2827" t="str">
        <f t="shared" si="268"/>
        <v>plays</v>
      </c>
      <c r="S2827" t="s">
        <v>8315</v>
      </c>
      <c r="T2827" t="s">
        <v>8329</v>
      </c>
      <c r="U2827" s="10">
        <f t="shared" si="269"/>
        <v>42312.792662037042</v>
      </c>
      <c r="V2827" s="9">
        <f t="shared" si="265"/>
        <v>42342.417662037042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155</v>
      </c>
      <c r="P2828">
        <f t="shared" si="266"/>
        <v>1087</v>
      </c>
      <c r="Q2828" t="str">
        <f t="shared" si="267"/>
        <v>theater</v>
      </c>
      <c r="R2828" t="str">
        <f t="shared" si="268"/>
        <v>plays</v>
      </c>
      <c r="S2828" t="s">
        <v>8315</v>
      </c>
      <c r="T2828" t="s">
        <v>8329</v>
      </c>
      <c r="U2828" s="10">
        <f t="shared" si="269"/>
        <v>42171.034861111111</v>
      </c>
      <c r="V2828" s="9">
        <f t="shared" si="265"/>
        <v>42194.916666666672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405</v>
      </c>
      <c r="P2829">
        <f t="shared" si="266"/>
        <v>1214</v>
      </c>
      <c r="Q2829" t="str">
        <f t="shared" si="267"/>
        <v>theater</v>
      </c>
      <c r="R2829" t="str">
        <f t="shared" si="268"/>
        <v>plays</v>
      </c>
      <c r="S2829" t="s">
        <v>8315</v>
      </c>
      <c r="T2829" t="s">
        <v>8329</v>
      </c>
      <c r="U2829" s="10">
        <f t="shared" si="269"/>
        <v>42494.683634259258</v>
      </c>
      <c r="V2829" s="9">
        <f t="shared" si="265"/>
        <v>42524.3125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36</v>
      </c>
      <c r="P2830">
        <f t="shared" si="266"/>
        <v>4816.5</v>
      </c>
      <c r="Q2830" t="str">
        <f t="shared" si="267"/>
        <v>theater</v>
      </c>
      <c r="R2830" t="str">
        <f t="shared" si="268"/>
        <v>plays</v>
      </c>
      <c r="S2830" t="s">
        <v>8315</v>
      </c>
      <c r="T2830" t="s">
        <v>8329</v>
      </c>
      <c r="U2830" s="10">
        <f t="shared" si="269"/>
        <v>42254.264687499999</v>
      </c>
      <c r="V2830" s="9">
        <f t="shared" si="265"/>
        <v>42279.583333333328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163</v>
      </c>
      <c r="P2831">
        <f t="shared" si="266"/>
        <v>1369.5</v>
      </c>
      <c r="Q2831" t="str">
        <f t="shared" si="267"/>
        <v>theater</v>
      </c>
      <c r="R2831" t="str">
        <f t="shared" si="268"/>
        <v>plays</v>
      </c>
      <c r="S2831" t="s">
        <v>8315</v>
      </c>
      <c r="T2831" t="s">
        <v>8329</v>
      </c>
      <c r="U2831" s="10">
        <f t="shared" si="269"/>
        <v>42495.434236111112</v>
      </c>
      <c r="V2831" s="9">
        <f t="shared" si="265"/>
        <v>42523.059236111112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0</v>
      </c>
      <c r="P2832">
        <f t="shared" si="266"/>
        <v>1505.5</v>
      </c>
      <c r="Q2832" t="str">
        <f t="shared" si="267"/>
        <v>theater</v>
      </c>
      <c r="R2832" t="str">
        <f t="shared" si="268"/>
        <v>plays</v>
      </c>
      <c r="S2832" t="s">
        <v>8315</v>
      </c>
      <c r="T2832" t="s">
        <v>8329</v>
      </c>
      <c r="U2832" s="10">
        <f t="shared" si="269"/>
        <v>41758.839675925927</v>
      </c>
      <c r="V2832" s="9">
        <f t="shared" si="265"/>
        <v>41770.790972222225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320</v>
      </c>
      <c r="P2833">
        <f t="shared" si="266"/>
        <v>1686</v>
      </c>
      <c r="Q2833" t="str">
        <f t="shared" si="267"/>
        <v>theater</v>
      </c>
      <c r="R2833" t="str">
        <f t="shared" si="268"/>
        <v>plays</v>
      </c>
      <c r="S2833" t="s">
        <v>8315</v>
      </c>
      <c r="T2833" t="s">
        <v>8329</v>
      </c>
      <c r="U2833" s="10">
        <f t="shared" si="269"/>
        <v>42171.824884259258</v>
      </c>
      <c r="V2833" s="9">
        <f t="shared" si="265"/>
        <v>42201.449884259258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367.98999999999978</v>
      </c>
      <c r="P2834">
        <f t="shared" si="266"/>
        <v>1481.4949999999999</v>
      </c>
      <c r="Q2834" t="str">
        <f t="shared" si="267"/>
        <v>theater</v>
      </c>
      <c r="R2834" t="str">
        <f t="shared" si="268"/>
        <v>plays</v>
      </c>
      <c r="S2834" t="s">
        <v>8315</v>
      </c>
      <c r="T2834" t="s">
        <v>8329</v>
      </c>
      <c r="U2834" s="10">
        <f t="shared" si="269"/>
        <v>41938.709421296298</v>
      </c>
      <c r="V2834" s="9">
        <f t="shared" si="265"/>
        <v>41966.541666666672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223</v>
      </c>
      <c r="P2835">
        <f t="shared" si="266"/>
        <v>1479</v>
      </c>
      <c r="Q2835" t="str">
        <f t="shared" si="267"/>
        <v>theater</v>
      </c>
      <c r="R2835" t="str">
        <f t="shared" si="268"/>
        <v>plays</v>
      </c>
      <c r="S2835" t="s">
        <v>8315</v>
      </c>
      <c r="T2835" t="s">
        <v>8329</v>
      </c>
      <c r="U2835" s="10">
        <f t="shared" si="269"/>
        <v>42268.127696759257</v>
      </c>
      <c r="V2835" s="9">
        <f t="shared" si="265"/>
        <v>42287.708333333328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560</v>
      </c>
      <c r="P2836">
        <f t="shared" si="266"/>
        <v>690.5</v>
      </c>
      <c r="Q2836" t="str">
        <f t="shared" si="267"/>
        <v>theater</v>
      </c>
      <c r="R2836" t="str">
        <f t="shared" si="268"/>
        <v>plays</v>
      </c>
      <c r="S2836" t="s">
        <v>8315</v>
      </c>
      <c r="T2836" t="s">
        <v>8329</v>
      </c>
      <c r="U2836" s="10">
        <f t="shared" si="269"/>
        <v>42019.959837962961</v>
      </c>
      <c r="V2836" s="9">
        <f t="shared" si="265"/>
        <v>42034.584837962961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870.99</v>
      </c>
      <c r="P2837">
        <f t="shared" si="266"/>
        <v>981.995</v>
      </c>
      <c r="Q2837" t="str">
        <f t="shared" si="267"/>
        <v>theater</v>
      </c>
      <c r="R2837" t="str">
        <f t="shared" si="268"/>
        <v>plays</v>
      </c>
      <c r="S2837" t="s">
        <v>8315</v>
      </c>
      <c r="T2837" t="s">
        <v>8329</v>
      </c>
      <c r="U2837" s="10">
        <f t="shared" si="269"/>
        <v>42313.703900462962</v>
      </c>
      <c r="V2837" s="9">
        <f t="shared" si="265"/>
        <v>42342.625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35</v>
      </c>
      <c r="P2838">
        <f t="shared" si="266"/>
        <v>248</v>
      </c>
      <c r="Q2838" t="str">
        <f t="shared" si="267"/>
        <v>theater</v>
      </c>
      <c r="R2838" t="str">
        <f t="shared" si="268"/>
        <v>plays</v>
      </c>
      <c r="S2838" t="s">
        <v>8315</v>
      </c>
      <c r="T2838" t="s">
        <v>8329</v>
      </c>
      <c r="U2838" s="10">
        <f t="shared" si="269"/>
        <v>42746.261782407411</v>
      </c>
      <c r="V2838" s="9">
        <f t="shared" si="265"/>
        <v>42783.832638888889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0</v>
      </c>
      <c r="P2839">
        <f t="shared" si="266"/>
        <v>435.5</v>
      </c>
      <c r="Q2839" t="str">
        <f t="shared" si="267"/>
        <v>theater</v>
      </c>
      <c r="R2839" t="str">
        <f t="shared" si="268"/>
        <v>plays</v>
      </c>
      <c r="S2839" t="s">
        <v>8315</v>
      </c>
      <c r="T2839" t="s">
        <v>8329</v>
      </c>
      <c r="U2839" s="10">
        <f t="shared" si="269"/>
        <v>42307.908379629633</v>
      </c>
      <c r="V2839" s="9">
        <f t="shared" si="265"/>
        <v>42347.575046296297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405</v>
      </c>
      <c r="P2840">
        <f t="shared" si="266"/>
        <v>1229.5</v>
      </c>
      <c r="Q2840" t="str">
        <f t="shared" si="267"/>
        <v>theater</v>
      </c>
      <c r="R2840" t="str">
        <f t="shared" si="268"/>
        <v>plays</v>
      </c>
      <c r="S2840" t="s">
        <v>8315</v>
      </c>
      <c r="T2840" t="s">
        <v>8329</v>
      </c>
      <c r="U2840" s="10">
        <f t="shared" si="269"/>
        <v>41842.607592592591</v>
      </c>
      <c r="V2840" s="9">
        <f t="shared" si="265"/>
        <v>41864.541666666664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400</v>
      </c>
      <c r="P2841">
        <f t="shared" si="266"/>
        <v>1965.5</v>
      </c>
      <c r="Q2841" t="str">
        <f t="shared" si="267"/>
        <v>theater</v>
      </c>
      <c r="R2841" t="str">
        <f t="shared" si="268"/>
        <v>plays</v>
      </c>
      <c r="S2841" t="s">
        <v>8315</v>
      </c>
      <c r="T2841" t="s">
        <v>8329</v>
      </c>
      <c r="U2841" s="10">
        <f t="shared" si="269"/>
        <v>41853.240208333329</v>
      </c>
      <c r="V2841" s="9">
        <f t="shared" si="265"/>
        <v>41875.832638888889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100</v>
      </c>
      <c r="P2842">
        <f t="shared" si="266"/>
        <v>1366</v>
      </c>
      <c r="Q2842" t="str">
        <f t="shared" si="267"/>
        <v>theater</v>
      </c>
      <c r="R2842" t="str">
        <f t="shared" si="268"/>
        <v>plays</v>
      </c>
      <c r="S2842" t="s">
        <v>8315</v>
      </c>
      <c r="T2842" t="s">
        <v>8329</v>
      </c>
      <c r="U2842" s="10">
        <f t="shared" si="269"/>
        <v>42060.035636574074</v>
      </c>
      <c r="V2842" s="9">
        <f t="shared" si="265"/>
        <v>42081.333333333328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0</v>
      </c>
      <c r="P2843">
        <f t="shared" si="266"/>
        <v>5.5</v>
      </c>
      <c r="Q2843" t="str">
        <f t="shared" si="267"/>
        <v>theater</v>
      </c>
      <c r="R2843" t="str">
        <f t="shared" si="268"/>
        <v>plays</v>
      </c>
      <c r="S2843" t="s">
        <v>8315</v>
      </c>
      <c r="T2843" t="s">
        <v>8329</v>
      </c>
      <c r="U2843" s="10">
        <f t="shared" si="269"/>
        <v>42291.739548611105</v>
      </c>
      <c r="V2843" s="9">
        <f t="shared" si="265"/>
        <v>42351.406215277777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6"/>
        <v>0</v>
      </c>
      <c r="Q2844" t="str">
        <f t="shared" si="267"/>
        <v>theater</v>
      </c>
      <c r="R2844" t="str">
        <f t="shared" si="268"/>
        <v>plays</v>
      </c>
      <c r="S2844" t="s">
        <v>8315</v>
      </c>
      <c r="T2844" t="s">
        <v>8329</v>
      </c>
      <c r="U2844" s="10">
        <f t="shared" si="269"/>
        <v>41784.952488425923</v>
      </c>
      <c r="V2844" s="9">
        <f t="shared" si="265"/>
        <v>41811.083333333336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6"/>
        <v>0</v>
      </c>
      <c r="Q2845" t="str">
        <f t="shared" si="267"/>
        <v>theater</v>
      </c>
      <c r="R2845" t="str">
        <f t="shared" si="268"/>
        <v>plays</v>
      </c>
      <c r="S2845" t="s">
        <v>8315</v>
      </c>
      <c r="T2845" t="s">
        <v>8329</v>
      </c>
      <c r="U2845" s="10">
        <f t="shared" si="269"/>
        <v>42492.737847222219</v>
      </c>
      <c r="V2845" s="9">
        <f t="shared" si="265"/>
        <v>42533.791666666672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0</v>
      </c>
      <c r="P2846">
        <f t="shared" si="266"/>
        <v>15.5</v>
      </c>
      <c r="Q2846" t="str">
        <f t="shared" si="267"/>
        <v>theater</v>
      </c>
      <c r="R2846" t="str">
        <f t="shared" si="268"/>
        <v>plays</v>
      </c>
      <c r="S2846" t="s">
        <v>8315</v>
      </c>
      <c r="T2846" t="s">
        <v>8329</v>
      </c>
      <c r="U2846" s="10">
        <f t="shared" si="269"/>
        <v>42709.546064814815</v>
      </c>
      <c r="V2846" s="9">
        <f t="shared" si="265"/>
        <v>42739.171064814815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0</v>
      </c>
      <c r="P2847">
        <f t="shared" si="266"/>
        <v>1202.5</v>
      </c>
      <c r="Q2847" t="str">
        <f t="shared" si="267"/>
        <v>theater</v>
      </c>
      <c r="R2847" t="str">
        <f t="shared" si="268"/>
        <v>plays</v>
      </c>
      <c r="S2847" t="s">
        <v>8315</v>
      </c>
      <c r="T2847" t="s">
        <v>8329</v>
      </c>
      <c r="U2847" s="10">
        <f t="shared" si="269"/>
        <v>42103.016585648147</v>
      </c>
      <c r="V2847" s="9">
        <f t="shared" si="265"/>
        <v>42162.641585648147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6"/>
        <v>0</v>
      </c>
      <c r="Q2848" t="str">
        <f t="shared" si="267"/>
        <v>theater</v>
      </c>
      <c r="R2848" t="str">
        <f t="shared" si="268"/>
        <v>plays</v>
      </c>
      <c r="S2848" t="s">
        <v>8315</v>
      </c>
      <c r="T2848" t="s">
        <v>8329</v>
      </c>
      <c r="U2848" s="10">
        <f t="shared" si="269"/>
        <v>42108.692060185189</v>
      </c>
      <c r="V2848" s="9">
        <f t="shared" si="265"/>
        <v>42153.317060185189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6"/>
        <v>0</v>
      </c>
      <c r="Q2849" t="str">
        <f t="shared" si="267"/>
        <v>theater</v>
      </c>
      <c r="R2849" t="str">
        <f t="shared" si="268"/>
        <v>plays</v>
      </c>
      <c r="S2849" t="s">
        <v>8315</v>
      </c>
      <c r="T2849" t="s">
        <v>8329</v>
      </c>
      <c r="U2849" s="10">
        <f t="shared" si="269"/>
        <v>42453.806307870371</v>
      </c>
      <c r="V2849" s="9">
        <f t="shared" si="265"/>
        <v>42513.431307870371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6"/>
        <v>36.5</v>
      </c>
      <c r="Q2850" t="str">
        <f t="shared" si="267"/>
        <v>theater</v>
      </c>
      <c r="R2850" t="str">
        <f t="shared" si="268"/>
        <v>plays</v>
      </c>
      <c r="S2850" t="s">
        <v>8315</v>
      </c>
      <c r="T2850" t="s">
        <v>8329</v>
      </c>
      <c r="U2850" s="10">
        <f t="shared" si="269"/>
        <v>42123.648831018523</v>
      </c>
      <c r="V2850" s="9">
        <f t="shared" si="265"/>
        <v>42153.273831018523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0</v>
      </c>
      <c r="P2851">
        <f t="shared" si="266"/>
        <v>3</v>
      </c>
      <c r="Q2851" t="str">
        <f t="shared" si="267"/>
        <v>theater</v>
      </c>
      <c r="R2851" t="str">
        <f t="shared" si="268"/>
        <v>plays</v>
      </c>
      <c r="S2851" t="s">
        <v>8315</v>
      </c>
      <c r="T2851" t="s">
        <v>8329</v>
      </c>
      <c r="U2851" s="10">
        <f t="shared" si="269"/>
        <v>42453.428240740745</v>
      </c>
      <c r="V2851" s="9">
        <f t="shared" si="265"/>
        <v>42483.053240740745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0</v>
      </c>
      <c r="P2852">
        <f t="shared" si="266"/>
        <v>162</v>
      </c>
      <c r="Q2852" t="str">
        <f t="shared" si="267"/>
        <v>theater</v>
      </c>
      <c r="R2852" t="str">
        <f t="shared" si="268"/>
        <v>plays</v>
      </c>
      <c r="S2852" t="s">
        <v>8315</v>
      </c>
      <c r="T2852" t="s">
        <v>8329</v>
      </c>
      <c r="U2852" s="10">
        <f t="shared" si="269"/>
        <v>41858.007071759261</v>
      </c>
      <c r="V2852" s="9">
        <f t="shared" si="265"/>
        <v>41887.632071759261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6"/>
        <v>0</v>
      </c>
      <c r="Q2853" t="str">
        <f t="shared" si="267"/>
        <v>theater</v>
      </c>
      <c r="R2853" t="str">
        <f t="shared" si="268"/>
        <v>plays</v>
      </c>
      <c r="S2853" t="s">
        <v>8315</v>
      </c>
      <c r="T2853" t="s">
        <v>8329</v>
      </c>
      <c r="U2853" s="10">
        <f t="shared" si="269"/>
        <v>42390.002650462964</v>
      </c>
      <c r="V2853" s="9">
        <f t="shared" si="265"/>
        <v>42398.595138888893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0</v>
      </c>
      <c r="P2854">
        <f t="shared" si="266"/>
        <v>50.5</v>
      </c>
      <c r="Q2854" t="str">
        <f t="shared" si="267"/>
        <v>theater</v>
      </c>
      <c r="R2854" t="str">
        <f t="shared" si="268"/>
        <v>plays</v>
      </c>
      <c r="S2854" t="s">
        <v>8315</v>
      </c>
      <c r="T2854" t="s">
        <v>8329</v>
      </c>
      <c r="U2854" s="10">
        <f t="shared" si="269"/>
        <v>41781.045173611114</v>
      </c>
      <c r="V2854" s="9">
        <f t="shared" si="265"/>
        <v>41810.670173611114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6"/>
        <v>0</v>
      </c>
      <c r="Q2855" t="str">
        <f t="shared" si="267"/>
        <v>theater</v>
      </c>
      <c r="R2855" t="str">
        <f t="shared" si="268"/>
        <v>plays</v>
      </c>
      <c r="S2855" t="s">
        <v>8315</v>
      </c>
      <c r="T2855" t="s">
        <v>8329</v>
      </c>
      <c r="U2855" s="10">
        <f t="shared" si="269"/>
        <v>41836.190937499996</v>
      </c>
      <c r="V2855" s="9">
        <f t="shared" si="265"/>
        <v>41895.815937499996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0</v>
      </c>
      <c r="P2856">
        <f t="shared" si="266"/>
        <v>215.5</v>
      </c>
      <c r="Q2856" t="str">
        <f t="shared" si="267"/>
        <v>theater</v>
      </c>
      <c r="R2856" t="str">
        <f t="shared" si="268"/>
        <v>plays</v>
      </c>
      <c r="S2856" t="s">
        <v>8315</v>
      </c>
      <c r="T2856" t="s">
        <v>8329</v>
      </c>
      <c r="U2856" s="10">
        <f t="shared" si="269"/>
        <v>42111.71665509259</v>
      </c>
      <c r="V2856" s="9">
        <f t="shared" si="265"/>
        <v>42131.34165509259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0</v>
      </c>
      <c r="P2857">
        <f t="shared" si="266"/>
        <v>152.5</v>
      </c>
      <c r="Q2857" t="str">
        <f t="shared" si="267"/>
        <v>theater</v>
      </c>
      <c r="R2857" t="str">
        <f t="shared" si="268"/>
        <v>plays</v>
      </c>
      <c r="S2857" t="s">
        <v>8315</v>
      </c>
      <c r="T2857" t="s">
        <v>8329</v>
      </c>
      <c r="U2857" s="10">
        <f t="shared" si="269"/>
        <v>42370.007766203707</v>
      </c>
      <c r="V2857" s="9">
        <f t="shared" si="265"/>
        <v>42398.606944444444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0</v>
      </c>
      <c r="P2858">
        <f t="shared" si="266"/>
        <v>76</v>
      </c>
      <c r="Q2858" t="str">
        <f t="shared" si="267"/>
        <v>theater</v>
      </c>
      <c r="R2858" t="str">
        <f t="shared" si="268"/>
        <v>plays</v>
      </c>
      <c r="S2858" t="s">
        <v>8315</v>
      </c>
      <c r="T2858" t="s">
        <v>8329</v>
      </c>
      <c r="U2858" s="10">
        <f t="shared" si="269"/>
        <v>42165.037581018521</v>
      </c>
      <c r="V2858" s="9">
        <f t="shared" si="265"/>
        <v>42224.523611111115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0</v>
      </c>
      <c r="P2859">
        <f t="shared" si="266"/>
        <v>3757.5</v>
      </c>
      <c r="Q2859" t="str">
        <f t="shared" si="267"/>
        <v>theater</v>
      </c>
      <c r="R2859" t="str">
        <f t="shared" si="268"/>
        <v>plays</v>
      </c>
      <c r="S2859" t="s">
        <v>8315</v>
      </c>
      <c r="T2859" t="s">
        <v>8329</v>
      </c>
      <c r="U2859" s="10">
        <f t="shared" si="269"/>
        <v>42726.920081018514</v>
      </c>
      <c r="V2859" s="9">
        <f t="shared" si="265"/>
        <v>42786.375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6"/>
        <v>0</v>
      </c>
      <c r="Q2860" t="str">
        <f t="shared" si="267"/>
        <v>theater</v>
      </c>
      <c r="R2860" t="str">
        <f t="shared" si="268"/>
        <v>plays</v>
      </c>
      <c r="S2860" t="s">
        <v>8315</v>
      </c>
      <c r="T2860" t="s">
        <v>8329</v>
      </c>
      <c r="U2860" s="10">
        <f t="shared" si="269"/>
        <v>41954.545081018514</v>
      </c>
      <c r="V2860" s="9">
        <f t="shared" si="265"/>
        <v>41978.102777777778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0</v>
      </c>
      <c r="P2861">
        <f t="shared" si="266"/>
        <v>18</v>
      </c>
      <c r="Q2861" t="str">
        <f t="shared" si="267"/>
        <v>theater</v>
      </c>
      <c r="R2861" t="str">
        <f t="shared" si="268"/>
        <v>plays</v>
      </c>
      <c r="S2861" t="s">
        <v>8315</v>
      </c>
      <c r="T2861" t="s">
        <v>8329</v>
      </c>
      <c r="U2861" s="10">
        <f t="shared" si="269"/>
        <v>42233.362314814818</v>
      </c>
      <c r="V2861" s="9">
        <f t="shared" si="265"/>
        <v>42292.987314814818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0</v>
      </c>
      <c r="P2862">
        <f t="shared" si="266"/>
        <v>137.5</v>
      </c>
      <c r="Q2862" t="str">
        <f t="shared" si="267"/>
        <v>theater</v>
      </c>
      <c r="R2862" t="str">
        <f t="shared" si="268"/>
        <v>plays</v>
      </c>
      <c r="S2862" t="s">
        <v>8315</v>
      </c>
      <c r="T2862" t="s">
        <v>8329</v>
      </c>
      <c r="U2862" s="10">
        <f t="shared" si="269"/>
        <v>42480.800648148142</v>
      </c>
      <c r="V2862" s="9">
        <f t="shared" si="265"/>
        <v>42540.42564814815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0</v>
      </c>
      <c r="P2863">
        <f t="shared" si="266"/>
        <v>41.5</v>
      </c>
      <c r="Q2863" t="str">
        <f t="shared" si="267"/>
        <v>theater</v>
      </c>
      <c r="R2863" t="str">
        <f t="shared" si="268"/>
        <v>plays</v>
      </c>
      <c r="S2863" t="s">
        <v>8315</v>
      </c>
      <c r="T2863" t="s">
        <v>8329</v>
      </c>
      <c r="U2863" s="10">
        <f t="shared" si="269"/>
        <v>42257.590833333335</v>
      </c>
      <c r="V2863" s="9">
        <f t="shared" si="265"/>
        <v>42271.215833333335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6"/>
        <v>29</v>
      </c>
      <c r="Q2864" t="str">
        <f t="shared" si="267"/>
        <v>theater</v>
      </c>
      <c r="R2864" t="str">
        <f t="shared" si="268"/>
        <v>plays</v>
      </c>
      <c r="S2864" t="s">
        <v>8315</v>
      </c>
      <c r="T2864" t="s">
        <v>8329</v>
      </c>
      <c r="U2864" s="10">
        <f t="shared" si="269"/>
        <v>41784.789687500001</v>
      </c>
      <c r="V2864" s="9">
        <f t="shared" si="265"/>
        <v>41814.414687500001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6"/>
        <v>10.5</v>
      </c>
      <c r="Q2865" t="str">
        <f t="shared" si="267"/>
        <v>theater</v>
      </c>
      <c r="R2865" t="str">
        <f t="shared" si="268"/>
        <v>plays</v>
      </c>
      <c r="S2865" t="s">
        <v>8315</v>
      </c>
      <c r="T2865" t="s">
        <v>8329</v>
      </c>
      <c r="U2865" s="10">
        <f t="shared" si="269"/>
        <v>41831.675034722226</v>
      </c>
      <c r="V2865" s="9">
        <f t="shared" si="265"/>
        <v>41891.300034722226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0</v>
      </c>
      <c r="P2866">
        <f t="shared" si="266"/>
        <v>21.5</v>
      </c>
      <c r="Q2866" t="str">
        <f t="shared" si="267"/>
        <v>theater</v>
      </c>
      <c r="R2866" t="str">
        <f t="shared" si="268"/>
        <v>plays</v>
      </c>
      <c r="S2866" t="s">
        <v>8315</v>
      </c>
      <c r="T2866" t="s">
        <v>8329</v>
      </c>
      <c r="U2866" s="10">
        <f t="shared" si="269"/>
        <v>42172.613506944443</v>
      </c>
      <c r="V2866" s="9">
        <f t="shared" si="265"/>
        <v>42202.179166666669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6"/>
        <v>0</v>
      </c>
      <c r="Q2867" t="str">
        <f t="shared" si="267"/>
        <v>theater</v>
      </c>
      <c r="R2867" t="str">
        <f t="shared" si="268"/>
        <v>plays</v>
      </c>
      <c r="S2867" t="s">
        <v>8315</v>
      </c>
      <c r="T2867" t="s">
        <v>8329</v>
      </c>
      <c r="U2867" s="10">
        <f t="shared" si="269"/>
        <v>41950.114108796297</v>
      </c>
      <c r="V2867" s="9">
        <f t="shared" si="265"/>
        <v>42009.739108796297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</v>
      </c>
      <c r="P2868">
        <f t="shared" si="266"/>
        <v>23.5</v>
      </c>
      <c r="Q2868" t="str">
        <f t="shared" si="267"/>
        <v>theater</v>
      </c>
      <c r="R2868" t="str">
        <f t="shared" si="268"/>
        <v>plays</v>
      </c>
      <c r="S2868" t="s">
        <v>8315</v>
      </c>
      <c r="T2868" t="s">
        <v>8329</v>
      </c>
      <c r="U2868" s="10">
        <f t="shared" si="269"/>
        <v>42627.955104166671</v>
      </c>
      <c r="V2868" s="9">
        <f t="shared" si="265"/>
        <v>42657.541666666672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0</v>
      </c>
      <c r="P2869">
        <f t="shared" si="266"/>
        <v>257</v>
      </c>
      <c r="Q2869" t="str">
        <f t="shared" si="267"/>
        <v>theater</v>
      </c>
      <c r="R2869" t="str">
        <f t="shared" si="268"/>
        <v>plays</v>
      </c>
      <c r="S2869" t="s">
        <v>8315</v>
      </c>
      <c r="T2869" t="s">
        <v>8329</v>
      </c>
      <c r="U2869" s="10">
        <f t="shared" si="269"/>
        <v>42531.195277777777</v>
      </c>
      <c r="V2869" s="9">
        <f t="shared" si="265"/>
        <v>42554.791666666672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0</v>
      </c>
      <c r="P2870">
        <f t="shared" si="266"/>
        <v>3180.88</v>
      </c>
      <c r="Q2870" t="str">
        <f t="shared" si="267"/>
        <v>theater</v>
      </c>
      <c r="R2870" t="str">
        <f t="shared" si="268"/>
        <v>plays</v>
      </c>
      <c r="S2870" t="s">
        <v>8315</v>
      </c>
      <c r="T2870" t="s">
        <v>8329</v>
      </c>
      <c r="U2870" s="10">
        <f t="shared" si="269"/>
        <v>42618.827013888891</v>
      </c>
      <c r="V2870" s="9">
        <f t="shared" si="265"/>
        <v>42648.452013888891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</v>
      </c>
      <c r="P2871">
        <f t="shared" si="266"/>
        <v>91</v>
      </c>
      <c r="Q2871" t="str">
        <f t="shared" si="267"/>
        <v>theater</v>
      </c>
      <c r="R2871" t="str">
        <f t="shared" si="268"/>
        <v>plays</v>
      </c>
      <c r="S2871" t="s">
        <v>8315</v>
      </c>
      <c r="T2871" t="s">
        <v>8329</v>
      </c>
      <c r="U2871" s="10">
        <f t="shared" si="269"/>
        <v>42540.593530092592</v>
      </c>
      <c r="V2871" s="9">
        <f t="shared" si="265"/>
        <v>42570.218530092592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0</v>
      </c>
      <c r="P2872">
        <f t="shared" si="266"/>
        <v>379.5</v>
      </c>
      <c r="Q2872" t="str">
        <f t="shared" si="267"/>
        <v>theater</v>
      </c>
      <c r="R2872" t="str">
        <f t="shared" si="268"/>
        <v>plays</v>
      </c>
      <c r="S2872" t="s">
        <v>8315</v>
      </c>
      <c r="T2872" t="s">
        <v>8329</v>
      </c>
      <c r="U2872" s="10">
        <f t="shared" si="269"/>
        <v>41746.189409722225</v>
      </c>
      <c r="V2872" s="9">
        <f t="shared" si="265"/>
        <v>41775.814409722225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0</v>
      </c>
      <c r="P2873">
        <f t="shared" si="266"/>
        <v>240</v>
      </c>
      <c r="Q2873" t="str">
        <f t="shared" si="267"/>
        <v>theater</v>
      </c>
      <c r="R2873" t="str">
        <f t="shared" si="268"/>
        <v>plays</v>
      </c>
      <c r="S2873" t="s">
        <v>8315</v>
      </c>
      <c r="T2873" t="s">
        <v>8329</v>
      </c>
      <c r="U2873" s="10">
        <f t="shared" si="269"/>
        <v>41974.738576388889</v>
      </c>
      <c r="V2873" s="9">
        <f t="shared" si="265"/>
        <v>41994.363576388889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6"/>
        <v>0</v>
      </c>
      <c r="Q2874" t="str">
        <f t="shared" si="267"/>
        <v>theater</v>
      </c>
      <c r="R2874" t="str">
        <f t="shared" si="268"/>
        <v>plays</v>
      </c>
      <c r="S2874" t="s">
        <v>8315</v>
      </c>
      <c r="T2874" t="s">
        <v>8329</v>
      </c>
      <c r="U2874" s="10">
        <f t="shared" si="269"/>
        <v>42115.11618055556</v>
      </c>
      <c r="V2874" s="9">
        <f t="shared" si="265"/>
        <v>42174.74118055556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0</v>
      </c>
      <c r="P2875">
        <f t="shared" si="266"/>
        <v>480.5</v>
      </c>
      <c r="Q2875" t="str">
        <f t="shared" si="267"/>
        <v>theater</v>
      </c>
      <c r="R2875" t="str">
        <f t="shared" si="268"/>
        <v>plays</v>
      </c>
      <c r="S2875" t="s">
        <v>8315</v>
      </c>
      <c r="T2875" t="s">
        <v>8329</v>
      </c>
      <c r="U2875" s="10">
        <f t="shared" si="269"/>
        <v>42002.817488425921</v>
      </c>
      <c r="V2875" s="9">
        <f t="shared" si="265"/>
        <v>42032.442488425921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0</v>
      </c>
      <c r="P2876">
        <f t="shared" si="266"/>
        <v>137</v>
      </c>
      <c r="Q2876" t="str">
        <f t="shared" si="267"/>
        <v>theater</v>
      </c>
      <c r="R2876" t="str">
        <f t="shared" si="268"/>
        <v>plays</v>
      </c>
      <c r="S2876" t="s">
        <v>8315</v>
      </c>
      <c r="T2876" t="s">
        <v>8329</v>
      </c>
      <c r="U2876" s="10">
        <f t="shared" si="269"/>
        <v>42722.84474537037</v>
      </c>
      <c r="V2876" s="9">
        <f t="shared" si="265"/>
        <v>42752.46974537037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6"/>
        <v>5</v>
      </c>
      <c r="Q2877" t="str">
        <f t="shared" si="267"/>
        <v>theater</v>
      </c>
      <c r="R2877" t="str">
        <f t="shared" si="268"/>
        <v>plays</v>
      </c>
      <c r="S2877" t="s">
        <v>8315</v>
      </c>
      <c r="T2877" t="s">
        <v>8329</v>
      </c>
      <c r="U2877" s="10">
        <f t="shared" si="269"/>
        <v>42465.128391203703</v>
      </c>
      <c r="V2877" s="9">
        <f t="shared" si="265"/>
        <v>42494.753391203703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6"/>
        <v>0</v>
      </c>
      <c r="Q2878" t="str">
        <f t="shared" si="267"/>
        <v>theater</v>
      </c>
      <c r="R2878" t="str">
        <f t="shared" si="268"/>
        <v>plays</v>
      </c>
      <c r="S2878" t="s">
        <v>8315</v>
      </c>
      <c r="T2878" t="s">
        <v>8329</v>
      </c>
      <c r="U2878" s="10">
        <f t="shared" si="269"/>
        <v>42171.743969907402</v>
      </c>
      <c r="V2878" s="9">
        <f t="shared" si="265"/>
        <v>42201.368969907402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0</v>
      </c>
      <c r="P2879">
        <f t="shared" si="266"/>
        <v>328</v>
      </c>
      <c r="Q2879" t="str">
        <f t="shared" si="267"/>
        <v>theater</v>
      </c>
      <c r="R2879" t="str">
        <f t="shared" si="268"/>
        <v>plays</v>
      </c>
      <c r="S2879" t="s">
        <v>8315</v>
      </c>
      <c r="T2879" t="s">
        <v>8329</v>
      </c>
      <c r="U2879" s="10">
        <f t="shared" si="269"/>
        <v>42672.955138888887</v>
      </c>
      <c r="V2879" s="9">
        <f t="shared" si="265"/>
        <v>42704.333333333328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0</v>
      </c>
      <c r="P2880">
        <f t="shared" si="266"/>
        <v>33.5</v>
      </c>
      <c r="Q2880" t="str">
        <f t="shared" si="267"/>
        <v>theater</v>
      </c>
      <c r="R2880" t="str">
        <f t="shared" si="268"/>
        <v>plays</v>
      </c>
      <c r="S2880" t="s">
        <v>8315</v>
      </c>
      <c r="T2880" t="s">
        <v>8329</v>
      </c>
      <c r="U2880" s="10">
        <f t="shared" si="269"/>
        <v>42128.615682870368</v>
      </c>
      <c r="V2880" s="9">
        <f t="shared" si="265"/>
        <v>42188.240682870368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6"/>
        <v>15</v>
      </c>
      <c r="Q2881" t="str">
        <f t="shared" si="267"/>
        <v>theater</v>
      </c>
      <c r="R2881" t="str">
        <f t="shared" si="268"/>
        <v>plays</v>
      </c>
      <c r="S2881" t="s">
        <v>8315</v>
      </c>
      <c r="T2881" t="s">
        <v>8329</v>
      </c>
      <c r="U2881" s="10">
        <f t="shared" si="269"/>
        <v>42359.725243055553</v>
      </c>
      <c r="V2881" s="9">
        <f t="shared" si="265"/>
        <v>42389.350243055553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IF(E2882&gt;=D2882, E2882-D2882,0)</f>
        <v>0</v>
      </c>
      <c r="P2882">
        <f t="shared" si="266"/>
        <v>1414.5</v>
      </c>
      <c r="Q2882" t="str">
        <f t="shared" si="267"/>
        <v>theater</v>
      </c>
      <c r="R2882" t="str">
        <f t="shared" si="268"/>
        <v>plays</v>
      </c>
      <c r="S2882" t="s">
        <v>8315</v>
      </c>
      <c r="T2882" t="s">
        <v>8329</v>
      </c>
      <c r="U2882" s="10">
        <f t="shared" si="269"/>
        <v>42192.905694444446</v>
      </c>
      <c r="V2882" s="9">
        <f t="shared" ref="V2882:V2945" si="271">(I2882/86400)+25569+(-9/24)</f>
        <v>42236.336805555555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>
        <f t="shared" ref="P2883:P2946" si="272">AVERAGE(E2883,L2883)</f>
        <v>0</v>
      </c>
      <c r="Q2883" t="str">
        <f t="shared" ref="Q2883:Q2946" si="273">LEFT(N2883,LEN(N2883)-FIND("/",N2883)+2)</f>
        <v>theater</v>
      </c>
      <c r="R2883" t="str">
        <f t="shared" ref="R2883:R2946" si="274">RIGHT(N2883,LEN(N2883)-FIND("/",N2883))</f>
        <v>plays</v>
      </c>
      <c r="S2883" t="s">
        <v>8315</v>
      </c>
      <c r="T2883" t="s">
        <v>8329</v>
      </c>
      <c r="U2883" s="10">
        <f t="shared" ref="U2883:U2946" si="275">(((J2883/60)/60)/24)+DATE(1970,1,1)</f>
        <v>41916.597638888888</v>
      </c>
      <c r="V2883" s="9">
        <f t="shared" si="271"/>
        <v>41976.264305555553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0</v>
      </c>
      <c r="P2884">
        <f t="shared" si="272"/>
        <v>128</v>
      </c>
      <c r="Q2884" t="str">
        <f t="shared" si="273"/>
        <v>theater</v>
      </c>
      <c r="R2884" t="str">
        <f t="shared" si="274"/>
        <v>plays</v>
      </c>
      <c r="S2884" t="s">
        <v>8315</v>
      </c>
      <c r="T2884" t="s">
        <v>8329</v>
      </c>
      <c r="U2884" s="10">
        <f t="shared" si="275"/>
        <v>42461.596273148149</v>
      </c>
      <c r="V2884" s="9">
        <f t="shared" si="271"/>
        <v>42491.221273148149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0</v>
      </c>
      <c r="P2885">
        <f t="shared" si="272"/>
        <v>956.5</v>
      </c>
      <c r="Q2885" t="str">
        <f t="shared" si="273"/>
        <v>theater</v>
      </c>
      <c r="R2885" t="str">
        <f t="shared" si="274"/>
        <v>plays</v>
      </c>
      <c r="S2885" t="s">
        <v>8315</v>
      </c>
      <c r="T2885" t="s">
        <v>8329</v>
      </c>
      <c r="U2885" s="10">
        <f t="shared" si="275"/>
        <v>42370.90320601852</v>
      </c>
      <c r="V2885" s="9">
        <f t="shared" si="271"/>
        <v>42405.832638888889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2"/>
        <v>94.5</v>
      </c>
      <c r="Q2886" t="str">
        <f t="shared" si="273"/>
        <v>theater</v>
      </c>
      <c r="R2886" t="str">
        <f t="shared" si="274"/>
        <v>plays</v>
      </c>
      <c r="S2886" t="s">
        <v>8315</v>
      </c>
      <c r="T2886" t="s">
        <v>8329</v>
      </c>
      <c r="U2886" s="10">
        <f t="shared" si="275"/>
        <v>41948.727256944447</v>
      </c>
      <c r="V2886" s="9">
        <f t="shared" si="271"/>
        <v>41978.352256944447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0</v>
      </c>
      <c r="P2887">
        <f t="shared" si="272"/>
        <v>67.5</v>
      </c>
      <c r="Q2887" t="str">
        <f t="shared" si="273"/>
        <v>theater</v>
      </c>
      <c r="R2887" t="str">
        <f t="shared" si="274"/>
        <v>plays</v>
      </c>
      <c r="S2887" t="s">
        <v>8315</v>
      </c>
      <c r="T2887" t="s">
        <v>8329</v>
      </c>
      <c r="U2887" s="10">
        <f t="shared" si="275"/>
        <v>42047.07640046296</v>
      </c>
      <c r="V2887" s="9">
        <f t="shared" si="271"/>
        <v>42076.659733796296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0</v>
      </c>
      <c r="P2888">
        <f t="shared" si="272"/>
        <v>5.5</v>
      </c>
      <c r="Q2888" t="str">
        <f t="shared" si="273"/>
        <v>theater</v>
      </c>
      <c r="R2888" t="str">
        <f t="shared" si="274"/>
        <v>plays</v>
      </c>
      <c r="S2888" t="s">
        <v>8315</v>
      </c>
      <c r="T2888" t="s">
        <v>8329</v>
      </c>
      <c r="U2888" s="10">
        <f t="shared" si="275"/>
        <v>42261.632916666669</v>
      </c>
      <c r="V2888" s="9">
        <f t="shared" si="271"/>
        <v>42265.790972222225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2"/>
        <v>3</v>
      </c>
      <c r="Q2889" t="str">
        <f t="shared" si="273"/>
        <v>theater</v>
      </c>
      <c r="R2889" t="str">
        <f t="shared" si="274"/>
        <v>plays</v>
      </c>
      <c r="S2889" t="s">
        <v>8315</v>
      </c>
      <c r="T2889" t="s">
        <v>8329</v>
      </c>
      <c r="U2889" s="10">
        <f t="shared" si="275"/>
        <v>41985.427361111113</v>
      </c>
      <c r="V2889" s="9">
        <f t="shared" si="271"/>
        <v>42015.052361111113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2"/>
        <v>0</v>
      </c>
      <c r="Q2890" t="str">
        <f t="shared" si="273"/>
        <v>theater</v>
      </c>
      <c r="R2890" t="str">
        <f t="shared" si="274"/>
        <v>plays</v>
      </c>
      <c r="S2890" t="s">
        <v>8315</v>
      </c>
      <c r="T2890" t="s">
        <v>8329</v>
      </c>
      <c r="U2890" s="10">
        <f t="shared" si="275"/>
        <v>41922.535185185188</v>
      </c>
      <c r="V2890" s="9">
        <f t="shared" si="271"/>
        <v>41929.832638888889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0</v>
      </c>
      <c r="P2891">
        <f t="shared" si="272"/>
        <v>578</v>
      </c>
      <c r="Q2891" t="str">
        <f t="shared" si="273"/>
        <v>theater</v>
      </c>
      <c r="R2891" t="str">
        <f t="shared" si="274"/>
        <v>plays</v>
      </c>
      <c r="S2891" t="s">
        <v>8315</v>
      </c>
      <c r="T2891" t="s">
        <v>8329</v>
      </c>
      <c r="U2891" s="10">
        <f t="shared" si="275"/>
        <v>41850.863252314812</v>
      </c>
      <c r="V2891" s="9">
        <f t="shared" si="271"/>
        <v>41880.488252314812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0</v>
      </c>
      <c r="P2892">
        <f t="shared" si="272"/>
        <v>12</v>
      </c>
      <c r="Q2892" t="str">
        <f t="shared" si="273"/>
        <v>theater</v>
      </c>
      <c r="R2892" t="str">
        <f t="shared" si="274"/>
        <v>plays</v>
      </c>
      <c r="S2892" t="s">
        <v>8315</v>
      </c>
      <c r="T2892" t="s">
        <v>8329</v>
      </c>
      <c r="U2892" s="10">
        <f t="shared" si="275"/>
        <v>41831.742962962962</v>
      </c>
      <c r="V2892" s="9">
        <f t="shared" si="271"/>
        <v>41859.75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0</v>
      </c>
      <c r="P2893">
        <f t="shared" si="272"/>
        <v>141.5</v>
      </c>
      <c r="Q2893" t="str">
        <f t="shared" si="273"/>
        <v>theater</v>
      </c>
      <c r="R2893" t="str">
        <f t="shared" si="274"/>
        <v>plays</v>
      </c>
      <c r="S2893" t="s">
        <v>8315</v>
      </c>
      <c r="T2893" t="s">
        <v>8329</v>
      </c>
      <c r="U2893" s="10">
        <f t="shared" si="275"/>
        <v>42415.883425925931</v>
      </c>
      <c r="V2893" s="9">
        <f t="shared" si="271"/>
        <v>42475.46675925926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0</v>
      </c>
      <c r="P2894">
        <f t="shared" si="272"/>
        <v>258.5</v>
      </c>
      <c r="Q2894" t="str">
        <f t="shared" si="273"/>
        <v>theater</v>
      </c>
      <c r="R2894" t="str">
        <f t="shared" si="274"/>
        <v>plays</v>
      </c>
      <c r="S2894" t="s">
        <v>8315</v>
      </c>
      <c r="T2894" t="s">
        <v>8329</v>
      </c>
      <c r="U2894" s="10">
        <f t="shared" si="275"/>
        <v>41869.714166666665</v>
      </c>
      <c r="V2894" s="9">
        <f t="shared" si="271"/>
        <v>41876.5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</v>
      </c>
      <c r="P2895">
        <f t="shared" si="272"/>
        <v>13.5</v>
      </c>
      <c r="Q2895" t="str">
        <f t="shared" si="273"/>
        <v>theater</v>
      </c>
      <c r="R2895" t="str">
        <f t="shared" si="274"/>
        <v>plays</v>
      </c>
      <c r="S2895" t="s">
        <v>8315</v>
      </c>
      <c r="T2895" t="s">
        <v>8329</v>
      </c>
      <c r="U2895" s="10">
        <f t="shared" si="275"/>
        <v>41953.773090277777</v>
      </c>
      <c r="V2895" s="9">
        <f t="shared" si="271"/>
        <v>42012.708333333328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2"/>
        <v>0</v>
      </c>
      <c r="Q2896" t="str">
        <f t="shared" si="273"/>
        <v>theater</v>
      </c>
      <c r="R2896" t="str">
        <f t="shared" si="274"/>
        <v>plays</v>
      </c>
      <c r="S2896" t="s">
        <v>8315</v>
      </c>
      <c r="T2896" t="s">
        <v>8329</v>
      </c>
      <c r="U2896" s="10">
        <f t="shared" si="275"/>
        <v>42037.986284722225</v>
      </c>
      <c r="V2896" s="9">
        <f t="shared" si="271"/>
        <v>42097.569618055553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0</v>
      </c>
      <c r="P2897">
        <f t="shared" si="272"/>
        <v>13.5</v>
      </c>
      <c r="Q2897" t="str">
        <f t="shared" si="273"/>
        <v>theater</v>
      </c>
      <c r="R2897" t="str">
        <f t="shared" si="274"/>
        <v>plays</v>
      </c>
      <c r="S2897" t="s">
        <v>8315</v>
      </c>
      <c r="T2897" t="s">
        <v>8329</v>
      </c>
      <c r="U2897" s="10">
        <f t="shared" si="275"/>
        <v>41811.555462962962</v>
      </c>
      <c r="V2897" s="9">
        <f t="shared" si="271"/>
        <v>41812.5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0</v>
      </c>
      <c r="P2898">
        <f t="shared" si="272"/>
        <v>318.5</v>
      </c>
      <c r="Q2898" t="str">
        <f t="shared" si="273"/>
        <v>theater</v>
      </c>
      <c r="R2898" t="str">
        <f t="shared" si="274"/>
        <v>plays</v>
      </c>
      <c r="S2898" t="s">
        <v>8315</v>
      </c>
      <c r="T2898" t="s">
        <v>8329</v>
      </c>
      <c r="U2898" s="10">
        <f t="shared" si="275"/>
        <v>42701.908807870372</v>
      </c>
      <c r="V2898" s="9">
        <f t="shared" si="271"/>
        <v>42715.875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0</v>
      </c>
      <c r="P2899">
        <f t="shared" si="272"/>
        <v>276.5</v>
      </c>
      <c r="Q2899" t="str">
        <f t="shared" si="273"/>
        <v>theater</v>
      </c>
      <c r="R2899" t="str">
        <f t="shared" si="274"/>
        <v>plays</v>
      </c>
      <c r="S2899" t="s">
        <v>8315</v>
      </c>
      <c r="T2899" t="s">
        <v>8329</v>
      </c>
      <c r="U2899" s="10">
        <f t="shared" si="275"/>
        <v>42258.646504629629</v>
      </c>
      <c r="V2899" s="9">
        <f t="shared" si="271"/>
        <v>42288.270196759258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0</v>
      </c>
      <c r="P2900">
        <f t="shared" si="272"/>
        <v>164</v>
      </c>
      <c r="Q2900" t="str">
        <f t="shared" si="273"/>
        <v>theater</v>
      </c>
      <c r="R2900" t="str">
        <f t="shared" si="274"/>
        <v>plays</v>
      </c>
      <c r="S2900" t="s">
        <v>8315</v>
      </c>
      <c r="T2900" t="s">
        <v>8329</v>
      </c>
      <c r="U2900" s="10">
        <f t="shared" si="275"/>
        <v>42278.664965277778</v>
      </c>
      <c r="V2900" s="9">
        <f t="shared" si="271"/>
        <v>42308.289965277778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2"/>
        <v>0</v>
      </c>
      <c r="Q2901" t="str">
        <f t="shared" si="273"/>
        <v>theater</v>
      </c>
      <c r="R2901" t="str">
        <f t="shared" si="274"/>
        <v>plays</v>
      </c>
      <c r="S2901" t="s">
        <v>8315</v>
      </c>
      <c r="T2901" t="s">
        <v>8329</v>
      </c>
      <c r="U2901" s="10">
        <f t="shared" si="275"/>
        <v>42515.078217592592</v>
      </c>
      <c r="V2901" s="9">
        <f t="shared" si="271"/>
        <v>42574.703217592592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0</v>
      </c>
      <c r="P2902">
        <f t="shared" si="272"/>
        <v>1706</v>
      </c>
      <c r="Q2902" t="str">
        <f t="shared" si="273"/>
        <v>theater</v>
      </c>
      <c r="R2902" t="str">
        <f t="shared" si="274"/>
        <v>plays</v>
      </c>
      <c r="S2902" t="s">
        <v>8315</v>
      </c>
      <c r="T2902" t="s">
        <v>8329</v>
      </c>
      <c r="U2902" s="10">
        <f t="shared" si="275"/>
        <v>41830.234166666669</v>
      </c>
      <c r="V2902" s="9">
        <f t="shared" si="271"/>
        <v>41859.859166666669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</v>
      </c>
      <c r="P2903">
        <f t="shared" si="272"/>
        <v>4</v>
      </c>
      <c r="Q2903" t="str">
        <f t="shared" si="273"/>
        <v>theater</v>
      </c>
      <c r="R2903" t="str">
        <f t="shared" si="274"/>
        <v>plays</v>
      </c>
      <c r="S2903" t="s">
        <v>8315</v>
      </c>
      <c r="T2903" t="s">
        <v>8329</v>
      </c>
      <c r="U2903" s="10">
        <f t="shared" si="275"/>
        <v>41982.904386574075</v>
      </c>
      <c r="V2903" s="9">
        <f t="shared" si="271"/>
        <v>42042.529386574075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2"/>
        <v>13</v>
      </c>
      <c r="Q2904" t="str">
        <f t="shared" si="273"/>
        <v>theater</v>
      </c>
      <c r="R2904" t="str">
        <f t="shared" si="274"/>
        <v>plays</v>
      </c>
      <c r="S2904" t="s">
        <v>8315</v>
      </c>
      <c r="T2904" t="s">
        <v>8329</v>
      </c>
      <c r="U2904" s="10">
        <f t="shared" si="275"/>
        <v>42210.439768518518</v>
      </c>
      <c r="V2904" s="9">
        <f t="shared" si="271"/>
        <v>42240.064768518518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</v>
      </c>
      <c r="P2905">
        <f t="shared" si="272"/>
        <v>21.5</v>
      </c>
      <c r="Q2905" t="str">
        <f t="shared" si="273"/>
        <v>theater</v>
      </c>
      <c r="R2905" t="str">
        <f t="shared" si="274"/>
        <v>plays</v>
      </c>
      <c r="S2905" t="s">
        <v>8315</v>
      </c>
      <c r="T2905" t="s">
        <v>8329</v>
      </c>
      <c r="U2905" s="10">
        <f t="shared" si="275"/>
        <v>42196.166874999995</v>
      </c>
      <c r="V2905" s="9">
        <f t="shared" si="271"/>
        <v>42255.791874999995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0</v>
      </c>
      <c r="P2906">
        <f t="shared" si="272"/>
        <v>39.5</v>
      </c>
      <c r="Q2906" t="str">
        <f t="shared" si="273"/>
        <v>theater</v>
      </c>
      <c r="R2906" t="str">
        <f t="shared" si="274"/>
        <v>plays</v>
      </c>
      <c r="S2906" t="s">
        <v>8315</v>
      </c>
      <c r="T2906" t="s">
        <v>8329</v>
      </c>
      <c r="U2906" s="10">
        <f t="shared" si="275"/>
        <v>41940.967951388891</v>
      </c>
      <c r="V2906" s="9">
        <f t="shared" si="271"/>
        <v>41952.125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0</v>
      </c>
      <c r="P2907">
        <f t="shared" si="272"/>
        <v>319.5</v>
      </c>
      <c r="Q2907" t="str">
        <f t="shared" si="273"/>
        <v>theater</v>
      </c>
      <c r="R2907" t="str">
        <f t="shared" si="274"/>
        <v>plays</v>
      </c>
      <c r="S2907" t="s">
        <v>8315</v>
      </c>
      <c r="T2907" t="s">
        <v>8329</v>
      </c>
      <c r="U2907" s="10">
        <f t="shared" si="275"/>
        <v>42606.056863425925</v>
      </c>
      <c r="V2907" s="9">
        <f t="shared" si="271"/>
        <v>42619.681863425925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0</v>
      </c>
      <c r="P2908">
        <f t="shared" si="272"/>
        <v>286</v>
      </c>
      <c r="Q2908" t="str">
        <f t="shared" si="273"/>
        <v>theater</v>
      </c>
      <c r="R2908" t="str">
        <f t="shared" si="274"/>
        <v>plays</v>
      </c>
      <c r="S2908" t="s">
        <v>8315</v>
      </c>
      <c r="T2908" t="s">
        <v>8329</v>
      </c>
      <c r="U2908" s="10">
        <f t="shared" si="275"/>
        <v>42199.648912037039</v>
      </c>
      <c r="V2908" s="9">
        <f t="shared" si="271"/>
        <v>42216.666666666672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2"/>
        <v>2</v>
      </c>
      <c r="Q2909" t="str">
        <f t="shared" si="273"/>
        <v>theater</v>
      </c>
      <c r="R2909" t="str">
        <f t="shared" si="274"/>
        <v>plays</v>
      </c>
      <c r="S2909" t="s">
        <v>8315</v>
      </c>
      <c r="T2909" t="s">
        <v>8329</v>
      </c>
      <c r="U2909" s="10">
        <f t="shared" si="275"/>
        <v>42444.877743055549</v>
      </c>
      <c r="V2909" s="9">
        <f t="shared" si="271"/>
        <v>42504.502743055556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0</v>
      </c>
      <c r="P2910">
        <f t="shared" si="272"/>
        <v>134.5</v>
      </c>
      <c r="Q2910" t="str">
        <f t="shared" si="273"/>
        <v>theater</v>
      </c>
      <c r="R2910" t="str">
        <f t="shared" si="274"/>
        <v>plays</v>
      </c>
      <c r="S2910" t="s">
        <v>8315</v>
      </c>
      <c r="T2910" t="s">
        <v>8329</v>
      </c>
      <c r="U2910" s="10">
        <f t="shared" si="275"/>
        <v>42499.731701388882</v>
      </c>
      <c r="V2910" s="9">
        <f t="shared" si="271"/>
        <v>42529.35670138889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2"/>
        <v>10.5</v>
      </c>
      <c r="Q2911" t="str">
        <f t="shared" si="273"/>
        <v>theater</v>
      </c>
      <c r="R2911" t="str">
        <f t="shared" si="274"/>
        <v>plays</v>
      </c>
      <c r="S2911" t="s">
        <v>8315</v>
      </c>
      <c r="T2911" t="s">
        <v>8329</v>
      </c>
      <c r="U2911" s="10">
        <f t="shared" si="275"/>
        <v>41929.266215277778</v>
      </c>
      <c r="V2911" s="9">
        <f t="shared" si="271"/>
        <v>41968.448611111111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2"/>
        <v>1</v>
      </c>
      <c r="Q2912" t="str">
        <f t="shared" si="273"/>
        <v>theater</v>
      </c>
      <c r="R2912" t="str">
        <f t="shared" si="274"/>
        <v>plays</v>
      </c>
      <c r="S2912" t="s">
        <v>8315</v>
      </c>
      <c r="T2912" t="s">
        <v>8329</v>
      </c>
      <c r="U2912" s="10">
        <f t="shared" si="275"/>
        <v>42107.841284722221</v>
      </c>
      <c r="V2912" s="9">
        <f t="shared" si="271"/>
        <v>42167.466284722221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0</v>
      </c>
      <c r="P2913">
        <f t="shared" si="272"/>
        <v>335.5</v>
      </c>
      <c r="Q2913" t="str">
        <f t="shared" si="273"/>
        <v>theater</v>
      </c>
      <c r="R2913" t="str">
        <f t="shared" si="274"/>
        <v>plays</v>
      </c>
      <c r="S2913" t="s">
        <v>8315</v>
      </c>
      <c r="T2913" t="s">
        <v>8329</v>
      </c>
      <c r="U2913" s="10">
        <f t="shared" si="275"/>
        <v>42142.768819444449</v>
      </c>
      <c r="V2913" s="9">
        <f t="shared" si="271"/>
        <v>42182.393819444449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0</v>
      </c>
      <c r="P2914">
        <f t="shared" si="272"/>
        <v>1028</v>
      </c>
      <c r="Q2914" t="str">
        <f t="shared" si="273"/>
        <v>theater</v>
      </c>
      <c r="R2914" t="str">
        <f t="shared" si="274"/>
        <v>plays</v>
      </c>
      <c r="S2914" t="s">
        <v>8315</v>
      </c>
      <c r="T2914" t="s">
        <v>8329</v>
      </c>
      <c r="U2914" s="10">
        <f t="shared" si="275"/>
        <v>42354.131643518514</v>
      </c>
      <c r="V2914" s="9">
        <f t="shared" si="271"/>
        <v>42383.756643518514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2"/>
        <v>2</v>
      </c>
      <c r="Q2915" t="str">
        <f t="shared" si="273"/>
        <v>theater</v>
      </c>
      <c r="R2915" t="str">
        <f t="shared" si="274"/>
        <v>plays</v>
      </c>
      <c r="S2915" t="s">
        <v>8315</v>
      </c>
      <c r="T2915" t="s">
        <v>8329</v>
      </c>
      <c r="U2915" s="10">
        <f t="shared" si="275"/>
        <v>41828.922905092593</v>
      </c>
      <c r="V2915" s="9">
        <f t="shared" si="271"/>
        <v>41888.547905092593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2"/>
        <v>1</v>
      </c>
      <c r="Q2916" t="str">
        <f t="shared" si="273"/>
        <v>theater</v>
      </c>
      <c r="R2916" t="str">
        <f t="shared" si="274"/>
        <v>plays</v>
      </c>
      <c r="S2916" t="s">
        <v>8315</v>
      </c>
      <c r="T2916" t="s">
        <v>8329</v>
      </c>
      <c r="U2916" s="10">
        <f t="shared" si="275"/>
        <v>42017.907337962963</v>
      </c>
      <c r="V2916" s="9">
        <f t="shared" si="271"/>
        <v>42077.490671296298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0</v>
      </c>
      <c r="P2917">
        <f t="shared" si="272"/>
        <v>307</v>
      </c>
      <c r="Q2917" t="str">
        <f t="shared" si="273"/>
        <v>theater</v>
      </c>
      <c r="R2917" t="str">
        <f t="shared" si="274"/>
        <v>plays</v>
      </c>
      <c r="S2917" t="s">
        <v>8315</v>
      </c>
      <c r="T2917" t="s">
        <v>8329</v>
      </c>
      <c r="U2917" s="10">
        <f t="shared" si="275"/>
        <v>42415.398032407407</v>
      </c>
      <c r="V2917" s="9">
        <f t="shared" si="271"/>
        <v>42444.981365740736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0</v>
      </c>
      <c r="P2918">
        <f t="shared" si="272"/>
        <v>76</v>
      </c>
      <c r="Q2918" t="str">
        <f t="shared" si="273"/>
        <v>theater</v>
      </c>
      <c r="R2918" t="str">
        <f t="shared" si="274"/>
        <v>plays</v>
      </c>
      <c r="S2918" t="s">
        <v>8315</v>
      </c>
      <c r="T2918" t="s">
        <v>8329</v>
      </c>
      <c r="U2918" s="10">
        <f t="shared" si="275"/>
        <v>41755.476724537039</v>
      </c>
      <c r="V2918" s="9">
        <f t="shared" si="271"/>
        <v>41778.101724537039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0</v>
      </c>
      <c r="P2919">
        <f t="shared" si="272"/>
        <v>223</v>
      </c>
      <c r="Q2919" t="str">
        <f t="shared" si="273"/>
        <v>theater</v>
      </c>
      <c r="R2919" t="str">
        <f t="shared" si="274"/>
        <v>plays</v>
      </c>
      <c r="S2919" t="s">
        <v>8315</v>
      </c>
      <c r="T2919" t="s">
        <v>8329</v>
      </c>
      <c r="U2919" s="10">
        <f t="shared" si="275"/>
        <v>42245.234340277777</v>
      </c>
      <c r="V2919" s="9">
        <f t="shared" si="271"/>
        <v>42262.859340277777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0</v>
      </c>
      <c r="P2920">
        <f t="shared" si="272"/>
        <v>691</v>
      </c>
      <c r="Q2920" t="str">
        <f t="shared" si="273"/>
        <v>theater</v>
      </c>
      <c r="R2920" t="str">
        <f t="shared" si="274"/>
        <v>plays</v>
      </c>
      <c r="S2920" t="s">
        <v>8315</v>
      </c>
      <c r="T2920" t="s">
        <v>8329</v>
      </c>
      <c r="U2920" s="10">
        <f t="shared" si="275"/>
        <v>42278.629710648151</v>
      </c>
      <c r="V2920" s="9">
        <f t="shared" si="271"/>
        <v>42306.254710648151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0</v>
      </c>
      <c r="P2921">
        <f t="shared" si="272"/>
        <v>28.5</v>
      </c>
      <c r="Q2921" t="str">
        <f t="shared" si="273"/>
        <v>theater</v>
      </c>
      <c r="R2921" t="str">
        <f t="shared" si="274"/>
        <v>plays</v>
      </c>
      <c r="S2921" t="s">
        <v>8315</v>
      </c>
      <c r="T2921" t="s">
        <v>8329</v>
      </c>
      <c r="U2921" s="10">
        <f t="shared" si="275"/>
        <v>41826.61954861111</v>
      </c>
      <c r="V2921" s="9">
        <f t="shared" si="271"/>
        <v>41856.24454861111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0</v>
      </c>
      <c r="P2922">
        <f t="shared" si="272"/>
        <v>342</v>
      </c>
      <c r="Q2922" t="str">
        <f t="shared" si="273"/>
        <v>theater</v>
      </c>
      <c r="R2922" t="str">
        <f t="shared" si="274"/>
        <v>plays</v>
      </c>
      <c r="S2922" t="s">
        <v>8315</v>
      </c>
      <c r="T2922" t="s">
        <v>8329</v>
      </c>
      <c r="U2922" s="10">
        <f t="shared" si="275"/>
        <v>42058.792476851857</v>
      </c>
      <c r="V2922" s="9">
        <f t="shared" si="271"/>
        <v>42088.375810185185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29</v>
      </c>
      <c r="P2923">
        <f t="shared" si="272"/>
        <v>66</v>
      </c>
      <c r="Q2923" t="str">
        <f t="shared" si="273"/>
        <v>theater/m</v>
      </c>
      <c r="R2923" t="str">
        <f t="shared" si="274"/>
        <v>musical</v>
      </c>
      <c r="S2923" t="s">
        <v>8315</v>
      </c>
      <c r="T2923" t="s">
        <v>8363</v>
      </c>
      <c r="U2923" s="10">
        <f t="shared" si="275"/>
        <v>41877.886620370373</v>
      </c>
      <c r="V2923" s="9">
        <f t="shared" si="271"/>
        <v>41907.511620370373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0</v>
      </c>
      <c r="P2924">
        <f t="shared" si="272"/>
        <v>253</v>
      </c>
      <c r="Q2924" t="str">
        <f t="shared" si="273"/>
        <v>theater/m</v>
      </c>
      <c r="R2924" t="str">
        <f t="shared" si="274"/>
        <v>musical</v>
      </c>
      <c r="S2924" t="s">
        <v>8315</v>
      </c>
      <c r="T2924" t="s">
        <v>8363</v>
      </c>
      <c r="U2924" s="10">
        <f t="shared" si="275"/>
        <v>42097.874155092592</v>
      </c>
      <c r="V2924" s="9">
        <f t="shared" si="271"/>
        <v>42142.499155092592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0</v>
      </c>
      <c r="P2925">
        <f t="shared" si="272"/>
        <v>155</v>
      </c>
      <c r="Q2925" t="str">
        <f t="shared" si="273"/>
        <v>theater/m</v>
      </c>
      <c r="R2925" t="str">
        <f t="shared" si="274"/>
        <v>musical</v>
      </c>
      <c r="S2925" t="s">
        <v>8315</v>
      </c>
      <c r="T2925" t="s">
        <v>8363</v>
      </c>
      <c r="U2925" s="10">
        <f t="shared" si="275"/>
        <v>42013.15253472222</v>
      </c>
      <c r="V2925" s="9">
        <f t="shared" si="271"/>
        <v>42027.75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800</v>
      </c>
      <c r="P2926">
        <f t="shared" si="272"/>
        <v>12973.5</v>
      </c>
      <c r="Q2926" t="str">
        <f t="shared" si="273"/>
        <v>theater/m</v>
      </c>
      <c r="R2926" t="str">
        <f t="shared" si="274"/>
        <v>musical</v>
      </c>
      <c r="S2926" t="s">
        <v>8315</v>
      </c>
      <c r="T2926" t="s">
        <v>8363</v>
      </c>
      <c r="U2926" s="10">
        <f t="shared" si="275"/>
        <v>42103.556828703702</v>
      </c>
      <c r="V2926" s="9">
        <f t="shared" si="271"/>
        <v>42132.790972222225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1100.6900000000023</v>
      </c>
      <c r="P2927">
        <f t="shared" si="272"/>
        <v>23149.845000000001</v>
      </c>
      <c r="Q2927" t="str">
        <f t="shared" si="273"/>
        <v>theater/m</v>
      </c>
      <c r="R2927" t="str">
        <f t="shared" si="274"/>
        <v>musical</v>
      </c>
      <c r="S2927" t="s">
        <v>8315</v>
      </c>
      <c r="T2927" t="s">
        <v>8363</v>
      </c>
      <c r="U2927" s="10">
        <f t="shared" si="275"/>
        <v>41863.584120370368</v>
      </c>
      <c r="V2927" s="9">
        <f t="shared" si="271"/>
        <v>41893.209120370375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750</v>
      </c>
      <c r="P2928">
        <f t="shared" si="272"/>
        <v>1900</v>
      </c>
      <c r="Q2928" t="str">
        <f t="shared" si="273"/>
        <v>theater/m</v>
      </c>
      <c r="R2928" t="str">
        <f t="shared" si="274"/>
        <v>musical</v>
      </c>
      <c r="S2928" t="s">
        <v>8315</v>
      </c>
      <c r="T2928" t="s">
        <v>8363</v>
      </c>
      <c r="U2928" s="10">
        <f t="shared" si="275"/>
        <v>42044.765960648147</v>
      </c>
      <c r="V2928" s="9">
        <f t="shared" si="271"/>
        <v>42058.390960648147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555</v>
      </c>
      <c r="P2929">
        <f t="shared" si="272"/>
        <v>1188</v>
      </c>
      <c r="Q2929" t="str">
        <f t="shared" si="273"/>
        <v>theater/m</v>
      </c>
      <c r="R2929" t="str">
        <f t="shared" si="274"/>
        <v>musical</v>
      </c>
      <c r="S2929" t="s">
        <v>8315</v>
      </c>
      <c r="T2929" t="s">
        <v>8363</v>
      </c>
      <c r="U2929" s="10">
        <f t="shared" si="275"/>
        <v>41806.669317129628</v>
      </c>
      <c r="V2929" s="9">
        <f t="shared" si="271"/>
        <v>41834.833333333336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0</v>
      </c>
      <c r="P2930">
        <f t="shared" si="272"/>
        <v>512</v>
      </c>
      <c r="Q2930" t="str">
        <f t="shared" si="273"/>
        <v>theater/m</v>
      </c>
      <c r="R2930" t="str">
        <f t="shared" si="274"/>
        <v>musical</v>
      </c>
      <c r="S2930" t="s">
        <v>8315</v>
      </c>
      <c r="T2930" t="s">
        <v>8363</v>
      </c>
      <c r="U2930" s="10">
        <f t="shared" si="275"/>
        <v>42403.998217592598</v>
      </c>
      <c r="V2930" s="9">
        <f t="shared" si="271"/>
        <v>42433.623217592598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165.55000000000018</v>
      </c>
      <c r="P2931">
        <f t="shared" si="272"/>
        <v>4098.7749999999996</v>
      </c>
      <c r="Q2931" t="str">
        <f t="shared" si="273"/>
        <v>theater/m</v>
      </c>
      <c r="R2931" t="str">
        <f t="shared" si="274"/>
        <v>musical</v>
      </c>
      <c r="S2931" t="s">
        <v>8315</v>
      </c>
      <c r="T2931" t="s">
        <v>8363</v>
      </c>
      <c r="U2931" s="10">
        <f t="shared" si="275"/>
        <v>41754.564328703702</v>
      </c>
      <c r="V2931" s="9">
        <f t="shared" si="271"/>
        <v>41784.189328703702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92</v>
      </c>
      <c r="P2932">
        <f t="shared" si="272"/>
        <v>5077</v>
      </c>
      <c r="Q2932" t="str">
        <f t="shared" si="273"/>
        <v>theater/m</v>
      </c>
      <c r="R2932" t="str">
        <f t="shared" si="274"/>
        <v>musical</v>
      </c>
      <c r="S2932" t="s">
        <v>8315</v>
      </c>
      <c r="T2932" t="s">
        <v>8363</v>
      </c>
      <c r="U2932" s="10">
        <f t="shared" si="275"/>
        <v>42101.584074074075</v>
      </c>
      <c r="V2932" s="9">
        <f t="shared" si="271"/>
        <v>42131.209074074075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45</v>
      </c>
      <c r="P2933">
        <f t="shared" si="272"/>
        <v>402</v>
      </c>
      <c r="Q2933" t="str">
        <f t="shared" si="273"/>
        <v>theater/m</v>
      </c>
      <c r="R2933" t="str">
        <f t="shared" si="274"/>
        <v>musical</v>
      </c>
      <c r="S2933" t="s">
        <v>8315</v>
      </c>
      <c r="T2933" t="s">
        <v>8363</v>
      </c>
      <c r="U2933" s="10">
        <f t="shared" si="275"/>
        <v>41872.291238425925</v>
      </c>
      <c r="V2933" s="9">
        <f t="shared" si="271"/>
        <v>41896.880555555559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158</v>
      </c>
      <c r="P2934">
        <f t="shared" si="272"/>
        <v>1648</v>
      </c>
      <c r="Q2934" t="str">
        <f t="shared" si="273"/>
        <v>theater/m</v>
      </c>
      <c r="R2934" t="str">
        <f t="shared" si="274"/>
        <v>musical</v>
      </c>
      <c r="S2934" t="s">
        <v>8315</v>
      </c>
      <c r="T2934" t="s">
        <v>8363</v>
      </c>
      <c r="U2934" s="10">
        <f t="shared" si="275"/>
        <v>42025.164780092593</v>
      </c>
      <c r="V2934" s="9">
        <f t="shared" si="271"/>
        <v>42056.083333333328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69</v>
      </c>
      <c r="P2935">
        <f t="shared" si="272"/>
        <v>1311.5</v>
      </c>
      <c r="Q2935" t="str">
        <f t="shared" si="273"/>
        <v>theater/m</v>
      </c>
      <c r="R2935" t="str">
        <f t="shared" si="274"/>
        <v>musical</v>
      </c>
      <c r="S2935" t="s">
        <v>8315</v>
      </c>
      <c r="T2935" t="s">
        <v>8363</v>
      </c>
      <c r="U2935" s="10">
        <f t="shared" si="275"/>
        <v>42495.956631944442</v>
      </c>
      <c r="V2935" s="9">
        <f t="shared" si="271"/>
        <v>42525.581631944442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200</v>
      </c>
      <c r="P2936">
        <f t="shared" si="272"/>
        <v>1368.5</v>
      </c>
      <c r="Q2936" t="str">
        <f t="shared" si="273"/>
        <v>theater/m</v>
      </c>
      <c r="R2936" t="str">
        <f t="shared" si="274"/>
        <v>musical</v>
      </c>
      <c r="S2936" t="s">
        <v>8315</v>
      </c>
      <c r="T2936" t="s">
        <v>8363</v>
      </c>
      <c r="U2936" s="10">
        <f t="shared" si="275"/>
        <v>41775.636157407411</v>
      </c>
      <c r="V2936" s="9">
        <f t="shared" si="271"/>
        <v>41805.261157407411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31</v>
      </c>
      <c r="P2937">
        <f t="shared" si="272"/>
        <v>1785</v>
      </c>
      <c r="Q2937" t="str">
        <f t="shared" si="273"/>
        <v>theater/m</v>
      </c>
      <c r="R2937" t="str">
        <f t="shared" si="274"/>
        <v>musical</v>
      </c>
      <c r="S2937" t="s">
        <v>8315</v>
      </c>
      <c r="T2937" t="s">
        <v>8363</v>
      </c>
      <c r="U2937" s="10">
        <f t="shared" si="275"/>
        <v>42553.583425925928</v>
      </c>
      <c r="V2937" s="9">
        <f t="shared" si="271"/>
        <v>42611.333333333328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280</v>
      </c>
      <c r="P2938">
        <f t="shared" si="272"/>
        <v>657</v>
      </c>
      <c r="Q2938" t="str">
        <f t="shared" si="273"/>
        <v>theater/m</v>
      </c>
      <c r="R2938" t="str">
        <f t="shared" si="274"/>
        <v>musical</v>
      </c>
      <c r="S2938" t="s">
        <v>8315</v>
      </c>
      <c r="T2938" t="s">
        <v>8363</v>
      </c>
      <c r="U2938" s="10">
        <f t="shared" si="275"/>
        <v>41912.650729166664</v>
      </c>
      <c r="V2938" s="9">
        <f t="shared" si="271"/>
        <v>41924.832638888889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500</v>
      </c>
      <c r="P2939">
        <f t="shared" si="272"/>
        <v>1027.5</v>
      </c>
      <c r="Q2939" t="str">
        <f t="shared" si="273"/>
        <v>theater/m</v>
      </c>
      <c r="R2939" t="str">
        <f t="shared" si="274"/>
        <v>musical</v>
      </c>
      <c r="S2939" t="s">
        <v>8315</v>
      </c>
      <c r="T2939" t="s">
        <v>8363</v>
      </c>
      <c r="U2939" s="10">
        <f t="shared" si="275"/>
        <v>41803.457326388889</v>
      </c>
      <c r="V2939" s="9">
        <f t="shared" si="271"/>
        <v>41833.082326388889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55</v>
      </c>
      <c r="P2940">
        <f t="shared" si="272"/>
        <v>2043.5</v>
      </c>
      <c r="Q2940" t="str">
        <f t="shared" si="273"/>
        <v>theater/m</v>
      </c>
      <c r="R2940" t="str">
        <f t="shared" si="274"/>
        <v>musical</v>
      </c>
      <c r="S2940" t="s">
        <v>8315</v>
      </c>
      <c r="T2940" t="s">
        <v>8363</v>
      </c>
      <c r="U2940" s="10">
        <f t="shared" si="275"/>
        <v>42004.703865740739</v>
      </c>
      <c r="V2940" s="9">
        <f t="shared" si="271"/>
        <v>42034.328865740739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230</v>
      </c>
      <c r="P2941">
        <f t="shared" si="272"/>
        <v>4127.5</v>
      </c>
      <c r="Q2941" t="str">
        <f t="shared" si="273"/>
        <v>theater/m</v>
      </c>
      <c r="R2941" t="str">
        <f t="shared" si="274"/>
        <v>musical</v>
      </c>
      <c r="S2941" t="s">
        <v>8315</v>
      </c>
      <c r="T2941" t="s">
        <v>8363</v>
      </c>
      <c r="U2941" s="10">
        <f t="shared" si="275"/>
        <v>41845.809166666666</v>
      </c>
      <c r="V2941" s="9">
        <f t="shared" si="271"/>
        <v>41878.666666666664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181</v>
      </c>
      <c r="P2942">
        <f t="shared" si="272"/>
        <v>1357</v>
      </c>
      <c r="Q2942" t="str">
        <f t="shared" si="273"/>
        <v>theater/m</v>
      </c>
      <c r="R2942" t="str">
        <f t="shared" si="274"/>
        <v>musical</v>
      </c>
      <c r="S2942" t="s">
        <v>8315</v>
      </c>
      <c r="T2942" t="s">
        <v>8363</v>
      </c>
      <c r="U2942" s="10">
        <f t="shared" si="275"/>
        <v>41982.773356481484</v>
      </c>
      <c r="V2942" s="9">
        <f t="shared" si="271"/>
        <v>42022.398356481484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2"/>
        <v>1</v>
      </c>
      <c r="Q2943" t="str">
        <f t="shared" si="273"/>
        <v>theater/</v>
      </c>
      <c r="R2943" t="str">
        <f t="shared" si="274"/>
        <v>spaces</v>
      </c>
      <c r="S2943" t="s">
        <v>8315</v>
      </c>
      <c r="T2943" t="s">
        <v>8361</v>
      </c>
      <c r="U2943" s="10">
        <f t="shared" si="275"/>
        <v>42034.960127314815</v>
      </c>
      <c r="V2943" s="9">
        <f t="shared" si="271"/>
        <v>42064.585127314815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0</v>
      </c>
      <c r="P2944">
        <f t="shared" si="272"/>
        <v>20526</v>
      </c>
      <c r="Q2944" t="str">
        <f t="shared" si="273"/>
        <v>theater/</v>
      </c>
      <c r="R2944" t="str">
        <f t="shared" si="274"/>
        <v>spaces</v>
      </c>
      <c r="S2944" t="s">
        <v>8315</v>
      </c>
      <c r="T2944" t="s">
        <v>8361</v>
      </c>
      <c r="U2944" s="10">
        <f t="shared" si="275"/>
        <v>42334.803923611107</v>
      </c>
      <c r="V2944" s="9">
        <f t="shared" si="271"/>
        <v>42354.470833333333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2"/>
        <v>0</v>
      </c>
      <c r="Q2945" t="str">
        <f t="shared" si="273"/>
        <v>theater/</v>
      </c>
      <c r="R2945" t="str">
        <f t="shared" si="274"/>
        <v>spaces</v>
      </c>
      <c r="S2945" t="s">
        <v>8315</v>
      </c>
      <c r="T2945" t="s">
        <v>8361</v>
      </c>
      <c r="U2945" s="10">
        <f t="shared" si="275"/>
        <v>42077.129398148143</v>
      </c>
      <c r="V2945" s="9">
        <f t="shared" si="271"/>
        <v>42106.754398148143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IF(E2946&gt;=D2946, E2946-D2946,0)</f>
        <v>0</v>
      </c>
      <c r="P2946">
        <f t="shared" si="272"/>
        <v>50.5</v>
      </c>
      <c r="Q2946" t="str">
        <f t="shared" si="273"/>
        <v>theater/</v>
      </c>
      <c r="R2946" t="str">
        <f t="shared" si="274"/>
        <v>spaces</v>
      </c>
      <c r="S2946" t="s">
        <v>8315</v>
      </c>
      <c r="T2946" t="s">
        <v>8361</v>
      </c>
      <c r="U2946" s="10">
        <f t="shared" si="275"/>
        <v>42132.9143287037</v>
      </c>
      <c r="V2946" s="9">
        <f t="shared" ref="V2946:V3009" si="277">(I2946/86400)+25569+(-9/24)</f>
        <v>42162.5393287037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>
        <f t="shared" ref="P2947:P3010" si="278">AVERAGE(E2947,L2947)</f>
        <v>0</v>
      </c>
      <c r="Q2947" t="str">
        <f t="shared" ref="Q2947:Q3010" si="279">LEFT(N2947,LEN(N2947)-FIND("/",N2947)+2)</f>
        <v>theater/</v>
      </c>
      <c r="R2947" t="str">
        <f t="shared" ref="R2947:R3010" si="280">RIGHT(N2947,LEN(N2947)-FIND("/",N2947))</f>
        <v>spaces</v>
      </c>
      <c r="S2947" t="s">
        <v>8315</v>
      </c>
      <c r="T2947" t="s">
        <v>8361</v>
      </c>
      <c r="U2947" s="10">
        <f t="shared" ref="U2947:U3010" si="281">(((J2947/60)/60)/24)+DATE(1970,1,1)</f>
        <v>42118.139583333337</v>
      </c>
      <c r="V2947" s="9">
        <f t="shared" si="277"/>
        <v>42147.764583333337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8"/>
        <v>2</v>
      </c>
      <c r="Q2948" t="str">
        <f t="shared" si="279"/>
        <v>theater/</v>
      </c>
      <c r="R2948" t="str">
        <f t="shared" si="280"/>
        <v>spaces</v>
      </c>
      <c r="S2948" t="s">
        <v>8315</v>
      </c>
      <c r="T2948" t="s">
        <v>8361</v>
      </c>
      <c r="U2948" s="10">
        <f t="shared" si="281"/>
        <v>42567.531157407408</v>
      </c>
      <c r="V2948" s="9">
        <f t="shared" si="277"/>
        <v>42597.156157407408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0</v>
      </c>
      <c r="P2949">
        <f t="shared" si="278"/>
        <v>542.5</v>
      </c>
      <c r="Q2949" t="str">
        <f t="shared" si="279"/>
        <v>theater/</v>
      </c>
      <c r="R2949" t="str">
        <f t="shared" si="280"/>
        <v>spaces</v>
      </c>
      <c r="S2949" t="s">
        <v>8315</v>
      </c>
      <c r="T2949" t="s">
        <v>8361</v>
      </c>
      <c r="U2949" s="10">
        <f t="shared" si="281"/>
        <v>42649.562118055561</v>
      </c>
      <c r="V2949" s="9">
        <f t="shared" si="277"/>
        <v>42698.34097222222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8"/>
        <v>16.5</v>
      </c>
      <c r="Q2950" t="str">
        <f t="shared" si="279"/>
        <v>theater/</v>
      </c>
      <c r="R2950" t="str">
        <f t="shared" si="280"/>
        <v>spaces</v>
      </c>
      <c r="S2950" t="s">
        <v>8315</v>
      </c>
      <c r="T2950" t="s">
        <v>8361</v>
      </c>
      <c r="U2950" s="10">
        <f t="shared" si="281"/>
        <v>42097.649224537032</v>
      </c>
      <c r="V2950" s="9">
        <f t="shared" si="277"/>
        <v>42157.274224537032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0</v>
      </c>
      <c r="P2951">
        <f t="shared" si="278"/>
        <v>13.5</v>
      </c>
      <c r="Q2951" t="str">
        <f t="shared" si="279"/>
        <v>theater/</v>
      </c>
      <c r="R2951" t="str">
        <f t="shared" si="280"/>
        <v>spaces</v>
      </c>
      <c r="S2951" t="s">
        <v>8315</v>
      </c>
      <c r="T2951" t="s">
        <v>8361</v>
      </c>
      <c r="U2951" s="10">
        <f t="shared" si="281"/>
        <v>42297.823113425926</v>
      </c>
      <c r="V2951" s="9">
        <f t="shared" si="277"/>
        <v>42327.489780092597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8"/>
        <v>0</v>
      </c>
      <c r="Q2952" t="str">
        <f t="shared" si="279"/>
        <v>theater/</v>
      </c>
      <c r="R2952" t="str">
        <f t="shared" si="280"/>
        <v>spaces</v>
      </c>
      <c r="S2952" t="s">
        <v>8315</v>
      </c>
      <c r="T2952" t="s">
        <v>8361</v>
      </c>
      <c r="U2952" s="10">
        <f t="shared" si="281"/>
        <v>42362.36518518519</v>
      </c>
      <c r="V2952" s="9">
        <f t="shared" si="277"/>
        <v>42391.99018518519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0</v>
      </c>
      <c r="P2953">
        <f t="shared" si="278"/>
        <v>577</v>
      </c>
      <c r="Q2953" t="str">
        <f t="shared" si="279"/>
        <v>theater/</v>
      </c>
      <c r="R2953" t="str">
        <f t="shared" si="280"/>
        <v>spaces</v>
      </c>
      <c r="S2953" t="s">
        <v>8315</v>
      </c>
      <c r="T2953" t="s">
        <v>8361</v>
      </c>
      <c r="U2953" s="10">
        <f t="shared" si="281"/>
        <v>41872.802928240737</v>
      </c>
      <c r="V2953" s="9">
        <f t="shared" si="277"/>
        <v>41917.427928240737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0</v>
      </c>
      <c r="P2954">
        <f t="shared" si="278"/>
        <v>806.5</v>
      </c>
      <c r="Q2954" t="str">
        <f t="shared" si="279"/>
        <v>theater/</v>
      </c>
      <c r="R2954" t="str">
        <f t="shared" si="280"/>
        <v>spaces</v>
      </c>
      <c r="S2954" t="s">
        <v>8315</v>
      </c>
      <c r="T2954" t="s">
        <v>8361</v>
      </c>
      <c r="U2954" s="10">
        <f t="shared" si="281"/>
        <v>42628.690266203703</v>
      </c>
      <c r="V2954" s="9">
        <f t="shared" si="277"/>
        <v>42659.791666666672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8"/>
        <v>304</v>
      </c>
      <c r="Q2955" t="str">
        <f t="shared" si="279"/>
        <v>theater/</v>
      </c>
      <c r="R2955" t="str">
        <f t="shared" si="280"/>
        <v>spaces</v>
      </c>
      <c r="S2955" t="s">
        <v>8315</v>
      </c>
      <c r="T2955" t="s">
        <v>8361</v>
      </c>
      <c r="U2955" s="10">
        <f t="shared" si="281"/>
        <v>42255.791909722218</v>
      </c>
      <c r="V2955" s="9">
        <f t="shared" si="277"/>
        <v>42285.416909722218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8"/>
        <v>0</v>
      </c>
      <c r="Q2956" t="str">
        <f t="shared" si="279"/>
        <v>theater/</v>
      </c>
      <c r="R2956" t="str">
        <f t="shared" si="280"/>
        <v>spaces</v>
      </c>
      <c r="S2956" t="s">
        <v>8315</v>
      </c>
      <c r="T2956" t="s">
        <v>8361</v>
      </c>
      <c r="U2956" s="10">
        <f t="shared" si="281"/>
        <v>42790.583368055552</v>
      </c>
      <c r="V2956" s="9">
        <f t="shared" si="277"/>
        <v>42810.166701388887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0</v>
      </c>
      <c r="P2957">
        <f t="shared" si="278"/>
        <v>363</v>
      </c>
      <c r="Q2957" t="str">
        <f t="shared" si="279"/>
        <v>theater/</v>
      </c>
      <c r="R2957" t="str">
        <f t="shared" si="280"/>
        <v>spaces</v>
      </c>
      <c r="S2957" t="s">
        <v>8315</v>
      </c>
      <c r="T2957" t="s">
        <v>8361</v>
      </c>
      <c r="U2957" s="10">
        <f t="shared" si="281"/>
        <v>42141.741307870368</v>
      </c>
      <c r="V2957" s="9">
        <f t="shared" si="277"/>
        <v>42171.366307870368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0</v>
      </c>
      <c r="P2958">
        <f t="shared" si="278"/>
        <v>671</v>
      </c>
      <c r="Q2958" t="str">
        <f t="shared" si="279"/>
        <v>theater/</v>
      </c>
      <c r="R2958" t="str">
        <f t="shared" si="280"/>
        <v>spaces</v>
      </c>
      <c r="S2958" t="s">
        <v>8315</v>
      </c>
      <c r="T2958" t="s">
        <v>8361</v>
      </c>
      <c r="U2958" s="10">
        <f t="shared" si="281"/>
        <v>42464.958912037036</v>
      </c>
      <c r="V2958" s="9">
        <f t="shared" si="277"/>
        <v>42494.583912037036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0</v>
      </c>
      <c r="P2959">
        <f t="shared" si="278"/>
        <v>141.5</v>
      </c>
      <c r="Q2959" t="str">
        <f t="shared" si="279"/>
        <v>theater/</v>
      </c>
      <c r="R2959" t="str">
        <f t="shared" si="280"/>
        <v>spaces</v>
      </c>
      <c r="S2959" t="s">
        <v>8315</v>
      </c>
      <c r="T2959" t="s">
        <v>8361</v>
      </c>
      <c r="U2959" s="10">
        <f t="shared" si="281"/>
        <v>42031.011249999996</v>
      </c>
      <c r="V2959" s="9">
        <f t="shared" si="277"/>
        <v>42090.594583333332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8"/>
        <v>0</v>
      </c>
      <c r="Q2960" t="str">
        <f t="shared" si="279"/>
        <v>theater/</v>
      </c>
      <c r="R2960" t="str">
        <f t="shared" si="280"/>
        <v>spaces</v>
      </c>
      <c r="S2960" t="s">
        <v>8315</v>
      </c>
      <c r="T2960" t="s">
        <v>8361</v>
      </c>
      <c r="U2960" s="10">
        <f t="shared" si="281"/>
        <v>42438.779131944444</v>
      </c>
      <c r="V2960" s="9">
        <f t="shared" si="277"/>
        <v>42498.36246527778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8"/>
        <v>0</v>
      </c>
      <c r="Q2961" t="str">
        <f t="shared" si="279"/>
        <v>theater/</v>
      </c>
      <c r="R2961" t="str">
        <f t="shared" si="280"/>
        <v>spaces</v>
      </c>
      <c r="S2961" t="s">
        <v>8315</v>
      </c>
      <c r="T2961" t="s">
        <v>8361</v>
      </c>
      <c r="U2961" s="10">
        <f t="shared" si="281"/>
        <v>42498.008391203708</v>
      </c>
      <c r="V2961" s="9">
        <f t="shared" si="277"/>
        <v>42527.633391203708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8"/>
        <v>0</v>
      </c>
      <c r="Q2962" t="str">
        <f t="shared" si="279"/>
        <v>theater/</v>
      </c>
      <c r="R2962" t="str">
        <f t="shared" si="280"/>
        <v>spaces</v>
      </c>
      <c r="S2962" t="s">
        <v>8315</v>
      </c>
      <c r="T2962" t="s">
        <v>8361</v>
      </c>
      <c r="U2962" s="10">
        <f t="shared" si="281"/>
        <v>41863.757210648146</v>
      </c>
      <c r="V2962" s="9">
        <f t="shared" si="277"/>
        <v>41893.382210648146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481</v>
      </c>
      <c r="P2963">
        <f t="shared" si="278"/>
        <v>2794.5</v>
      </c>
      <c r="Q2963" t="str">
        <f t="shared" si="279"/>
        <v>theater</v>
      </c>
      <c r="R2963" t="str">
        <f t="shared" si="280"/>
        <v>plays</v>
      </c>
      <c r="S2963" t="s">
        <v>8315</v>
      </c>
      <c r="T2963" t="s">
        <v>8329</v>
      </c>
      <c r="U2963" s="10">
        <f t="shared" si="281"/>
        <v>42061.212488425925</v>
      </c>
      <c r="V2963" s="9">
        <f t="shared" si="277"/>
        <v>42088.791666666672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218</v>
      </c>
      <c r="P2964">
        <f t="shared" si="278"/>
        <v>619</v>
      </c>
      <c r="Q2964" t="str">
        <f t="shared" si="279"/>
        <v>theater</v>
      </c>
      <c r="R2964" t="str">
        <f t="shared" si="280"/>
        <v>plays</v>
      </c>
      <c r="S2964" t="s">
        <v>8315</v>
      </c>
      <c r="T2964" t="s">
        <v>8329</v>
      </c>
      <c r="U2964" s="10">
        <f t="shared" si="281"/>
        <v>42036.24428240741</v>
      </c>
      <c r="V2964" s="9">
        <f t="shared" si="277"/>
        <v>42063.915972222225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685</v>
      </c>
      <c r="P2965">
        <f t="shared" si="278"/>
        <v>5391.5</v>
      </c>
      <c r="Q2965" t="str">
        <f t="shared" si="279"/>
        <v>theater</v>
      </c>
      <c r="R2965" t="str">
        <f t="shared" si="280"/>
        <v>plays</v>
      </c>
      <c r="S2965" t="s">
        <v>8315</v>
      </c>
      <c r="T2965" t="s">
        <v>8329</v>
      </c>
      <c r="U2965" s="10">
        <f t="shared" si="281"/>
        <v>42157.470185185186</v>
      </c>
      <c r="V2965" s="9">
        <f t="shared" si="277"/>
        <v>42187.095185185186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35.6899999999996</v>
      </c>
      <c r="P2966">
        <f t="shared" si="278"/>
        <v>2615.8449999999998</v>
      </c>
      <c r="Q2966" t="str">
        <f t="shared" si="279"/>
        <v>theater</v>
      </c>
      <c r="R2966" t="str">
        <f t="shared" si="280"/>
        <v>plays</v>
      </c>
      <c r="S2966" t="s">
        <v>8315</v>
      </c>
      <c r="T2966" t="s">
        <v>8329</v>
      </c>
      <c r="U2966" s="10">
        <f t="shared" si="281"/>
        <v>41827.909942129627</v>
      </c>
      <c r="V2966" s="9">
        <f t="shared" si="277"/>
        <v>41857.522222222222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135</v>
      </c>
      <c r="P2967">
        <f t="shared" si="278"/>
        <v>837</v>
      </c>
      <c r="Q2967" t="str">
        <f t="shared" si="279"/>
        <v>theater</v>
      </c>
      <c r="R2967" t="str">
        <f t="shared" si="280"/>
        <v>plays</v>
      </c>
      <c r="S2967" t="s">
        <v>8315</v>
      </c>
      <c r="T2967" t="s">
        <v>8329</v>
      </c>
      <c r="U2967" s="10">
        <f t="shared" si="281"/>
        <v>42162.729548611111</v>
      </c>
      <c r="V2967" s="9">
        <f t="shared" si="277"/>
        <v>42192.354548611111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1363</v>
      </c>
      <c r="P2968">
        <f t="shared" si="278"/>
        <v>5745.5</v>
      </c>
      <c r="Q2968" t="str">
        <f t="shared" si="279"/>
        <v>theater</v>
      </c>
      <c r="R2968" t="str">
        <f t="shared" si="280"/>
        <v>plays</v>
      </c>
      <c r="S2968" t="s">
        <v>8315</v>
      </c>
      <c r="T2968" t="s">
        <v>8329</v>
      </c>
      <c r="U2968" s="10">
        <f t="shared" si="281"/>
        <v>42233.738564814819</v>
      </c>
      <c r="V2968" s="9">
        <f t="shared" si="277"/>
        <v>42263.363564814819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696</v>
      </c>
      <c r="P2969">
        <f t="shared" si="278"/>
        <v>2883.5</v>
      </c>
      <c r="Q2969" t="str">
        <f t="shared" si="279"/>
        <v>theater</v>
      </c>
      <c r="R2969" t="str">
        <f t="shared" si="280"/>
        <v>plays</v>
      </c>
      <c r="S2969" t="s">
        <v>8315</v>
      </c>
      <c r="T2969" t="s">
        <v>8329</v>
      </c>
      <c r="U2969" s="10">
        <f t="shared" si="281"/>
        <v>42042.197824074072</v>
      </c>
      <c r="V2969" s="9">
        <f t="shared" si="277"/>
        <v>42071.781157407408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210</v>
      </c>
      <c r="P2970">
        <f t="shared" si="278"/>
        <v>1878.5</v>
      </c>
      <c r="Q2970" t="str">
        <f t="shared" si="279"/>
        <v>theater</v>
      </c>
      <c r="R2970" t="str">
        <f t="shared" si="280"/>
        <v>plays</v>
      </c>
      <c r="S2970" t="s">
        <v>8315</v>
      </c>
      <c r="T2970" t="s">
        <v>8329</v>
      </c>
      <c r="U2970" s="10">
        <f t="shared" si="281"/>
        <v>42585.523842592593</v>
      </c>
      <c r="V2970" s="9">
        <f t="shared" si="277"/>
        <v>42598.790972222225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625</v>
      </c>
      <c r="P2971">
        <f t="shared" si="278"/>
        <v>821</v>
      </c>
      <c r="Q2971" t="str">
        <f t="shared" si="279"/>
        <v>theater</v>
      </c>
      <c r="R2971" t="str">
        <f t="shared" si="280"/>
        <v>plays</v>
      </c>
      <c r="S2971" t="s">
        <v>8315</v>
      </c>
      <c r="T2971" t="s">
        <v>8329</v>
      </c>
      <c r="U2971" s="10">
        <f t="shared" si="281"/>
        <v>42097.786493055552</v>
      </c>
      <c r="V2971" s="9">
        <f t="shared" si="277"/>
        <v>42127.577083333337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360</v>
      </c>
      <c r="P2972">
        <f t="shared" si="278"/>
        <v>3225.5</v>
      </c>
      <c r="Q2972" t="str">
        <f t="shared" si="279"/>
        <v>theater</v>
      </c>
      <c r="R2972" t="str">
        <f t="shared" si="280"/>
        <v>plays</v>
      </c>
      <c r="S2972" t="s">
        <v>8315</v>
      </c>
      <c r="T2972" t="s">
        <v>8329</v>
      </c>
      <c r="U2972" s="10">
        <f t="shared" si="281"/>
        <v>41808.669571759259</v>
      </c>
      <c r="V2972" s="9">
        <f t="shared" si="277"/>
        <v>41838.294571759259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5</v>
      </c>
      <c r="P2973">
        <f t="shared" si="278"/>
        <v>1624</v>
      </c>
      <c r="Q2973" t="str">
        <f t="shared" si="279"/>
        <v>theater</v>
      </c>
      <c r="R2973" t="str">
        <f t="shared" si="280"/>
        <v>plays</v>
      </c>
      <c r="S2973" t="s">
        <v>8315</v>
      </c>
      <c r="T2973" t="s">
        <v>8329</v>
      </c>
      <c r="U2973" s="10">
        <f t="shared" si="281"/>
        <v>41852.658310185187</v>
      </c>
      <c r="V2973" s="9">
        <f t="shared" si="277"/>
        <v>41882.283310185187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107</v>
      </c>
      <c r="P2974">
        <f t="shared" si="278"/>
        <v>1062</v>
      </c>
      <c r="Q2974" t="str">
        <f t="shared" si="279"/>
        <v>theater</v>
      </c>
      <c r="R2974" t="str">
        <f t="shared" si="280"/>
        <v>plays</v>
      </c>
      <c r="S2974" t="s">
        <v>8315</v>
      </c>
      <c r="T2974" t="s">
        <v>8329</v>
      </c>
      <c r="U2974" s="10">
        <f t="shared" si="281"/>
        <v>42694.110185185185</v>
      </c>
      <c r="V2974" s="9">
        <f t="shared" si="277"/>
        <v>42708.666666666672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3740</v>
      </c>
      <c r="P2975">
        <f t="shared" si="278"/>
        <v>4386.5</v>
      </c>
      <c r="Q2975" t="str">
        <f t="shared" si="279"/>
        <v>theater</v>
      </c>
      <c r="R2975" t="str">
        <f t="shared" si="280"/>
        <v>plays</v>
      </c>
      <c r="S2975" t="s">
        <v>8315</v>
      </c>
      <c r="T2975" t="s">
        <v>8329</v>
      </c>
      <c r="U2975" s="10">
        <f t="shared" si="281"/>
        <v>42341.818379629629</v>
      </c>
      <c r="V2975" s="9">
        <f t="shared" si="277"/>
        <v>42369.791666666672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100</v>
      </c>
      <c r="P2976">
        <f t="shared" si="278"/>
        <v>2593.5</v>
      </c>
      <c r="Q2976" t="str">
        <f t="shared" si="279"/>
        <v>theater</v>
      </c>
      <c r="R2976" t="str">
        <f t="shared" si="280"/>
        <v>plays</v>
      </c>
      <c r="S2976" t="s">
        <v>8315</v>
      </c>
      <c r="T2976" t="s">
        <v>8329</v>
      </c>
      <c r="U2976" s="10">
        <f t="shared" si="281"/>
        <v>41880.061006944445</v>
      </c>
      <c r="V2976" s="9">
        <f t="shared" si="277"/>
        <v>41907.690972222219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</v>
      </c>
      <c r="P2977">
        <f t="shared" si="278"/>
        <v>4061.5</v>
      </c>
      <c r="Q2977" t="str">
        <f t="shared" si="279"/>
        <v>theater</v>
      </c>
      <c r="R2977" t="str">
        <f t="shared" si="280"/>
        <v>plays</v>
      </c>
      <c r="S2977" t="s">
        <v>8315</v>
      </c>
      <c r="T2977" t="s">
        <v>8329</v>
      </c>
      <c r="U2977" s="10">
        <f t="shared" si="281"/>
        <v>41941.683865740742</v>
      </c>
      <c r="V2977" s="9">
        <f t="shared" si="277"/>
        <v>41969.75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50</v>
      </c>
      <c r="P2978">
        <f t="shared" si="278"/>
        <v>67</v>
      </c>
      <c r="Q2978" t="str">
        <f t="shared" si="279"/>
        <v>theater</v>
      </c>
      <c r="R2978" t="str">
        <f t="shared" si="280"/>
        <v>plays</v>
      </c>
      <c r="S2978" t="s">
        <v>8315</v>
      </c>
      <c r="T2978" t="s">
        <v>8329</v>
      </c>
      <c r="U2978" s="10">
        <f t="shared" si="281"/>
        <v>42425.730671296296</v>
      </c>
      <c r="V2978" s="9">
        <f t="shared" si="277"/>
        <v>42442.125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407</v>
      </c>
      <c r="P2979">
        <f t="shared" si="278"/>
        <v>1718.5</v>
      </c>
      <c r="Q2979" t="str">
        <f t="shared" si="279"/>
        <v>theater</v>
      </c>
      <c r="R2979" t="str">
        <f t="shared" si="280"/>
        <v>plays</v>
      </c>
      <c r="S2979" t="s">
        <v>8315</v>
      </c>
      <c r="T2979" t="s">
        <v>8329</v>
      </c>
      <c r="U2979" s="10">
        <f t="shared" si="281"/>
        <v>42026.88118055556</v>
      </c>
      <c r="V2979" s="9">
        <f t="shared" si="277"/>
        <v>42085.718055555553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221</v>
      </c>
      <c r="P2980">
        <f t="shared" si="278"/>
        <v>493.5</v>
      </c>
      <c r="Q2980" t="str">
        <f t="shared" si="279"/>
        <v>theater</v>
      </c>
      <c r="R2980" t="str">
        <f t="shared" si="280"/>
        <v>plays</v>
      </c>
      <c r="S2980" t="s">
        <v>8315</v>
      </c>
      <c r="T2980" t="s">
        <v>8329</v>
      </c>
      <c r="U2980" s="10">
        <f t="shared" si="281"/>
        <v>41922.640590277777</v>
      </c>
      <c r="V2980" s="9">
        <f t="shared" si="277"/>
        <v>41931.874305555553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70</v>
      </c>
      <c r="P2981">
        <f t="shared" si="278"/>
        <v>2558</v>
      </c>
      <c r="Q2981" t="str">
        <f t="shared" si="279"/>
        <v>theater</v>
      </c>
      <c r="R2981" t="str">
        <f t="shared" si="280"/>
        <v>plays</v>
      </c>
      <c r="S2981" t="s">
        <v>8315</v>
      </c>
      <c r="T2981" t="s">
        <v>8329</v>
      </c>
      <c r="U2981" s="10">
        <f t="shared" si="281"/>
        <v>41993.824340277773</v>
      </c>
      <c r="V2981" s="9">
        <f t="shared" si="277"/>
        <v>42009.875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275</v>
      </c>
      <c r="P2982">
        <f t="shared" si="278"/>
        <v>1649.5</v>
      </c>
      <c r="Q2982" t="str">
        <f t="shared" si="279"/>
        <v>theater</v>
      </c>
      <c r="R2982" t="str">
        <f t="shared" si="280"/>
        <v>plays</v>
      </c>
      <c r="S2982" t="s">
        <v>8315</v>
      </c>
      <c r="T2982" t="s">
        <v>8329</v>
      </c>
      <c r="U2982" s="10">
        <f t="shared" si="281"/>
        <v>42219.915856481486</v>
      </c>
      <c r="V2982" s="9">
        <f t="shared" si="277"/>
        <v>42239.708333333328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1157</v>
      </c>
      <c r="P2983">
        <f t="shared" si="278"/>
        <v>2627</v>
      </c>
      <c r="Q2983" t="str">
        <f t="shared" si="279"/>
        <v>theater/</v>
      </c>
      <c r="R2983" t="str">
        <f t="shared" si="280"/>
        <v>spaces</v>
      </c>
      <c r="S2983" t="s">
        <v>8315</v>
      </c>
      <c r="T2983" t="s">
        <v>8361</v>
      </c>
      <c r="U2983" s="10">
        <f t="shared" si="281"/>
        <v>42225.559675925921</v>
      </c>
      <c r="V2983" s="9">
        <f t="shared" si="277"/>
        <v>42270.184675925921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103</v>
      </c>
      <c r="P2984">
        <f t="shared" si="278"/>
        <v>2581</v>
      </c>
      <c r="Q2984" t="str">
        <f t="shared" si="279"/>
        <v>theater/</v>
      </c>
      <c r="R2984" t="str">
        <f t="shared" si="280"/>
        <v>spaces</v>
      </c>
      <c r="S2984" t="s">
        <v>8315</v>
      </c>
      <c r="T2984" t="s">
        <v>8361</v>
      </c>
      <c r="U2984" s="10">
        <f t="shared" si="281"/>
        <v>42381.686840277776</v>
      </c>
      <c r="V2984" s="9">
        <f t="shared" si="277"/>
        <v>42411.311840277776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53985.91</v>
      </c>
      <c r="P2985">
        <f t="shared" si="278"/>
        <v>85540.455000000002</v>
      </c>
      <c r="Q2985" t="str">
        <f t="shared" si="279"/>
        <v>theater/</v>
      </c>
      <c r="R2985" t="str">
        <f t="shared" si="280"/>
        <v>spaces</v>
      </c>
      <c r="S2985" t="s">
        <v>8315</v>
      </c>
      <c r="T2985" t="s">
        <v>8361</v>
      </c>
      <c r="U2985" s="10">
        <f t="shared" si="281"/>
        <v>41894.632361111115</v>
      </c>
      <c r="V2985" s="9">
        <f t="shared" si="277"/>
        <v>41954.299027777779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88</v>
      </c>
      <c r="P2986">
        <f t="shared" si="278"/>
        <v>12653</v>
      </c>
      <c r="Q2986" t="str">
        <f t="shared" si="279"/>
        <v>theater/</v>
      </c>
      <c r="R2986" t="str">
        <f t="shared" si="280"/>
        <v>spaces</v>
      </c>
      <c r="S2986" t="s">
        <v>8315</v>
      </c>
      <c r="T2986" t="s">
        <v>8361</v>
      </c>
      <c r="U2986" s="10">
        <f t="shared" si="281"/>
        <v>42576.278715277775</v>
      </c>
      <c r="V2986" s="9">
        <f t="shared" si="277"/>
        <v>42605.903715277775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2165</v>
      </c>
      <c r="P2987">
        <f t="shared" si="278"/>
        <v>6138</v>
      </c>
      <c r="Q2987" t="str">
        <f t="shared" si="279"/>
        <v>theater/</v>
      </c>
      <c r="R2987" t="str">
        <f t="shared" si="280"/>
        <v>spaces</v>
      </c>
      <c r="S2987" t="s">
        <v>8315</v>
      </c>
      <c r="T2987" t="s">
        <v>8361</v>
      </c>
      <c r="U2987" s="10">
        <f t="shared" si="281"/>
        <v>42654.973703703698</v>
      </c>
      <c r="V2987" s="9">
        <f t="shared" si="277"/>
        <v>42673.791666666672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132</v>
      </c>
      <c r="P2988">
        <f t="shared" si="278"/>
        <v>1294</v>
      </c>
      <c r="Q2988" t="str">
        <f t="shared" si="279"/>
        <v>theater/</v>
      </c>
      <c r="R2988" t="str">
        <f t="shared" si="280"/>
        <v>spaces</v>
      </c>
      <c r="S2988" t="s">
        <v>8315</v>
      </c>
      <c r="T2988" t="s">
        <v>8361</v>
      </c>
      <c r="U2988" s="10">
        <f t="shared" si="281"/>
        <v>42431.500069444446</v>
      </c>
      <c r="V2988" s="9">
        <f t="shared" si="277"/>
        <v>42491.083402777775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2600.2000000000007</v>
      </c>
      <c r="P2989">
        <f t="shared" si="278"/>
        <v>13932.6</v>
      </c>
      <c r="Q2989" t="str">
        <f t="shared" si="279"/>
        <v>theater/</v>
      </c>
      <c r="R2989" t="str">
        <f t="shared" si="280"/>
        <v>spaces</v>
      </c>
      <c r="S2989" t="s">
        <v>8315</v>
      </c>
      <c r="T2989" t="s">
        <v>8361</v>
      </c>
      <c r="U2989" s="10">
        <f t="shared" si="281"/>
        <v>42627.307303240741</v>
      </c>
      <c r="V2989" s="9">
        <f t="shared" si="277"/>
        <v>42655.625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0</v>
      </c>
      <c r="P2990">
        <f t="shared" si="278"/>
        <v>514</v>
      </c>
      <c r="Q2990" t="str">
        <f t="shared" si="279"/>
        <v>theater/</v>
      </c>
      <c r="R2990" t="str">
        <f t="shared" si="280"/>
        <v>spaces</v>
      </c>
      <c r="S2990" t="s">
        <v>8315</v>
      </c>
      <c r="T2990" t="s">
        <v>8361</v>
      </c>
      <c r="U2990" s="10">
        <f t="shared" si="281"/>
        <v>42511.362048611118</v>
      </c>
      <c r="V2990" s="9">
        <f t="shared" si="277"/>
        <v>42540.98704861111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15307</v>
      </c>
      <c r="P2991">
        <f t="shared" si="278"/>
        <v>17835.5</v>
      </c>
      <c r="Q2991" t="str">
        <f t="shared" si="279"/>
        <v>theater/</v>
      </c>
      <c r="R2991" t="str">
        <f t="shared" si="280"/>
        <v>spaces</v>
      </c>
      <c r="S2991" t="s">
        <v>8315</v>
      </c>
      <c r="T2991" t="s">
        <v>8361</v>
      </c>
      <c r="U2991" s="10">
        <f t="shared" si="281"/>
        <v>42337.02039351852</v>
      </c>
      <c r="V2991" s="9">
        <f t="shared" si="277"/>
        <v>42358.832638888889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0</v>
      </c>
      <c r="P2992">
        <f t="shared" si="278"/>
        <v>5013.5</v>
      </c>
      <c r="Q2992" t="str">
        <f t="shared" si="279"/>
        <v>theater/</v>
      </c>
      <c r="R2992" t="str">
        <f t="shared" si="280"/>
        <v>spaces</v>
      </c>
      <c r="S2992" t="s">
        <v>8315</v>
      </c>
      <c r="T2992" t="s">
        <v>8361</v>
      </c>
      <c r="U2992" s="10">
        <f t="shared" si="281"/>
        <v>42341.57430555555</v>
      </c>
      <c r="V2992" s="9">
        <f t="shared" si="277"/>
        <v>42376.19930555555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280</v>
      </c>
      <c r="P2993">
        <f t="shared" si="278"/>
        <v>4436.5</v>
      </c>
      <c r="Q2993" t="str">
        <f t="shared" si="279"/>
        <v>theater/</v>
      </c>
      <c r="R2993" t="str">
        <f t="shared" si="280"/>
        <v>spaces</v>
      </c>
      <c r="S2993" t="s">
        <v>8315</v>
      </c>
      <c r="T2993" t="s">
        <v>8361</v>
      </c>
      <c r="U2993" s="10">
        <f t="shared" si="281"/>
        <v>42740.837152777778</v>
      </c>
      <c r="V2993" s="9">
        <f t="shared" si="277"/>
        <v>42762.462152777778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135</v>
      </c>
      <c r="P2994">
        <f t="shared" si="278"/>
        <v>1599.5</v>
      </c>
      <c r="Q2994" t="str">
        <f t="shared" si="279"/>
        <v>theater/</v>
      </c>
      <c r="R2994" t="str">
        <f t="shared" si="280"/>
        <v>spaces</v>
      </c>
      <c r="S2994" t="s">
        <v>8315</v>
      </c>
      <c r="T2994" t="s">
        <v>8361</v>
      </c>
      <c r="U2994" s="10">
        <f t="shared" si="281"/>
        <v>42622.767476851848</v>
      </c>
      <c r="V2994" s="9">
        <f t="shared" si="277"/>
        <v>42652.392476851848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3</v>
      </c>
      <c r="P2995">
        <f t="shared" si="278"/>
        <v>512.5</v>
      </c>
      <c r="Q2995" t="str">
        <f t="shared" si="279"/>
        <v>theater/</v>
      </c>
      <c r="R2995" t="str">
        <f t="shared" si="280"/>
        <v>spaces</v>
      </c>
      <c r="S2995" t="s">
        <v>8315</v>
      </c>
      <c r="T2995" t="s">
        <v>8361</v>
      </c>
      <c r="U2995" s="10">
        <f t="shared" si="281"/>
        <v>42390.838738425926</v>
      </c>
      <c r="V2995" s="9">
        <f t="shared" si="277"/>
        <v>42420.463738425926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1073.24</v>
      </c>
      <c r="P2996">
        <f t="shared" si="278"/>
        <v>716.12</v>
      </c>
      <c r="Q2996" t="str">
        <f t="shared" si="279"/>
        <v>theater/</v>
      </c>
      <c r="R2996" t="str">
        <f t="shared" si="280"/>
        <v>spaces</v>
      </c>
      <c r="S2996" t="s">
        <v>8315</v>
      </c>
      <c r="T2996" t="s">
        <v>8361</v>
      </c>
      <c r="U2996" s="10">
        <f t="shared" si="281"/>
        <v>41885.478842592594</v>
      </c>
      <c r="V2996" s="9">
        <f t="shared" si="277"/>
        <v>41915.103842592594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744</v>
      </c>
      <c r="P2997">
        <f t="shared" si="278"/>
        <v>7996.5</v>
      </c>
      <c r="Q2997" t="str">
        <f t="shared" si="279"/>
        <v>theater/</v>
      </c>
      <c r="R2997" t="str">
        <f t="shared" si="280"/>
        <v>spaces</v>
      </c>
      <c r="S2997" t="s">
        <v>8315</v>
      </c>
      <c r="T2997" t="s">
        <v>8361</v>
      </c>
      <c r="U2997" s="10">
        <f t="shared" si="281"/>
        <v>42724.665173611109</v>
      </c>
      <c r="V2997" s="9">
        <f t="shared" si="277"/>
        <v>42754.290173611109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25180</v>
      </c>
      <c r="P2998">
        <f t="shared" si="278"/>
        <v>30286</v>
      </c>
      <c r="Q2998" t="str">
        <f t="shared" si="279"/>
        <v>theater/</v>
      </c>
      <c r="R2998" t="str">
        <f t="shared" si="280"/>
        <v>spaces</v>
      </c>
      <c r="S2998" t="s">
        <v>8315</v>
      </c>
      <c r="T2998" t="s">
        <v>8361</v>
      </c>
      <c r="U2998" s="10">
        <f t="shared" si="281"/>
        <v>42090.912500000006</v>
      </c>
      <c r="V2998" s="9">
        <f t="shared" si="277"/>
        <v>42150.537499999999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373</v>
      </c>
      <c r="P2999">
        <f t="shared" si="278"/>
        <v>5244</v>
      </c>
      <c r="Q2999" t="str">
        <f t="shared" si="279"/>
        <v>theater/</v>
      </c>
      <c r="R2999" t="str">
        <f t="shared" si="280"/>
        <v>spaces</v>
      </c>
      <c r="S2999" t="s">
        <v>8315</v>
      </c>
      <c r="T2999" t="s">
        <v>8361</v>
      </c>
      <c r="U2999" s="10">
        <f t="shared" si="281"/>
        <v>42775.733715277776</v>
      </c>
      <c r="V2999" s="9">
        <f t="shared" si="277"/>
        <v>42792.832638888889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1514.5</v>
      </c>
      <c r="P3000">
        <f t="shared" si="278"/>
        <v>25973.75</v>
      </c>
      <c r="Q3000" t="str">
        <f t="shared" si="279"/>
        <v>theater/</v>
      </c>
      <c r="R3000" t="str">
        <f t="shared" si="280"/>
        <v>spaces</v>
      </c>
      <c r="S3000" t="s">
        <v>8315</v>
      </c>
      <c r="T3000" t="s">
        <v>8361</v>
      </c>
      <c r="U3000" s="10">
        <f t="shared" si="281"/>
        <v>41778.193622685183</v>
      </c>
      <c r="V3000" s="9">
        <f t="shared" si="277"/>
        <v>41805.809027777781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255</v>
      </c>
      <c r="P3001">
        <f t="shared" si="278"/>
        <v>812.5</v>
      </c>
      <c r="Q3001" t="str">
        <f t="shared" si="279"/>
        <v>theater/</v>
      </c>
      <c r="R3001" t="str">
        <f t="shared" si="280"/>
        <v>spaces</v>
      </c>
      <c r="S3001" t="s">
        <v>8315</v>
      </c>
      <c r="T3001" t="s">
        <v>8361</v>
      </c>
      <c r="U3001" s="10">
        <f t="shared" si="281"/>
        <v>42780.740277777775</v>
      </c>
      <c r="V3001" s="9">
        <f t="shared" si="277"/>
        <v>42794.708333333328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0</v>
      </c>
      <c r="P3002">
        <f t="shared" si="278"/>
        <v>254</v>
      </c>
      <c r="Q3002" t="str">
        <f t="shared" si="279"/>
        <v>theater/</v>
      </c>
      <c r="R3002" t="str">
        <f t="shared" si="280"/>
        <v>spaces</v>
      </c>
      <c r="S3002" t="s">
        <v>8315</v>
      </c>
      <c r="T3002" t="s">
        <v>8361</v>
      </c>
      <c r="U3002" s="10">
        <f t="shared" si="281"/>
        <v>42752.827199074076</v>
      </c>
      <c r="V3002" s="9">
        <f t="shared" si="277"/>
        <v>42766.375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15777.009999999998</v>
      </c>
      <c r="P3003">
        <f t="shared" si="278"/>
        <v>11583.004999999999</v>
      </c>
      <c r="Q3003" t="str">
        <f t="shared" si="279"/>
        <v>theater/</v>
      </c>
      <c r="R3003" t="str">
        <f t="shared" si="280"/>
        <v>spaces</v>
      </c>
      <c r="S3003" t="s">
        <v>8315</v>
      </c>
      <c r="T3003" t="s">
        <v>8361</v>
      </c>
      <c r="U3003" s="10">
        <f t="shared" si="281"/>
        <v>42534.895625000005</v>
      </c>
      <c r="V3003" s="9">
        <f t="shared" si="277"/>
        <v>42564.520625000005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595.43000000000029</v>
      </c>
      <c r="P3004">
        <f t="shared" si="278"/>
        <v>3849.7150000000001</v>
      </c>
      <c r="Q3004" t="str">
        <f t="shared" si="279"/>
        <v>theater/</v>
      </c>
      <c r="R3004" t="str">
        <f t="shared" si="280"/>
        <v>spaces</v>
      </c>
      <c r="S3004" t="s">
        <v>8315</v>
      </c>
      <c r="T3004" t="s">
        <v>8361</v>
      </c>
      <c r="U3004" s="10">
        <f t="shared" si="281"/>
        <v>41239.83625</v>
      </c>
      <c r="V3004" s="9">
        <f t="shared" si="277"/>
        <v>41269.46125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35</v>
      </c>
      <c r="P3005">
        <f t="shared" si="278"/>
        <v>1526</v>
      </c>
      <c r="Q3005" t="str">
        <f t="shared" si="279"/>
        <v>theater/</v>
      </c>
      <c r="R3005" t="str">
        <f t="shared" si="280"/>
        <v>spaces</v>
      </c>
      <c r="S3005" t="s">
        <v>8315</v>
      </c>
      <c r="T3005" t="s">
        <v>8361</v>
      </c>
      <c r="U3005" s="10">
        <f t="shared" si="281"/>
        <v>42398.849259259259</v>
      </c>
      <c r="V3005" s="9">
        <f t="shared" si="277"/>
        <v>42429.874305555553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5126</v>
      </c>
      <c r="P3006">
        <f t="shared" si="278"/>
        <v>22701.5</v>
      </c>
      <c r="Q3006" t="str">
        <f t="shared" si="279"/>
        <v>theater/</v>
      </c>
      <c r="R3006" t="str">
        <f t="shared" si="280"/>
        <v>spaces</v>
      </c>
      <c r="S3006" t="s">
        <v>8315</v>
      </c>
      <c r="T3006" t="s">
        <v>8361</v>
      </c>
      <c r="U3006" s="10">
        <f t="shared" si="281"/>
        <v>41928.881064814814</v>
      </c>
      <c r="V3006" s="9">
        <f t="shared" si="277"/>
        <v>41958.547731481478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2172.6000000000004</v>
      </c>
      <c r="P3007">
        <f t="shared" si="278"/>
        <v>6445.3</v>
      </c>
      <c r="Q3007" t="str">
        <f t="shared" si="279"/>
        <v>theater/</v>
      </c>
      <c r="R3007" t="str">
        <f t="shared" si="280"/>
        <v>spaces</v>
      </c>
      <c r="S3007" t="s">
        <v>8315</v>
      </c>
      <c r="T3007" t="s">
        <v>8361</v>
      </c>
      <c r="U3007" s="10">
        <f t="shared" si="281"/>
        <v>41888.674826388888</v>
      </c>
      <c r="V3007" s="9">
        <f t="shared" si="277"/>
        <v>41918.299826388888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620</v>
      </c>
      <c r="P3008">
        <f t="shared" si="278"/>
        <v>4358.5</v>
      </c>
      <c r="Q3008" t="str">
        <f t="shared" si="279"/>
        <v>theater/</v>
      </c>
      <c r="R3008" t="str">
        <f t="shared" si="280"/>
        <v>spaces</v>
      </c>
      <c r="S3008" t="s">
        <v>8315</v>
      </c>
      <c r="T3008" t="s">
        <v>8361</v>
      </c>
      <c r="U3008" s="10">
        <f t="shared" si="281"/>
        <v>41957.756840277783</v>
      </c>
      <c r="V3008" s="9">
        <f t="shared" si="277"/>
        <v>41987.381840277776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480</v>
      </c>
      <c r="P3009">
        <f t="shared" si="278"/>
        <v>550</v>
      </c>
      <c r="Q3009" t="str">
        <f t="shared" si="279"/>
        <v>theater/</v>
      </c>
      <c r="R3009" t="str">
        <f t="shared" si="280"/>
        <v>spaces</v>
      </c>
      <c r="S3009" t="s">
        <v>8315</v>
      </c>
      <c r="T3009" t="s">
        <v>8361</v>
      </c>
      <c r="U3009" s="10">
        <f t="shared" si="281"/>
        <v>42098.216238425928</v>
      </c>
      <c r="V3009" s="9">
        <f t="shared" si="277"/>
        <v>42118.841238425928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IF(E3010&gt;=D3010, E3010-D3010,0)</f>
        <v>35</v>
      </c>
      <c r="P3010">
        <f t="shared" si="278"/>
        <v>1530.5</v>
      </c>
      <c r="Q3010" t="str">
        <f t="shared" si="279"/>
        <v>theater/</v>
      </c>
      <c r="R3010" t="str">
        <f t="shared" si="280"/>
        <v>spaces</v>
      </c>
      <c r="S3010" t="s">
        <v>8315</v>
      </c>
      <c r="T3010" t="s">
        <v>8361</v>
      </c>
      <c r="U3010" s="10">
        <f t="shared" si="281"/>
        <v>42360.212025462963</v>
      </c>
      <c r="V3010" s="9">
        <f t="shared" ref="V3010:V3073" si="283">(I3010/86400)+25569+(-9/24)</f>
        <v>42389.837025462963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4939</v>
      </c>
      <c r="P3011">
        <f t="shared" ref="P3011:P3074" si="284">AVERAGE(E3011,L3011)</f>
        <v>15033.5</v>
      </c>
      <c r="Q3011" t="str">
        <f t="shared" ref="Q3011:Q3074" si="285">LEFT(N3011,LEN(N3011)-FIND("/",N3011)+2)</f>
        <v>theater/</v>
      </c>
      <c r="R3011" t="str">
        <f t="shared" ref="R3011:R3074" si="286">RIGHT(N3011,LEN(N3011)-FIND("/",N3011))</f>
        <v>spaces</v>
      </c>
      <c r="S3011" t="s">
        <v>8315</v>
      </c>
      <c r="T3011" t="s">
        <v>8361</v>
      </c>
      <c r="U3011" s="10">
        <f t="shared" ref="U3011:U3074" si="287">(((J3011/60)/60)/24)+DATE(1970,1,1)</f>
        <v>41939.569907407407</v>
      </c>
      <c r="V3011" s="9">
        <f t="shared" si="283"/>
        <v>41969.236574074079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870</v>
      </c>
      <c r="P3012">
        <f t="shared" si="284"/>
        <v>1192.5</v>
      </c>
      <c r="Q3012" t="str">
        <f t="shared" si="285"/>
        <v>theater/</v>
      </c>
      <c r="R3012" t="str">
        <f t="shared" si="286"/>
        <v>spaces</v>
      </c>
      <c r="S3012" t="s">
        <v>8315</v>
      </c>
      <c r="T3012" t="s">
        <v>8361</v>
      </c>
      <c r="U3012" s="10">
        <f t="shared" si="287"/>
        <v>41996.832395833335</v>
      </c>
      <c r="V3012" s="9">
        <f t="shared" si="283"/>
        <v>42056.457395833335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71</v>
      </c>
      <c r="P3013">
        <f t="shared" si="284"/>
        <v>198</v>
      </c>
      <c r="Q3013" t="str">
        <f t="shared" si="285"/>
        <v>theater/</v>
      </c>
      <c r="R3013" t="str">
        <f t="shared" si="286"/>
        <v>spaces</v>
      </c>
      <c r="S3013" t="s">
        <v>8315</v>
      </c>
      <c r="T3013" t="s">
        <v>8361</v>
      </c>
      <c r="U3013" s="10">
        <f t="shared" si="287"/>
        <v>42334.468935185185</v>
      </c>
      <c r="V3013" s="9">
        <f t="shared" si="283"/>
        <v>42361.582638888889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685</v>
      </c>
      <c r="P3014">
        <f t="shared" si="284"/>
        <v>2370</v>
      </c>
      <c r="Q3014" t="str">
        <f t="shared" si="285"/>
        <v>theater/</v>
      </c>
      <c r="R3014" t="str">
        <f t="shared" si="286"/>
        <v>spaces</v>
      </c>
      <c r="S3014" t="s">
        <v>8315</v>
      </c>
      <c r="T3014" t="s">
        <v>8361</v>
      </c>
      <c r="U3014" s="10">
        <f t="shared" si="287"/>
        <v>42024.702893518523</v>
      </c>
      <c r="V3014" s="9">
        <f t="shared" si="283"/>
        <v>42045.327893518523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5696</v>
      </c>
      <c r="P3015">
        <f t="shared" si="284"/>
        <v>7901.5</v>
      </c>
      <c r="Q3015" t="str">
        <f t="shared" si="285"/>
        <v>theater/</v>
      </c>
      <c r="R3015" t="str">
        <f t="shared" si="286"/>
        <v>spaces</v>
      </c>
      <c r="S3015" t="s">
        <v>8315</v>
      </c>
      <c r="T3015" t="s">
        <v>8361</v>
      </c>
      <c r="U3015" s="10">
        <f t="shared" si="287"/>
        <v>42146.836215277777</v>
      </c>
      <c r="V3015" s="9">
        <f t="shared" si="283"/>
        <v>42176.461215277777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3276</v>
      </c>
      <c r="P3016">
        <f t="shared" si="284"/>
        <v>14416.5</v>
      </c>
      <c r="Q3016" t="str">
        <f t="shared" si="285"/>
        <v>theater/</v>
      </c>
      <c r="R3016" t="str">
        <f t="shared" si="286"/>
        <v>spaces</v>
      </c>
      <c r="S3016" t="s">
        <v>8315</v>
      </c>
      <c r="T3016" t="s">
        <v>8361</v>
      </c>
      <c r="U3016" s="10">
        <f t="shared" si="287"/>
        <v>41920.123611111114</v>
      </c>
      <c r="V3016" s="9">
        <f t="shared" si="283"/>
        <v>41947.833333333336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108</v>
      </c>
      <c r="P3017">
        <f t="shared" si="284"/>
        <v>1774</v>
      </c>
      <c r="Q3017" t="str">
        <f t="shared" si="285"/>
        <v>theater/</v>
      </c>
      <c r="R3017" t="str">
        <f t="shared" si="286"/>
        <v>spaces</v>
      </c>
      <c r="S3017" t="s">
        <v>8315</v>
      </c>
      <c r="T3017" t="s">
        <v>8361</v>
      </c>
      <c r="U3017" s="10">
        <f t="shared" si="287"/>
        <v>41785.72729166667</v>
      </c>
      <c r="V3017" s="9">
        <f t="shared" si="283"/>
        <v>41800.791666666664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222</v>
      </c>
      <c r="P3018">
        <f t="shared" si="284"/>
        <v>4379</v>
      </c>
      <c r="Q3018" t="str">
        <f t="shared" si="285"/>
        <v>theater/</v>
      </c>
      <c r="R3018" t="str">
        <f t="shared" si="286"/>
        <v>spaces</v>
      </c>
      <c r="S3018" t="s">
        <v>8315</v>
      </c>
      <c r="T3018" t="s">
        <v>8361</v>
      </c>
      <c r="U3018" s="10">
        <f t="shared" si="287"/>
        <v>41778.548055555555</v>
      </c>
      <c r="V3018" s="9">
        <f t="shared" si="283"/>
        <v>41838.173055555555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1285</v>
      </c>
      <c r="P3019">
        <f t="shared" si="284"/>
        <v>11722</v>
      </c>
      <c r="Q3019" t="str">
        <f t="shared" si="285"/>
        <v>theater/</v>
      </c>
      <c r="R3019" t="str">
        <f t="shared" si="286"/>
        <v>spaces</v>
      </c>
      <c r="S3019" t="s">
        <v>8315</v>
      </c>
      <c r="T3019" t="s">
        <v>8361</v>
      </c>
      <c r="U3019" s="10">
        <f t="shared" si="287"/>
        <v>41841.850034722222</v>
      </c>
      <c r="V3019" s="9">
        <f t="shared" si="283"/>
        <v>41871.475034722222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30</v>
      </c>
      <c r="P3020">
        <f t="shared" si="284"/>
        <v>2135.5</v>
      </c>
      <c r="Q3020" t="str">
        <f t="shared" si="285"/>
        <v>theater/</v>
      </c>
      <c r="R3020" t="str">
        <f t="shared" si="286"/>
        <v>spaces</v>
      </c>
      <c r="S3020" t="s">
        <v>8315</v>
      </c>
      <c r="T3020" t="s">
        <v>8361</v>
      </c>
      <c r="U3020" s="10">
        <f t="shared" si="287"/>
        <v>42163.29833333334</v>
      </c>
      <c r="V3020" s="9">
        <f t="shared" si="283"/>
        <v>42205.541666666672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3185</v>
      </c>
      <c r="P3021">
        <f t="shared" si="284"/>
        <v>9205.5</v>
      </c>
      <c r="Q3021" t="str">
        <f t="shared" si="285"/>
        <v>theater/</v>
      </c>
      <c r="R3021" t="str">
        <f t="shared" si="286"/>
        <v>spaces</v>
      </c>
      <c r="S3021" t="s">
        <v>8315</v>
      </c>
      <c r="T3021" t="s">
        <v>8361</v>
      </c>
      <c r="U3021" s="10">
        <f t="shared" si="287"/>
        <v>41758.833564814813</v>
      </c>
      <c r="V3021" s="9">
        <f t="shared" si="283"/>
        <v>41785.75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40</v>
      </c>
      <c r="P3022">
        <f t="shared" si="284"/>
        <v>3535</v>
      </c>
      <c r="Q3022" t="str">
        <f t="shared" si="285"/>
        <v>theater/</v>
      </c>
      <c r="R3022" t="str">
        <f t="shared" si="286"/>
        <v>spaces</v>
      </c>
      <c r="S3022" t="s">
        <v>8315</v>
      </c>
      <c r="T3022" t="s">
        <v>8361</v>
      </c>
      <c r="U3022" s="10">
        <f t="shared" si="287"/>
        <v>42170.846446759257</v>
      </c>
      <c r="V3022" s="9">
        <f t="shared" si="283"/>
        <v>42230.471446759257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721</v>
      </c>
      <c r="P3023">
        <f t="shared" si="284"/>
        <v>2662</v>
      </c>
      <c r="Q3023" t="str">
        <f t="shared" si="285"/>
        <v>theater/</v>
      </c>
      <c r="R3023" t="str">
        <f t="shared" si="286"/>
        <v>spaces</v>
      </c>
      <c r="S3023" t="s">
        <v>8315</v>
      </c>
      <c r="T3023" t="s">
        <v>8361</v>
      </c>
      <c r="U3023" s="10">
        <f t="shared" si="287"/>
        <v>42660.618854166663</v>
      </c>
      <c r="V3023" s="9">
        <f t="shared" si="283"/>
        <v>42695.874305555553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88</v>
      </c>
      <c r="P3024">
        <f t="shared" si="284"/>
        <v>5075</v>
      </c>
      <c r="Q3024" t="str">
        <f t="shared" si="285"/>
        <v>theater/</v>
      </c>
      <c r="R3024" t="str">
        <f t="shared" si="286"/>
        <v>spaces</v>
      </c>
      <c r="S3024" t="s">
        <v>8315</v>
      </c>
      <c r="T3024" t="s">
        <v>8361</v>
      </c>
      <c r="U3024" s="10">
        <f t="shared" si="287"/>
        <v>42564.95380787037</v>
      </c>
      <c r="V3024" s="9">
        <f t="shared" si="283"/>
        <v>42609.57880787037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21</v>
      </c>
      <c r="P3025">
        <f t="shared" si="284"/>
        <v>363.5</v>
      </c>
      <c r="Q3025" t="str">
        <f t="shared" si="285"/>
        <v>theater/</v>
      </c>
      <c r="R3025" t="str">
        <f t="shared" si="286"/>
        <v>spaces</v>
      </c>
      <c r="S3025" t="s">
        <v>8315</v>
      </c>
      <c r="T3025" t="s">
        <v>8361</v>
      </c>
      <c r="U3025" s="10">
        <f t="shared" si="287"/>
        <v>42121.675763888896</v>
      </c>
      <c r="V3025" s="9">
        <f t="shared" si="283"/>
        <v>42166.300763888888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7321</v>
      </c>
      <c r="P3026">
        <f t="shared" si="284"/>
        <v>6251.5</v>
      </c>
      <c r="Q3026" t="str">
        <f t="shared" si="285"/>
        <v>theater/</v>
      </c>
      <c r="R3026" t="str">
        <f t="shared" si="286"/>
        <v>spaces</v>
      </c>
      <c r="S3026" t="s">
        <v>8315</v>
      </c>
      <c r="T3026" t="s">
        <v>8361</v>
      </c>
      <c r="U3026" s="10">
        <f t="shared" si="287"/>
        <v>41158.993923611109</v>
      </c>
      <c r="V3026" s="9">
        <f t="shared" si="283"/>
        <v>41188.618923611109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5055</v>
      </c>
      <c r="P3027">
        <f t="shared" si="284"/>
        <v>3850</v>
      </c>
      <c r="Q3027" t="str">
        <f t="shared" si="285"/>
        <v>theater/</v>
      </c>
      <c r="R3027" t="str">
        <f t="shared" si="286"/>
        <v>spaces</v>
      </c>
      <c r="S3027" t="s">
        <v>8315</v>
      </c>
      <c r="T3027" t="s">
        <v>8361</v>
      </c>
      <c r="U3027" s="10">
        <f t="shared" si="287"/>
        <v>41761.509409722225</v>
      </c>
      <c r="V3027" s="9">
        <f t="shared" si="283"/>
        <v>41789.291666666664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390</v>
      </c>
      <c r="P3028">
        <f t="shared" si="284"/>
        <v>657.5</v>
      </c>
      <c r="Q3028" t="str">
        <f t="shared" si="285"/>
        <v>theater/</v>
      </c>
      <c r="R3028" t="str">
        <f t="shared" si="286"/>
        <v>spaces</v>
      </c>
      <c r="S3028" t="s">
        <v>8315</v>
      </c>
      <c r="T3028" t="s">
        <v>8361</v>
      </c>
      <c r="U3028" s="10">
        <f t="shared" si="287"/>
        <v>42783.459398148145</v>
      </c>
      <c r="V3028" s="9">
        <f t="shared" si="283"/>
        <v>42797.084398148145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12576</v>
      </c>
      <c r="P3029">
        <f t="shared" si="284"/>
        <v>26448</v>
      </c>
      <c r="Q3029" t="str">
        <f t="shared" si="285"/>
        <v>theater/</v>
      </c>
      <c r="R3029" t="str">
        <f t="shared" si="286"/>
        <v>spaces</v>
      </c>
      <c r="S3029" t="s">
        <v>8315</v>
      </c>
      <c r="T3029" t="s">
        <v>8361</v>
      </c>
      <c r="U3029" s="10">
        <f t="shared" si="287"/>
        <v>42053.704293981486</v>
      </c>
      <c r="V3029" s="9">
        <f t="shared" si="283"/>
        <v>42083.287627314814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3401</v>
      </c>
      <c r="P3030">
        <f t="shared" si="284"/>
        <v>4250</v>
      </c>
      <c r="Q3030" t="str">
        <f t="shared" si="285"/>
        <v>theater/</v>
      </c>
      <c r="R3030" t="str">
        <f t="shared" si="286"/>
        <v>spaces</v>
      </c>
      <c r="S3030" t="s">
        <v>8315</v>
      </c>
      <c r="T3030" t="s">
        <v>8361</v>
      </c>
      <c r="U3030" s="10">
        <f t="shared" si="287"/>
        <v>42567.264178240745</v>
      </c>
      <c r="V3030" s="9">
        <f t="shared" si="283"/>
        <v>42596.889178240745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2903</v>
      </c>
      <c r="P3031">
        <f t="shared" si="284"/>
        <v>16625.5</v>
      </c>
      <c r="Q3031" t="str">
        <f t="shared" si="285"/>
        <v>theater/</v>
      </c>
      <c r="R3031" t="str">
        <f t="shared" si="286"/>
        <v>spaces</v>
      </c>
      <c r="S3031" t="s">
        <v>8315</v>
      </c>
      <c r="T3031" t="s">
        <v>8361</v>
      </c>
      <c r="U3031" s="10">
        <f t="shared" si="287"/>
        <v>41932.708877314813</v>
      </c>
      <c r="V3031" s="9">
        <f t="shared" si="283"/>
        <v>41960.815972222219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117</v>
      </c>
      <c r="P3032">
        <f t="shared" si="284"/>
        <v>954</v>
      </c>
      <c r="Q3032" t="str">
        <f t="shared" si="285"/>
        <v>theater/</v>
      </c>
      <c r="R3032" t="str">
        <f t="shared" si="286"/>
        <v>spaces</v>
      </c>
      <c r="S3032" t="s">
        <v>8315</v>
      </c>
      <c r="T3032" t="s">
        <v>8361</v>
      </c>
      <c r="U3032" s="10">
        <f t="shared" si="287"/>
        <v>42233.747349537036</v>
      </c>
      <c r="V3032" s="9">
        <f t="shared" si="283"/>
        <v>42263.372349537036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0</v>
      </c>
      <c r="P3033">
        <f t="shared" si="284"/>
        <v>764.5</v>
      </c>
      <c r="Q3033" t="str">
        <f t="shared" si="285"/>
        <v>theater/</v>
      </c>
      <c r="R3033" t="str">
        <f t="shared" si="286"/>
        <v>spaces</v>
      </c>
      <c r="S3033" t="s">
        <v>8315</v>
      </c>
      <c r="T3033" t="s">
        <v>8361</v>
      </c>
      <c r="U3033" s="10">
        <f t="shared" si="287"/>
        <v>42597.882488425923</v>
      </c>
      <c r="V3033" s="9">
        <f t="shared" si="283"/>
        <v>42657.507488425923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272</v>
      </c>
      <c r="P3034">
        <f t="shared" si="284"/>
        <v>648.5</v>
      </c>
      <c r="Q3034" t="str">
        <f t="shared" si="285"/>
        <v>theater/</v>
      </c>
      <c r="R3034" t="str">
        <f t="shared" si="286"/>
        <v>spaces</v>
      </c>
      <c r="S3034" t="s">
        <v>8315</v>
      </c>
      <c r="T3034" t="s">
        <v>8361</v>
      </c>
      <c r="U3034" s="10">
        <f t="shared" si="287"/>
        <v>42228.044664351852</v>
      </c>
      <c r="V3034" s="9">
        <f t="shared" si="283"/>
        <v>42257.669664351852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1396</v>
      </c>
      <c r="P3035">
        <f t="shared" si="284"/>
        <v>2209.5</v>
      </c>
      <c r="Q3035" t="str">
        <f t="shared" si="285"/>
        <v>theater/</v>
      </c>
      <c r="R3035" t="str">
        <f t="shared" si="286"/>
        <v>spaces</v>
      </c>
      <c r="S3035" t="s">
        <v>8315</v>
      </c>
      <c r="T3035" t="s">
        <v>8361</v>
      </c>
      <c r="U3035" s="10">
        <f t="shared" si="287"/>
        <v>42570.110243055555</v>
      </c>
      <c r="V3035" s="9">
        <f t="shared" si="283"/>
        <v>42599.735243055555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12536</v>
      </c>
      <c r="P3036">
        <f t="shared" si="284"/>
        <v>56898</v>
      </c>
      <c r="Q3036" t="str">
        <f t="shared" si="285"/>
        <v>theater/</v>
      </c>
      <c r="R3036" t="str">
        <f t="shared" si="286"/>
        <v>spaces</v>
      </c>
      <c r="S3036" t="s">
        <v>8315</v>
      </c>
      <c r="T3036" t="s">
        <v>8361</v>
      </c>
      <c r="U3036" s="10">
        <f t="shared" si="287"/>
        <v>42644.535358796296</v>
      </c>
      <c r="V3036" s="9">
        <f t="shared" si="283"/>
        <v>42674.790972222225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2196.7099999999991</v>
      </c>
      <c r="P3037">
        <f t="shared" si="284"/>
        <v>13751.855</v>
      </c>
      <c r="Q3037" t="str">
        <f t="shared" si="285"/>
        <v>theater/</v>
      </c>
      <c r="R3037" t="str">
        <f t="shared" si="286"/>
        <v>spaces</v>
      </c>
      <c r="S3037" t="s">
        <v>8315</v>
      </c>
      <c r="T3037" t="s">
        <v>8361</v>
      </c>
      <c r="U3037" s="10">
        <f t="shared" si="287"/>
        <v>41368.560289351852</v>
      </c>
      <c r="V3037" s="9">
        <f t="shared" si="283"/>
        <v>41398.185289351852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6683</v>
      </c>
      <c r="P3038">
        <f t="shared" si="284"/>
        <v>16006</v>
      </c>
      <c r="Q3038" t="str">
        <f t="shared" si="285"/>
        <v>theater/</v>
      </c>
      <c r="R3038" t="str">
        <f t="shared" si="286"/>
        <v>spaces</v>
      </c>
      <c r="S3038" t="s">
        <v>8315</v>
      </c>
      <c r="T3038" t="s">
        <v>8361</v>
      </c>
      <c r="U3038" s="10">
        <f t="shared" si="287"/>
        <v>41466.785231481481</v>
      </c>
      <c r="V3038" s="9">
        <f t="shared" si="283"/>
        <v>41502.124305555553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566</v>
      </c>
      <c r="P3039">
        <f t="shared" si="284"/>
        <v>549</v>
      </c>
      <c r="Q3039" t="str">
        <f t="shared" si="285"/>
        <v>theater/</v>
      </c>
      <c r="R3039" t="str">
        <f t="shared" si="286"/>
        <v>spaces</v>
      </c>
      <c r="S3039" t="s">
        <v>8315</v>
      </c>
      <c r="T3039" t="s">
        <v>8361</v>
      </c>
      <c r="U3039" s="10">
        <f t="shared" si="287"/>
        <v>40378.893206018518</v>
      </c>
      <c r="V3039" s="9">
        <f t="shared" si="283"/>
        <v>40452.832638888889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5</v>
      </c>
      <c r="P3040">
        <f t="shared" si="284"/>
        <v>516</v>
      </c>
      <c r="Q3040" t="str">
        <f t="shared" si="285"/>
        <v>theater/</v>
      </c>
      <c r="R3040" t="str">
        <f t="shared" si="286"/>
        <v>spaces</v>
      </c>
      <c r="S3040" t="s">
        <v>8315</v>
      </c>
      <c r="T3040" t="s">
        <v>8361</v>
      </c>
      <c r="U3040" s="10">
        <f t="shared" si="287"/>
        <v>42373.252280092594</v>
      </c>
      <c r="V3040" s="9">
        <f t="shared" si="283"/>
        <v>42432.877280092594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1742.7799999999988</v>
      </c>
      <c r="P3041">
        <f t="shared" si="284"/>
        <v>10989.39</v>
      </c>
      <c r="Q3041" t="str">
        <f t="shared" si="285"/>
        <v>theater/</v>
      </c>
      <c r="R3041" t="str">
        <f t="shared" si="286"/>
        <v>spaces</v>
      </c>
      <c r="S3041" t="s">
        <v>8315</v>
      </c>
      <c r="T3041" t="s">
        <v>8361</v>
      </c>
      <c r="U3041" s="10">
        <f t="shared" si="287"/>
        <v>41610.794421296298</v>
      </c>
      <c r="V3041" s="9">
        <f t="shared" si="283"/>
        <v>41636.957638888889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225</v>
      </c>
      <c r="P3042">
        <f t="shared" si="284"/>
        <v>1633.5</v>
      </c>
      <c r="Q3042" t="str">
        <f t="shared" si="285"/>
        <v>theater/</v>
      </c>
      <c r="R3042" t="str">
        <f t="shared" si="286"/>
        <v>spaces</v>
      </c>
      <c r="S3042" t="s">
        <v>8315</v>
      </c>
      <c r="T3042" t="s">
        <v>8361</v>
      </c>
      <c r="U3042" s="10">
        <f t="shared" si="287"/>
        <v>42177.791909722218</v>
      </c>
      <c r="V3042" s="9">
        <f t="shared" si="283"/>
        <v>42181.583333333328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870</v>
      </c>
      <c r="P3043">
        <f t="shared" si="284"/>
        <v>4632.5</v>
      </c>
      <c r="Q3043" t="str">
        <f t="shared" si="285"/>
        <v>theater/</v>
      </c>
      <c r="R3043" t="str">
        <f t="shared" si="286"/>
        <v>spaces</v>
      </c>
      <c r="S3043" t="s">
        <v>8315</v>
      </c>
      <c r="T3043" t="s">
        <v>8361</v>
      </c>
      <c r="U3043" s="10">
        <f t="shared" si="287"/>
        <v>42359.868611111116</v>
      </c>
      <c r="V3043" s="9">
        <f t="shared" si="283"/>
        <v>42389.493611111116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420</v>
      </c>
      <c r="P3044">
        <f t="shared" si="284"/>
        <v>978.5</v>
      </c>
      <c r="Q3044" t="str">
        <f t="shared" si="285"/>
        <v>theater/</v>
      </c>
      <c r="R3044" t="str">
        <f t="shared" si="286"/>
        <v>spaces</v>
      </c>
      <c r="S3044" t="s">
        <v>8315</v>
      </c>
      <c r="T3044" t="s">
        <v>8361</v>
      </c>
      <c r="U3044" s="10">
        <f t="shared" si="287"/>
        <v>42253.688043981485</v>
      </c>
      <c r="V3044" s="9">
        <f t="shared" si="283"/>
        <v>42283.313043981485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1501</v>
      </c>
      <c r="P3045">
        <f t="shared" si="284"/>
        <v>8314.5</v>
      </c>
      <c r="Q3045" t="str">
        <f t="shared" si="285"/>
        <v>theater/</v>
      </c>
      <c r="R3045" t="str">
        <f t="shared" si="286"/>
        <v>spaces</v>
      </c>
      <c r="S3045" t="s">
        <v>8315</v>
      </c>
      <c r="T3045" t="s">
        <v>8361</v>
      </c>
      <c r="U3045" s="10">
        <f t="shared" si="287"/>
        <v>42083.070590277777</v>
      </c>
      <c r="V3045" s="9">
        <f t="shared" si="283"/>
        <v>42109.743055555555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1121</v>
      </c>
      <c r="P3046">
        <f t="shared" si="284"/>
        <v>6638.5</v>
      </c>
      <c r="Q3046" t="str">
        <f t="shared" si="285"/>
        <v>theater/</v>
      </c>
      <c r="R3046" t="str">
        <f t="shared" si="286"/>
        <v>spaces</v>
      </c>
      <c r="S3046" t="s">
        <v>8315</v>
      </c>
      <c r="T3046" t="s">
        <v>8361</v>
      </c>
      <c r="U3046" s="10">
        <f t="shared" si="287"/>
        <v>42387.7268287037</v>
      </c>
      <c r="V3046" s="9">
        <f t="shared" si="283"/>
        <v>42402.3518287037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1308.2600000000002</v>
      </c>
      <c r="P3047">
        <f t="shared" si="284"/>
        <v>2686.13</v>
      </c>
      <c r="Q3047" t="str">
        <f t="shared" si="285"/>
        <v>theater/</v>
      </c>
      <c r="R3047" t="str">
        <f t="shared" si="286"/>
        <v>spaces</v>
      </c>
      <c r="S3047" t="s">
        <v>8315</v>
      </c>
      <c r="T3047" t="s">
        <v>8361</v>
      </c>
      <c r="U3047" s="10">
        <f t="shared" si="287"/>
        <v>41843.155729166669</v>
      </c>
      <c r="V3047" s="9">
        <f t="shared" si="283"/>
        <v>41872.780729166669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7177</v>
      </c>
      <c r="P3048">
        <f t="shared" si="284"/>
        <v>7567.5</v>
      </c>
      <c r="Q3048" t="str">
        <f t="shared" si="285"/>
        <v>theater/</v>
      </c>
      <c r="R3048" t="str">
        <f t="shared" si="286"/>
        <v>spaces</v>
      </c>
      <c r="S3048" t="s">
        <v>8315</v>
      </c>
      <c r="T3048" t="s">
        <v>8361</v>
      </c>
      <c r="U3048" s="10">
        <f t="shared" si="287"/>
        <v>41862.803078703706</v>
      </c>
      <c r="V3048" s="9">
        <f t="shared" si="283"/>
        <v>41891.827777777777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245</v>
      </c>
      <c r="P3049">
        <f t="shared" si="284"/>
        <v>382.5</v>
      </c>
      <c r="Q3049" t="str">
        <f t="shared" si="285"/>
        <v>theater/</v>
      </c>
      <c r="R3049" t="str">
        <f t="shared" si="286"/>
        <v>spaces</v>
      </c>
      <c r="S3049" t="s">
        <v>8315</v>
      </c>
      <c r="T3049" t="s">
        <v>8361</v>
      </c>
      <c r="U3049" s="10">
        <f t="shared" si="287"/>
        <v>42443.989050925928</v>
      </c>
      <c r="V3049" s="9">
        <f t="shared" si="283"/>
        <v>42487.177777777775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3320</v>
      </c>
      <c r="P3050">
        <f t="shared" si="284"/>
        <v>4183.5</v>
      </c>
      <c r="Q3050" t="str">
        <f t="shared" si="285"/>
        <v>theater/</v>
      </c>
      <c r="R3050" t="str">
        <f t="shared" si="286"/>
        <v>spaces</v>
      </c>
      <c r="S3050" t="s">
        <v>8315</v>
      </c>
      <c r="T3050" t="s">
        <v>8361</v>
      </c>
      <c r="U3050" s="10">
        <f t="shared" si="287"/>
        <v>41975.901180555549</v>
      </c>
      <c r="V3050" s="9">
        <f t="shared" si="283"/>
        <v>42004.515277777777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250</v>
      </c>
      <c r="P3051">
        <f t="shared" si="284"/>
        <v>2027</v>
      </c>
      <c r="Q3051" t="str">
        <f t="shared" si="285"/>
        <v>theater/</v>
      </c>
      <c r="R3051" t="str">
        <f t="shared" si="286"/>
        <v>spaces</v>
      </c>
      <c r="S3051" t="s">
        <v>8315</v>
      </c>
      <c r="T3051" t="s">
        <v>8361</v>
      </c>
      <c r="U3051" s="10">
        <f t="shared" si="287"/>
        <v>42139.014525462961</v>
      </c>
      <c r="V3051" s="9">
        <f t="shared" si="283"/>
        <v>42168.639525462961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36</v>
      </c>
      <c r="P3052">
        <f t="shared" si="284"/>
        <v>322.5</v>
      </c>
      <c r="Q3052" t="str">
        <f t="shared" si="285"/>
        <v>theater/</v>
      </c>
      <c r="R3052" t="str">
        <f t="shared" si="286"/>
        <v>spaces</v>
      </c>
      <c r="S3052" t="s">
        <v>8315</v>
      </c>
      <c r="T3052" t="s">
        <v>8361</v>
      </c>
      <c r="U3052" s="10">
        <f t="shared" si="287"/>
        <v>42465.16851851852</v>
      </c>
      <c r="V3052" s="9">
        <f t="shared" si="283"/>
        <v>42494.79351851852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0</v>
      </c>
      <c r="P3053">
        <f t="shared" si="284"/>
        <v>431</v>
      </c>
      <c r="Q3053" t="str">
        <f t="shared" si="285"/>
        <v>theater/</v>
      </c>
      <c r="R3053" t="str">
        <f t="shared" si="286"/>
        <v>spaces</v>
      </c>
      <c r="S3053" t="s">
        <v>8315</v>
      </c>
      <c r="T3053" t="s">
        <v>8361</v>
      </c>
      <c r="U3053" s="10">
        <f t="shared" si="287"/>
        <v>42744.416030092587</v>
      </c>
      <c r="V3053" s="9">
        <f t="shared" si="283"/>
        <v>42774.041030092594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4"/>
        <v>38.5</v>
      </c>
      <c r="Q3054" t="str">
        <f t="shared" si="285"/>
        <v>theater/</v>
      </c>
      <c r="R3054" t="str">
        <f t="shared" si="286"/>
        <v>spaces</v>
      </c>
      <c r="S3054" t="s">
        <v>8315</v>
      </c>
      <c r="T3054" t="s">
        <v>8361</v>
      </c>
      <c r="U3054" s="10">
        <f t="shared" si="287"/>
        <v>42122.670069444444</v>
      </c>
      <c r="V3054" s="9">
        <f t="shared" si="283"/>
        <v>42152.290972222225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4"/>
        <v>21.5</v>
      </c>
      <c r="Q3055" t="str">
        <f t="shared" si="285"/>
        <v>theater/</v>
      </c>
      <c r="R3055" t="str">
        <f t="shared" si="286"/>
        <v>spaces</v>
      </c>
      <c r="S3055" t="s">
        <v>8315</v>
      </c>
      <c r="T3055" t="s">
        <v>8361</v>
      </c>
      <c r="U3055" s="10">
        <f t="shared" si="287"/>
        <v>41862.761724537035</v>
      </c>
      <c r="V3055" s="9">
        <f t="shared" si="283"/>
        <v>41913.790972222225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4"/>
        <v>0</v>
      </c>
      <c r="Q3056" t="str">
        <f t="shared" si="285"/>
        <v>theater/</v>
      </c>
      <c r="R3056" t="str">
        <f t="shared" si="286"/>
        <v>spaces</v>
      </c>
      <c r="S3056" t="s">
        <v>8315</v>
      </c>
      <c r="T3056" t="s">
        <v>8361</v>
      </c>
      <c r="U3056" s="10">
        <f t="shared" si="287"/>
        <v>42027.832800925928</v>
      </c>
      <c r="V3056" s="9">
        <f t="shared" si="283"/>
        <v>42064.669444444444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4"/>
        <v>1</v>
      </c>
      <c r="Q3057" t="str">
        <f t="shared" si="285"/>
        <v>theater/</v>
      </c>
      <c r="R3057" t="str">
        <f t="shared" si="286"/>
        <v>spaces</v>
      </c>
      <c r="S3057" t="s">
        <v>8315</v>
      </c>
      <c r="T3057" t="s">
        <v>8361</v>
      </c>
      <c r="U3057" s="10">
        <f t="shared" si="287"/>
        <v>41953.95821759259</v>
      </c>
      <c r="V3057" s="9">
        <f t="shared" si="283"/>
        <v>42013.58321759259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4"/>
        <v>0</v>
      </c>
      <c r="Q3058" t="str">
        <f t="shared" si="285"/>
        <v>theater/</v>
      </c>
      <c r="R3058" t="str">
        <f t="shared" si="286"/>
        <v>spaces</v>
      </c>
      <c r="S3058" t="s">
        <v>8315</v>
      </c>
      <c r="T3058" t="s">
        <v>8361</v>
      </c>
      <c r="U3058" s="10">
        <f t="shared" si="287"/>
        <v>41851.636388888888</v>
      </c>
      <c r="V3058" s="9">
        <f t="shared" si="283"/>
        <v>41911.261388888888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4"/>
        <v>0</v>
      </c>
      <c r="Q3059" t="str">
        <f t="shared" si="285"/>
        <v>theater/</v>
      </c>
      <c r="R3059" t="str">
        <f t="shared" si="286"/>
        <v>spaces</v>
      </c>
      <c r="S3059" t="s">
        <v>8315</v>
      </c>
      <c r="T3059" t="s">
        <v>8361</v>
      </c>
      <c r="U3059" s="10">
        <f t="shared" si="287"/>
        <v>42433.650590277779</v>
      </c>
      <c r="V3059" s="9">
        <f t="shared" si="283"/>
        <v>42463.233923611115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4"/>
        <v>3</v>
      </c>
      <c r="Q3060" t="str">
        <f t="shared" si="285"/>
        <v>theater/</v>
      </c>
      <c r="R3060" t="str">
        <f t="shared" si="286"/>
        <v>spaces</v>
      </c>
      <c r="S3060" t="s">
        <v>8315</v>
      </c>
      <c r="T3060" t="s">
        <v>8361</v>
      </c>
      <c r="U3060" s="10">
        <f t="shared" si="287"/>
        <v>42460.374305555553</v>
      </c>
      <c r="V3060" s="9">
        <f t="shared" si="283"/>
        <v>42509.999305555553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0</v>
      </c>
      <c r="P3061">
        <f t="shared" si="284"/>
        <v>231</v>
      </c>
      <c r="Q3061" t="str">
        <f t="shared" si="285"/>
        <v>theater/</v>
      </c>
      <c r="R3061" t="str">
        <f t="shared" si="286"/>
        <v>spaces</v>
      </c>
      <c r="S3061" t="s">
        <v>8315</v>
      </c>
      <c r="T3061" t="s">
        <v>8361</v>
      </c>
      <c r="U3061" s="10">
        <f t="shared" si="287"/>
        <v>41829.935717592591</v>
      </c>
      <c r="V3061" s="9">
        <f t="shared" si="283"/>
        <v>41859.560717592591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4"/>
        <v>170.5</v>
      </c>
      <c r="Q3062" t="str">
        <f t="shared" si="285"/>
        <v>theater/</v>
      </c>
      <c r="R3062" t="str">
        <f t="shared" si="286"/>
        <v>spaces</v>
      </c>
      <c r="S3062" t="s">
        <v>8315</v>
      </c>
      <c r="T3062" t="s">
        <v>8361</v>
      </c>
      <c r="U3062" s="10">
        <f t="shared" si="287"/>
        <v>42245.274699074071</v>
      </c>
      <c r="V3062" s="9">
        <f t="shared" si="283"/>
        <v>42274.899699074071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4"/>
        <v>0</v>
      </c>
      <c r="Q3063" t="str">
        <f t="shared" si="285"/>
        <v>theater/</v>
      </c>
      <c r="R3063" t="str">
        <f t="shared" si="286"/>
        <v>spaces</v>
      </c>
      <c r="S3063" t="s">
        <v>8315</v>
      </c>
      <c r="T3063" t="s">
        <v>8361</v>
      </c>
      <c r="U3063" s="10">
        <f t="shared" si="287"/>
        <v>41834.784120370372</v>
      </c>
      <c r="V3063" s="9">
        <f t="shared" si="283"/>
        <v>41864.409120370372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0</v>
      </c>
      <c r="P3064">
        <f t="shared" si="284"/>
        <v>3375.5</v>
      </c>
      <c r="Q3064" t="str">
        <f t="shared" si="285"/>
        <v>theater/</v>
      </c>
      <c r="R3064" t="str">
        <f t="shared" si="286"/>
        <v>spaces</v>
      </c>
      <c r="S3064" t="s">
        <v>8315</v>
      </c>
      <c r="T3064" t="s">
        <v>8361</v>
      </c>
      <c r="U3064" s="10">
        <f t="shared" si="287"/>
        <v>42248.535787037035</v>
      </c>
      <c r="V3064" s="9">
        <f t="shared" si="283"/>
        <v>42277.375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0</v>
      </c>
      <c r="P3065">
        <f t="shared" si="284"/>
        <v>305</v>
      </c>
      <c r="Q3065" t="str">
        <f t="shared" si="285"/>
        <v>theater/</v>
      </c>
      <c r="R3065" t="str">
        <f t="shared" si="286"/>
        <v>spaces</v>
      </c>
      <c r="S3065" t="s">
        <v>8315</v>
      </c>
      <c r="T3065" t="s">
        <v>8361</v>
      </c>
      <c r="U3065" s="10">
        <f t="shared" si="287"/>
        <v>42630.922893518517</v>
      </c>
      <c r="V3065" s="9">
        <f t="shared" si="283"/>
        <v>42665.547893518524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0</v>
      </c>
      <c r="P3066">
        <f t="shared" si="284"/>
        <v>4271.5</v>
      </c>
      <c r="Q3066" t="str">
        <f t="shared" si="285"/>
        <v>theater/</v>
      </c>
      <c r="R3066" t="str">
        <f t="shared" si="286"/>
        <v>spaces</v>
      </c>
      <c r="S3066" t="s">
        <v>8315</v>
      </c>
      <c r="T3066" t="s">
        <v>8361</v>
      </c>
      <c r="U3066" s="10">
        <f t="shared" si="287"/>
        <v>42299.130162037036</v>
      </c>
      <c r="V3066" s="9">
        <f t="shared" si="283"/>
        <v>42329.915972222225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4"/>
        <v>6</v>
      </c>
      <c r="Q3067" t="str">
        <f t="shared" si="285"/>
        <v>theater/</v>
      </c>
      <c r="R3067" t="str">
        <f t="shared" si="286"/>
        <v>spaces</v>
      </c>
      <c r="S3067" t="s">
        <v>8315</v>
      </c>
      <c r="T3067" t="s">
        <v>8361</v>
      </c>
      <c r="U3067" s="10">
        <f t="shared" si="287"/>
        <v>41825.055231481485</v>
      </c>
      <c r="V3067" s="9">
        <f t="shared" si="283"/>
        <v>41849.680231481485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0</v>
      </c>
      <c r="P3068">
        <f t="shared" si="284"/>
        <v>20982.5</v>
      </c>
      <c r="Q3068" t="str">
        <f t="shared" si="285"/>
        <v>theater/</v>
      </c>
      <c r="R3068" t="str">
        <f t="shared" si="286"/>
        <v>spaces</v>
      </c>
      <c r="S3068" t="s">
        <v>8315</v>
      </c>
      <c r="T3068" t="s">
        <v>8361</v>
      </c>
      <c r="U3068" s="10">
        <f t="shared" si="287"/>
        <v>42531.228437500002</v>
      </c>
      <c r="V3068" s="9">
        <f t="shared" si="283"/>
        <v>42560.853437500002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0</v>
      </c>
      <c r="P3069">
        <f t="shared" si="284"/>
        <v>100.5</v>
      </c>
      <c r="Q3069" t="str">
        <f t="shared" si="285"/>
        <v>theater/</v>
      </c>
      <c r="R3069" t="str">
        <f t="shared" si="286"/>
        <v>spaces</v>
      </c>
      <c r="S3069" t="s">
        <v>8315</v>
      </c>
      <c r="T3069" t="s">
        <v>8361</v>
      </c>
      <c r="U3069" s="10">
        <f t="shared" si="287"/>
        <v>42226.938414351855</v>
      </c>
      <c r="V3069" s="9">
        <f t="shared" si="283"/>
        <v>42256.563414351855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4"/>
        <v>88.5</v>
      </c>
      <c r="Q3070" t="str">
        <f t="shared" si="285"/>
        <v>theater/</v>
      </c>
      <c r="R3070" t="str">
        <f t="shared" si="286"/>
        <v>spaces</v>
      </c>
      <c r="S3070" t="s">
        <v>8315</v>
      </c>
      <c r="T3070" t="s">
        <v>8361</v>
      </c>
      <c r="U3070" s="10">
        <f t="shared" si="287"/>
        <v>42263.691574074073</v>
      </c>
      <c r="V3070" s="9">
        <f t="shared" si="283"/>
        <v>42293.316574074073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0</v>
      </c>
      <c r="P3071">
        <f t="shared" si="284"/>
        <v>74</v>
      </c>
      <c r="Q3071" t="str">
        <f t="shared" si="285"/>
        <v>theater/</v>
      </c>
      <c r="R3071" t="str">
        <f t="shared" si="286"/>
        <v>spaces</v>
      </c>
      <c r="S3071" t="s">
        <v>8315</v>
      </c>
      <c r="T3071" t="s">
        <v>8361</v>
      </c>
      <c r="U3071" s="10">
        <f t="shared" si="287"/>
        <v>41957.833726851852</v>
      </c>
      <c r="V3071" s="9">
        <f t="shared" si="283"/>
        <v>41987.458726851852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0</v>
      </c>
      <c r="P3072">
        <f t="shared" si="284"/>
        <v>175</v>
      </c>
      <c r="Q3072" t="str">
        <f t="shared" si="285"/>
        <v>theater/</v>
      </c>
      <c r="R3072" t="str">
        <f t="shared" si="286"/>
        <v>spaces</v>
      </c>
      <c r="S3072" t="s">
        <v>8315</v>
      </c>
      <c r="T3072" t="s">
        <v>8361</v>
      </c>
      <c r="U3072" s="10">
        <f t="shared" si="287"/>
        <v>42690.733437499999</v>
      </c>
      <c r="V3072" s="9">
        <f t="shared" si="283"/>
        <v>42711.358437499999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0</v>
      </c>
      <c r="P3073">
        <f t="shared" si="284"/>
        <v>3645</v>
      </c>
      <c r="Q3073" t="str">
        <f t="shared" si="285"/>
        <v>theater/</v>
      </c>
      <c r="R3073" t="str">
        <f t="shared" si="286"/>
        <v>spaces</v>
      </c>
      <c r="S3073" t="s">
        <v>8315</v>
      </c>
      <c r="T3073" t="s">
        <v>8361</v>
      </c>
      <c r="U3073" s="10">
        <f t="shared" si="287"/>
        <v>42097.732418981483</v>
      </c>
      <c r="V3073" s="9">
        <f t="shared" si="283"/>
        <v>42114.874305555553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IF(E3074&gt;=D3074, E3074-D3074,0)</f>
        <v>0</v>
      </c>
      <c r="P3074">
        <f t="shared" si="284"/>
        <v>2</v>
      </c>
      <c r="Q3074" t="str">
        <f t="shared" si="285"/>
        <v>theater/</v>
      </c>
      <c r="R3074" t="str">
        <f t="shared" si="286"/>
        <v>spaces</v>
      </c>
      <c r="S3074" t="s">
        <v>8315</v>
      </c>
      <c r="T3074" t="s">
        <v>8361</v>
      </c>
      <c r="U3074" s="10">
        <f t="shared" si="287"/>
        <v>42658.690532407403</v>
      </c>
      <c r="V3074" s="9">
        <f t="shared" ref="V3074:V3137" si="289">(I3074/86400)+25569+(-9/24)</f>
        <v>42672.698611111111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</v>
      </c>
      <c r="P3075">
        <f t="shared" ref="P3075:P3138" si="290">AVERAGE(E3075,L3075)</f>
        <v>326</v>
      </c>
      <c r="Q3075" t="str">
        <f t="shared" ref="Q3075:Q3138" si="291">LEFT(N3075,LEN(N3075)-FIND("/",N3075)+2)</f>
        <v>theater/</v>
      </c>
      <c r="R3075" t="str">
        <f t="shared" ref="R3075:R3138" si="292">RIGHT(N3075,LEN(N3075)-FIND("/",N3075))</f>
        <v>spaces</v>
      </c>
      <c r="S3075" t="s">
        <v>8315</v>
      </c>
      <c r="T3075" t="s">
        <v>8361</v>
      </c>
      <c r="U3075" s="10">
        <f t="shared" ref="U3075:U3138" si="293">(((J3075/60)/60)/24)+DATE(1970,1,1)</f>
        <v>42111.684027777781</v>
      </c>
      <c r="V3075" s="9">
        <f t="shared" si="289"/>
        <v>42169.429861111115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90"/>
        <v>12.5</v>
      </c>
      <c r="Q3076" t="str">
        <f t="shared" si="291"/>
        <v>theater/</v>
      </c>
      <c r="R3076" t="str">
        <f t="shared" si="292"/>
        <v>spaces</v>
      </c>
      <c r="S3076" t="s">
        <v>8315</v>
      </c>
      <c r="T3076" t="s">
        <v>8361</v>
      </c>
      <c r="U3076" s="10">
        <f t="shared" si="293"/>
        <v>42409.571284722217</v>
      </c>
      <c r="V3076" s="9">
        <f t="shared" si="289"/>
        <v>42439.196284722224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0</v>
      </c>
      <c r="P3077">
        <f t="shared" si="290"/>
        <v>658</v>
      </c>
      <c r="Q3077" t="str">
        <f t="shared" si="291"/>
        <v>theater/</v>
      </c>
      <c r="R3077" t="str">
        <f t="shared" si="292"/>
        <v>spaces</v>
      </c>
      <c r="S3077" t="s">
        <v>8315</v>
      </c>
      <c r="T3077" t="s">
        <v>8361</v>
      </c>
      <c r="U3077" s="10">
        <f t="shared" si="293"/>
        <v>42551.102314814809</v>
      </c>
      <c r="V3077" s="9">
        <f t="shared" si="289"/>
        <v>42600.727314814816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0</v>
      </c>
      <c r="P3078">
        <f t="shared" si="290"/>
        <v>778</v>
      </c>
      <c r="Q3078" t="str">
        <f t="shared" si="291"/>
        <v>theater/</v>
      </c>
      <c r="R3078" t="str">
        <f t="shared" si="292"/>
        <v>spaces</v>
      </c>
      <c r="S3078" t="s">
        <v>8315</v>
      </c>
      <c r="T3078" t="s">
        <v>8361</v>
      </c>
      <c r="U3078" s="10">
        <f t="shared" si="293"/>
        <v>42226.651886574073</v>
      </c>
      <c r="V3078" s="9">
        <f t="shared" si="289"/>
        <v>42286.276886574073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90"/>
        <v>53.5</v>
      </c>
      <c r="Q3079" t="str">
        <f t="shared" si="291"/>
        <v>theater/</v>
      </c>
      <c r="R3079" t="str">
        <f t="shared" si="292"/>
        <v>spaces</v>
      </c>
      <c r="S3079" t="s">
        <v>8315</v>
      </c>
      <c r="T3079" t="s">
        <v>8361</v>
      </c>
      <c r="U3079" s="10">
        <f t="shared" si="293"/>
        <v>42766.956921296296</v>
      </c>
      <c r="V3079" s="9">
        <f t="shared" si="289"/>
        <v>42796.581921296296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90"/>
        <v>37</v>
      </c>
      <c r="Q3080" t="str">
        <f t="shared" si="291"/>
        <v>theater/</v>
      </c>
      <c r="R3080" t="str">
        <f t="shared" si="292"/>
        <v>spaces</v>
      </c>
      <c r="S3080" t="s">
        <v>8315</v>
      </c>
      <c r="T3080" t="s">
        <v>8361</v>
      </c>
      <c r="U3080" s="10">
        <f t="shared" si="293"/>
        <v>42031.138831018514</v>
      </c>
      <c r="V3080" s="9">
        <f t="shared" si="289"/>
        <v>42060.763831018514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</v>
      </c>
      <c r="P3081">
        <f t="shared" si="290"/>
        <v>5626.5</v>
      </c>
      <c r="Q3081" t="str">
        <f t="shared" si="291"/>
        <v>theater/</v>
      </c>
      <c r="R3081" t="str">
        <f t="shared" si="292"/>
        <v>spaces</v>
      </c>
      <c r="S3081" t="s">
        <v>8315</v>
      </c>
      <c r="T3081" t="s">
        <v>8361</v>
      </c>
      <c r="U3081" s="10">
        <f t="shared" si="293"/>
        <v>42055.713368055556</v>
      </c>
      <c r="V3081" s="9">
        <f t="shared" si="289"/>
        <v>42085.296701388885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90"/>
        <v>191.5</v>
      </c>
      <c r="Q3082" t="str">
        <f t="shared" si="291"/>
        <v>theater/</v>
      </c>
      <c r="R3082" t="str">
        <f t="shared" si="292"/>
        <v>spaces</v>
      </c>
      <c r="S3082" t="s">
        <v>8315</v>
      </c>
      <c r="T3082" t="s">
        <v>8361</v>
      </c>
      <c r="U3082" s="10">
        <f t="shared" si="293"/>
        <v>41940.028287037036</v>
      </c>
      <c r="V3082" s="9">
        <f t="shared" si="289"/>
        <v>41999.6949537037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90"/>
        <v>1054</v>
      </c>
      <c r="Q3083" t="str">
        <f t="shared" si="291"/>
        <v>theater/</v>
      </c>
      <c r="R3083" t="str">
        <f t="shared" si="292"/>
        <v>spaces</v>
      </c>
      <c r="S3083" t="s">
        <v>8315</v>
      </c>
      <c r="T3083" t="s">
        <v>8361</v>
      </c>
      <c r="U3083" s="10">
        <f t="shared" si="293"/>
        <v>42237.181608796294</v>
      </c>
      <c r="V3083" s="9">
        <f t="shared" si="289"/>
        <v>42266.806608796294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90"/>
        <v>0</v>
      </c>
      <c r="Q3084" t="str">
        <f t="shared" si="291"/>
        <v>theater/</v>
      </c>
      <c r="R3084" t="str">
        <f t="shared" si="292"/>
        <v>spaces</v>
      </c>
      <c r="S3084" t="s">
        <v>8315</v>
      </c>
      <c r="T3084" t="s">
        <v>8361</v>
      </c>
      <c r="U3084" s="10">
        <f t="shared" si="293"/>
        <v>42293.922986111109</v>
      </c>
      <c r="V3084" s="9">
        <f t="shared" si="289"/>
        <v>42323.58965277778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90"/>
        <v>29.5</v>
      </c>
      <c r="Q3085" t="str">
        <f t="shared" si="291"/>
        <v>theater/</v>
      </c>
      <c r="R3085" t="str">
        <f t="shared" si="292"/>
        <v>spaces</v>
      </c>
      <c r="S3085" t="s">
        <v>8315</v>
      </c>
      <c r="T3085" t="s">
        <v>8361</v>
      </c>
      <c r="U3085" s="10">
        <f t="shared" si="293"/>
        <v>41853.563402777778</v>
      </c>
      <c r="V3085" s="9">
        <f t="shared" si="289"/>
        <v>41882.833333333336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0</v>
      </c>
      <c r="P3086">
        <f t="shared" si="290"/>
        <v>238</v>
      </c>
      <c r="Q3086" t="str">
        <f t="shared" si="291"/>
        <v>theater/</v>
      </c>
      <c r="R3086" t="str">
        <f t="shared" si="292"/>
        <v>spaces</v>
      </c>
      <c r="S3086" t="s">
        <v>8315</v>
      </c>
      <c r="T3086" t="s">
        <v>8361</v>
      </c>
      <c r="U3086" s="10">
        <f t="shared" si="293"/>
        <v>42100.723738425921</v>
      </c>
      <c r="V3086" s="9">
        <f t="shared" si="289"/>
        <v>42129.408333333333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0</v>
      </c>
      <c r="P3087">
        <f t="shared" si="290"/>
        <v>309.5</v>
      </c>
      <c r="Q3087" t="str">
        <f t="shared" si="291"/>
        <v>theater/</v>
      </c>
      <c r="R3087" t="str">
        <f t="shared" si="292"/>
        <v>spaces</v>
      </c>
      <c r="S3087" t="s">
        <v>8315</v>
      </c>
      <c r="T3087" t="s">
        <v>8361</v>
      </c>
      <c r="U3087" s="10">
        <f t="shared" si="293"/>
        <v>42246.883784722217</v>
      </c>
      <c r="V3087" s="9">
        <f t="shared" si="289"/>
        <v>42276.508784722224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90"/>
        <v>26.5</v>
      </c>
      <c r="Q3088" t="str">
        <f t="shared" si="291"/>
        <v>theater/</v>
      </c>
      <c r="R3088" t="str">
        <f t="shared" si="292"/>
        <v>spaces</v>
      </c>
      <c r="S3088" t="s">
        <v>8315</v>
      </c>
      <c r="T3088" t="s">
        <v>8361</v>
      </c>
      <c r="U3088" s="10">
        <f t="shared" si="293"/>
        <v>42173.67082175926</v>
      </c>
      <c r="V3088" s="9">
        <f t="shared" si="289"/>
        <v>42233.29582175926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</v>
      </c>
      <c r="P3089">
        <f t="shared" si="290"/>
        <v>63.5</v>
      </c>
      <c r="Q3089" t="str">
        <f t="shared" si="291"/>
        <v>theater/</v>
      </c>
      <c r="R3089" t="str">
        <f t="shared" si="292"/>
        <v>spaces</v>
      </c>
      <c r="S3089" t="s">
        <v>8315</v>
      </c>
      <c r="T3089" t="s">
        <v>8361</v>
      </c>
      <c r="U3089" s="10">
        <f t="shared" si="293"/>
        <v>42665.150347222225</v>
      </c>
      <c r="V3089" s="9">
        <f t="shared" si="289"/>
        <v>42724.817013888889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90"/>
        <v>64.5</v>
      </c>
      <c r="Q3090" t="str">
        <f t="shared" si="291"/>
        <v>theater/</v>
      </c>
      <c r="R3090" t="str">
        <f t="shared" si="292"/>
        <v>spaces</v>
      </c>
      <c r="S3090" t="s">
        <v>8315</v>
      </c>
      <c r="T3090" t="s">
        <v>8361</v>
      </c>
      <c r="U3090" s="10">
        <f t="shared" si="293"/>
        <v>41981.57230324074</v>
      </c>
      <c r="V3090" s="9">
        <f t="shared" si="289"/>
        <v>42012.195138888885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0</v>
      </c>
      <c r="P3091">
        <f t="shared" si="290"/>
        <v>2949.5</v>
      </c>
      <c r="Q3091" t="str">
        <f t="shared" si="291"/>
        <v>theater/</v>
      </c>
      <c r="R3091" t="str">
        <f t="shared" si="292"/>
        <v>spaces</v>
      </c>
      <c r="S3091" t="s">
        <v>8315</v>
      </c>
      <c r="T3091" t="s">
        <v>8361</v>
      </c>
      <c r="U3091" s="10">
        <f t="shared" si="293"/>
        <v>42528.542627314819</v>
      </c>
      <c r="V3091" s="9">
        <f t="shared" si="289"/>
        <v>42559.707638888889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0</v>
      </c>
      <c r="P3092">
        <f t="shared" si="290"/>
        <v>5720.5</v>
      </c>
      <c r="Q3092" t="str">
        <f t="shared" si="291"/>
        <v>theater/</v>
      </c>
      <c r="R3092" t="str">
        <f t="shared" si="292"/>
        <v>spaces</v>
      </c>
      <c r="S3092" t="s">
        <v>8315</v>
      </c>
      <c r="T3092" t="s">
        <v>8361</v>
      </c>
      <c r="U3092" s="10">
        <f t="shared" si="293"/>
        <v>42065.818807870368</v>
      </c>
      <c r="V3092" s="9">
        <f t="shared" si="289"/>
        <v>42125.402141203704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0</v>
      </c>
      <c r="P3093">
        <f t="shared" si="290"/>
        <v>402.5</v>
      </c>
      <c r="Q3093" t="str">
        <f t="shared" si="291"/>
        <v>theater/</v>
      </c>
      <c r="R3093" t="str">
        <f t="shared" si="292"/>
        <v>spaces</v>
      </c>
      <c r="S3093" t="s">
        <v>8315</v>
      </c>
      <c r="T3093" t="s">
        <v>8361</v>
      </c>
      <c r="U3093" s="10">
        <f t="shared" si="293"/>
        <v>42566.948414351849</v>
      </c>
      <c r="V3093" s="9">
        <f t="shared" si="289"/>
        <v>42596.573414351849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0</v>
      </c>
      <c r="P3094">
        <f t="shared" si="290"/>
        <v>602.09500000000003</v>
      </c>
      <c r="Q3094" t="str">
        <f t="shared" si="291"/>
        <v>theater/</v>
      </c>
      <c r="R3094" t="str">
        <f t="shared" si="292"/>
        <v>spaces</v>
      </c>
      <c r="S3094" t="s">
        <v>8315</v>
      </c>
      <c r="T3094" t="s">
        <v>8361</v>
      </c>
      <c r="U3094" s="10">
        <f t="shared" si="293"/>
        <v>42255.619351851856</v>
      </c>
      <c r="V3094" s="9">
        <f t="shared" si="289"/>
        <v>42292.541666666672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0</v>
      </c>
      <c r="P3095">
        <f t="shared" si="290"/>
        <v>463.5</v>
      </c>
      <c r="Q3095" t="str">
        <f t="shared" si="291"/>
        <v>theater/</v>
      </c>
      <c r="R3095" t="str">
        <f t="shared" si="292"/>
        <v>spaces</v>
      </c>
      <c r="S3095" t="s">
        <v>8315</v>
      </c>
      <c r="T3095" t="s">
        <v>8361</v>
      </c>
      <c r="U3095" s="10">
        <f t="shared" si="293"/>
        <v>41760.909039351849</v>
      </c>
      <c r="V3095" s="9">
        <f t="shared" si="289"/>
        <v>41790.790972222225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90"/>
        <v>13</v>
      </c>
      <c r="Q3096" t="str">
        <f t="shared" si="291"/>
        <v>theater/</v>
      </c>
      <c r="R3096" t="str">
        <f t="shared" si="292"/>
        <v>spaces</v>
      </c>
      <c r="S3096" t="s">
        <v>8315</v>
      </c>
      <c r="T3096" t="s">
        <v>8361</v>
      </c>
      <c r="U3096" s="10">
        <f t="shared" si="293"/>
        <v>42207.795787037037</v>
      </c>
      <c r="V3096" s="9">
        <f t="shared" si="289"/>
        <v>42267.420787037037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90"/>
        <v>25.5</v>
      </c>
      <c r="Q3097" t="str">
        <f t="shared" si="291"/>
        <v>theater/</v>
      </c>
      <c r="R3097" t="str">
        <f t="shared" si="292"/>
        <v>spaces</v>
      </c>
      <c r="S3097" t="s">
        <v>8315</v>
      </c>
      <c r="T3097" t="s">
        <v>8361</v>
      </c>
      <c r="U3097" s="10">
        <f t="shared" si="293"/>
        <v>42523.025231481486</v>
      </c>
      <c r="V3097" s="9">
        <f t="shared" si="289"/>
        <v>42582.650231481486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0</v>
      </c>
      <c r="P3098">
        <f t="shared" si="290"/>
        <v>404.5</v>
      </c>
      <c r="Q3098" t="str">
        <f t="shared" si="291"/>
        <v>theater/</v>
      </c>
      <c r="R3098" t="str">
        <f t="shared" si="292"/>
        <v>spaces</v>
      </c>
      <c r="S3098" t="s">
        <v>8315</v>
      </c>
      <c r="T3098" t="s">
        <v>8361</v>
      </c>
      <c r="U3098" s="10">
        <f t="shared" si="293"/>
        <v>42114.825532407413</v>
      </c>
      <c r="V3098" s="9">
        <f t="shared" si="289"/>
        <v>42144.450532407413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0</v>
      </c>
      <c r="P3099">
        <f t="shared" si="290"/>
        <v>878.5</v>
      </c>
      <c r="Q3099" t="str">
        <f t="shared" si="291"/>
        <v>theater/</v>
      </c>
      <c r="R3099" t="str">
        <f t="shared" si="292"/>
        <v>spaces</v>
      </c>
      <c r="S3099" t="s">
        <v>8315</v>
      </c>
      <c r="T3099" t="s">
        <v>8361</v>
      </c>
      <c r="U3099" s="10">
        <f t="shared" si="293"/>
        <v>42629.503483796296</v>
      </c>
      <c r="V3099" s="9">
        <f t="shared" si="289"/>
        <v>42650.208333333328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0</v>
      </c>
      <c r="P3100">
        <f t="shared" si="290"/>
        <v>892.5</v>
      </c>
      <c r="Q3100" t="str">
        <f t="shared" si="291"/>
        <v>theater/</v>
      </c>
      <c r="R3100" t="str">
        <f t="shared" si="292"/>
        <v>spaces</v>
      </c>
      <c r="S3100" t="s">
        <v>8315</v>
      </c>
      <c r="T3100" t="s">
        <v>8361</v>
      </c>
      <c r="U3100" s="10">
        <f t="shared" si="293"/>
        <v>42359.792233796295</v>
      </c>
      <c r="V3100" s="9">
        <f t="shared" si="289"/>
        <v>42407.63680555555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0</v>
      </c>
      <c r="P3101">
        <f t="shared" si="290"/>
        <v>141.5</v>
      </c>
      <c r="Q3101" t="str">
        <f t="shared" si="291"/>
        <v>theater/</v>
      </c>
      <c r="R3101" t="str">
        <f t="shared" si="292"/>
        <v>spaces</v>
      </c>
      <c r="S3101" t="s">
        <v>8315</v>
      </c>
      <c r="T3101" t="s">
        <v>8361</v>
      </c>
      <c r="U3101" s="10">
        <f t="shared" si="293"/>
        <v>42382.189710648148</v>
      </c>
      <c r="V3101" s="9">
        <f t="shared" si="289"/>
        <v>42411.814710648148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0</v>
      </c>
      <c r="P3102">
        <f t="shared" si="290"/>
        <v>920</v>
      </c>
      <c r="Q3102" t="str">
        <f t="shared" si="291"/>
        <v>theater/</v>
      </c>
      <c r="R3102" t="str">
        <f t="shared" si="292"/>
        <v>spaces</v>
      </c>
      <c r="S3102" t="s">
        <v>8315</v>
      </c>
      <c r="T3102" t="s">
        <v>8361</v>
      </c>
      <c r="U3102" s="10">
        <f t="shared" si="293"/>
        <v>41902.622395833336</v>
      </c>
      <c r="V3102" s="9">
        <f t="shared" si="289"/>
        <v>41932.247395833336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0</v>
      </c>
      <c r="P3103">
        <f t="shared" si="290"/>
        <v>156</v>
      </c>
      <c r="Q3103" t="str">
        <f t="shared" si="291"/>
        <v>theater/</v>
      </c>
      <c r="R3103" t="str">
        <f t="shared" si="292"/>
        <v>spaces</v>
      </c>
      <c r="S3103" t="s">
        <v>8315</v>
      </c>
      <c r="T3103" t="s">
        <v>8361</v>
      </c>
      <c r="U3103" s="10">
        <f t="shared" si="293"/>
        <v>42171.383530092593</v>
      </c>
      <c r="V3103" s="9">
        <f t="shared" si="289"/>
        <v>42200.955555555556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0</v>
      </c>
      <c r="P3104">
        <f t="shared" si="290"/>
        <v>3174</v>
      </c>
      <c r="Q3104" t="str">
        <f t="shared" si="291"/>
        <v>theater/</v>
      </c>
      <c r="R3104" t="str">
        <f t="shared" si="292"/>
        <v>spaces</v>
      </c>
      <c r="S3104" t="s">
        <v>8315</v>
      </c>
      <c r="T3104" t="s">
        <v>8361</v>
      </c>
      <c r="U3104" s="10">
        <f t="shared" si="293"/>
        <v>42555.340486111112</v>
      </c>
      <c r="V3104" s="9">
        <f t="shared" si="289"/>
        <v>42604.965486111112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90"/>
        <v>6.5</v>
      </c>
      <c r="Q3105" t="str">
        <f t="shared" si="291"/>
        <v>theater/</v>
      </c>
      <c r="R3105" t="str">
        <f t="shared" si="292"/>
        <v>spaces</v>
      </c>
      <c r="S3105" t="s">
        <v>8315</v>
      </c>
      <c r="T3105" t="s">
        <v>8361</v>
      </c>
      <c r="U3105" s="10">
        <f t="shared" si="293"/>
        <v>42107.156319444446</v>
      </c>
      <c r="V3105" s="9">
        <f t="shared" si="289"/>
        <v>42166.781319444446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0</v>
      </c>
      <c r="P3106">
        <f t="shared" si="290"/>
        <v>595</v>
      </c>
      <c r="Q3106" t="str">
        <f t="shared" si="291"/>
        <v>theater/</v>
      </c>
      <c r="R3106" t="str">
        <f t="shared" si="292"/>
        <v>spaces</v>
      </c>
      <c r="S3106" t="s">
        <v>8315</v>
      </c>
      <c r="T3106" t="s">
        <v>8361</v>
      </c>
      <c r="U3106" s="10">
        <f t="shared" si="293"/>
        <v>42006.908692129626</v>
      </c>
      <c r="V3106" s="9">
        <f t="shared" si="289"/>
        <v>42037.708333333328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0</v>
      </c>
      <c r="P3107">
        <f t="shared" si="290"/>
        <v>1253.5</v>
      </c>
      <c r="Q3107" t="str">
        <f t="shared" si="291"/>
        <v>theater/</v>
      </c>
      <c r="R3107" t="str">
        <f t="shared" si="292"/>
        <v>spaces</v>
      </c>
      <c r="S3107" t="s">
        <v>8315</v>
      </c>
      <c r="T3107" t="s">
        <v>8361</v>
      </c>
      <c r="U3107" s="10">
        <f t="shared" si="293"/>
        <v>41876.718935185185</v>
      </c>
      <c r="V3107" s="9">
        <f t="shared" si="289"/>
        <v>41930.833333333336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0</v>
      </c>
      <c r="P3108">
        <f t="shared" si="290"/>
        <v>22.5</v>
      </c>
      <c r="Q3108" t="str">
        <f t="shared" si="291"/>
        <v>theater/</v>
      </c>
      <c r="R3108" t="str">
        <f t="shared" si="292"/>
        <v>spaces</v>
      </c>
      <c r="S3108" t="s">
        <v>8315</v>
      </c>
      <c r="T3108" t="s">
        <v>8361</v>
      </c>
      <c r="U3108" s="10">
        <f t="shared" si="293"/>
        <v>42241.429120370376</v>
      </c>
      <c r="V3108" s="9">
        <f t="shared" si="289"/>
        <v>42263.541666666672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0</v>
      </c>
      <c r="P3109">
        <f t="shared" si="290"/>
        <v>3967</v>
      </c>
      <c r="Q3109" t="str">
        <f t="shared" si="291"/>
        <v>theater/</v>
      </c>
      <c r="R3109" t="str">
        <f t="shared" si="292"/>
        <v>spaces</v>
      </c>
      <c r="S3109" t="s">
        <v>8315</v>
      </c>
      <c r="T3109" t="s">
        <v>8361</v>
      </c>
      <c r="U3109" s="10">
        <f t="shared" si="293"/>
        <v>42128.814247685179</v>
      </c>
      <c r="V3109" s="9">
        <f t="shared" si="289"/>
        <v>42135.439247685186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90"/>
        <v>14</v>
      </c>
      <c r="Q3110" t="str">
        <f t="shared" si="291"/>
        <v>theater/</v>
      </c>
      <c r="R3110" t="str">
        <f t="shared" si="292"/>
        <v>spaces</v>
      </c>
      <c r="S3110" t="s">
        <v>8315</v>
      </c>
      <c r="T3110" t="s">
        <v>8361</v>
      </c>
      <c r="U3110" s="10">
        <f t="shared" si="293"/>
        <v>42062.680486111116</v>
      </c>
      <c r="V3110" s="9">
        <f t="shared" si="289"/>
        <v>42122.263819444444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0</v>
      </c>
      <c r="P3111">
        <f t="shared" si="290"/>
        <v>3373.5</v>
      </c>
      <c r="Q3111" t="str">
        <f t="shared" si="291"/>
        <v>theater/</v>
      </c>
      <c r="R3111" t="str">
        <f t="shared" si="292"/>
        <v>spaces</v>
      </c>
      <c r="S3111" t="s">
        <v>8315</v>
      </c>
      <c r="T3111" t="s">
        <v>8361</v>
      </c>
      <c r="U3111" s="10">
        <f t="shared" si="293"/>
        <v>41844.125115740739</v>
      </c>
      <c r="V3111" s="9">
        <f t="shared" si="289"/>
        <v>41878.750115740739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90"/>
        <v>5.5</v>
      </c>
      <c r="Q3112" t="str">
        <f t="shared" si="291"/>
        <v>theater/</v>
      </c>
      <c r="R3112" t="str">
        <f t="shared" si="292"/>
        <v>spaces</v>
      </c>
      <c r="S3112" t="s">
        <v>8315</v>
      </c>
      <c r="T3112" t="s">
        <v>8361</v>
      </c>
      <c r="U3112" s="10">
        <f t="shared" si="293"/>
        <v>42745.031469907408</v>
      </c>
      <c r="V3112" s="9">
        <f t="shared" si="289"/>
        <v>42784.656469907408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0</v>
      </c>
      <c r="P3113">
        <f t="shared" si="290"/>
        <v>2702</v>
      </c>
      <c r="Q3113" t="str">
        <f t="shared" si="291"/>
        <v>theater/</v>
      </c>
      <c r="R3113" t="str">
        <f t="shared" si="292"/>
        <v>spaces</v>
      </c>
      <c r="S3113" t="s">
        <v>8315</v>
      </c>
      <c r="T3113" t="s">
        <v>8361</v>
      </c>
      <c r="U3113" s="10">
        <f t="shared" si="293"/>
        <v>41885.595138888886</v>
      </c>
      <c r="V3113" s="9">
        <f t="shared" si="289"/>
        <v>41916.220138888893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0</v>
      </c>
      <c r="P3114">
        <f t="shared" si="290"/>
        <v>265</v>
      </c>
      <c r="Q3114" t="str">
        <f t="shared" si="291"/>
        <v>theater/</v>
      </c>
      <c r="R3114" t="str">
        <f t="shared" si="292"/>
        <v>spaces</v>
      </c>
      <c r="S3114" t="s">
        <v>8315</v>
      </c>
      <c r="T3114" t="s">
        <v>8361</v>
      </c>
      <c r="U3114" s="10">
        <f t="shared" si="293"/>
        <v>42615.121921296297</v>
      </c>
      <c r="V3114" s="9">
        <f t="shared" si="289"/>
        <v>42674.746921296297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0</v>
      </c>
      <c r="P3115">
        <f t="shared" si="290"/>
        <v>2336</v>
      </c>
      <c r="Q3115" t="str">
        <f t="shared" si="291"/>
        <v>theater/</v>
      </c>
      <c r="R3115" t="str">
        <f t="shared" si="292"/>
        <v>spaces</v>
      </c>
      <c r="S3115" t="s">
        <v>8315</v>
      </c>
      <c r="T3115" t="s">
        <v>8361</v>
      </c>
      <c r="U3115" s="10">
        <f t="shared" si="293"/>
        <v>42081.731273148151</v>
      </c>
      <c r="V3115" s="9">
        <f t="shared" si="289"/>
        <v>42111.356273148151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90"/>
        <v>0</v>
      </c>
      <c r="Q3116" t="str">
        <f t="shared" si="291"/>
        <v>theater/</v>
      </c>
      <c r="R3116" t="str">
        <f t="shared" si="292"/>
        <v>spaces</v>
      </c>
      <c r="S3116" t="s">
        <v>8315</v>
      </c>
      <c r="T3116" t="s">
        <v>8361</v>
      </c>
      <c r="U3116" s="10">
        <f t="shared" si="293"/>
        <v>41843.632523148146</v>
      </c>
      <c r="V3116" s="9">
        <f t="shared" si="289"/>
        <v>41903.257523148146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0</v>
      </c>
      <c r="P3117">
        <f t="shared" si="290"/>
        <v>150.5</v>
      </c>
      <c r="Q3117" t="str">
        <f t="shared" si="291"/>
        <v>theater/</v>
      </c>
      <c r="R3117" t="str">
        <f t="shared" si="292"/>
        <v>spaces</v>
      </c>
      <c r="S3117" t="s">
        <v>8315</v>
      </c>
      <c r="T3117" t="s">
        <v>8361</v>
      </c>
      <c r="U3117" s="10">
        <f t="shared" si="293"/>
        <v>42496.447071759263</v>
      </c>
      <c r="V3117" s="9">
        <f t="shared" si="289"/>
        <v>42526.072071759263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0</v>
      </c>
      <c r="P3118">
        <f t="shared" si="290"/>
        <v>220</v>
      </c>
      <c r="Q3118" t="str">
        <f t="shared" si="291"/>
        <v>theater/</v>
      </c>
      <c r="R3118" t="str">
        <f t="shared" si="292"/>
        <v>spaces</v>
      </c>
      <c r="S3118" t="s">
        <v>8315</v>
      </c>
      <c r="T3118" t="s">
        <v>8361</v>
      </c>
      <c r="U3118" s="10">
        <f t="shared" si="293"/>
        <v>42081.515335648146</v>
      </c>
      <c r="V3118" s="9">
        <f t="shared" si="289"/>
        <v>42095.140335648146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90"/>
        <v>1</v>
      </c>
      <c r="Q3119" t="str">
        <f t="shared" si="291"/>
        <v>theater/</v>
      </c>
      <c r="R3119" t="str">
        <f t="shared" si="292"/>
        <v>spaces</v>
      </c>
      <c r="S3119" t="s">
        <v>8315</v>
      </c>
      <c r="T3119" t="s">
        <v>8361</v>
      </c>
      <c r="U3119" s="10">
        <f t="shared" si="293"/>
        <v>42509.374537037031</v>
      </c>
      <c r="V3119" s="9">
        <f t="shared" si="289"/>
        <v>42517.175000000003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90"/>
        <v>776</v>
      </c>
      <c r="Q3120" t="str">
        <f t="shared" si="291"/>
        <v>theater/</v>
      </c>
      <c r="R3120" t="str">
        <f t="shared" si="292"/>
        <v>spaces</v>
      </c>
      <c r="S3120" t="s">
        <v>8315</v>
      </c>
      <c r="T3120" t="s">
        <v>8361</v>
      </c>
      <c r="U3120" s="10">
        <f t="shared" si="293"/>
        <v>42534.649571759262</v>
      </c>
      <c r="V3120" s="9">
        <f t="shared" si="289"/>
        <v>42553.274571759262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90"/>
        <v>3</v>
      </c>
      <c r="Q3121" t="str">
        <f t="shared" si="291"/>
        <v>theater/</v>
      </c>
      <c r="R3121" t="str">
        <f t="shared" si="292"/>
        <v>spaces</v>
      </c>
      <c r="S3121" t="s">
        <v>8315</v>
      </c>
      <c r="T3121" t="s">
        <v>8361</v>
      </c>
      <c r="U3121" s="10">
        <f t="shared" si="293"/>
        <v>42060.04550925926</v>
      </c>
      <c r="V3121" s="9">
        <f t="shared" si="289"/>
        <v>42089.628842592589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90"/>
        <v>69</v>
      </c>
      <c r="Q3122" t="str">
        <f t="shared" si="291"/>
        <v>theater/</v>
      </c>
      <c r="R3122" t="str">
        <f t="shared" si="292"/>
        <v>spaces</v>
      </c>
      <c r="S3122" t="s">
        <v>8315</v>
      </c>
      <c r="T3122" t="s">
        <v>8361</v>
      </c>
      <c r="U3122" s="10">
        <f t="shared" si="293"/>
        <v>42435.942083333335</v>
      </c>
      <c r="V3122" s="9">
        <f t="shared" si="289"/>
        <v>42495.525416666671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</v>
      </c>
      <c r="P3123">
        <f t="shared" si="290"/>
        <v>5.5</v>
      </c>
      <c r="Q3123" t="str">
        <f t="shared" si="291"/>
        <v>theater/</v>
      </c>
      <c r="R3123" t="str">
        <f t="shared" si="292"/>
        <v>spaces</v>
      </c>
      <c r="S3123" t="s">
        <v>8315</v>
      </c>
      <c r="T3123" t="s">
        <v>8361</v>
      </c>
      <c r="U3123" s="10">
        <f t="shared" si="293"/>
        <v>41848.679803240739</v>
      </c>
      <c r="V3123" s="9">
        <f t="shared" si="289"/>
        <v>41908.304803240739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0</v>
      </c>
      <c r="P3124">
        <f t="shared" si="290"/>
        <v>59</v>
      </c>
      <c r="Q3124" t="str">
        <f t="shared" si="291"/>
        <v>theater/</v>
      </c>
      <c r="R3124" t="str">
        <f t="shared" si="292"/>
        <v>spaces</v>
      </c>
      <c r="S3124" t="s">
        <v>8315</v>
      </c>
      <c r="T3124" t="s">
        <v>8361</v>
      </c>
      <c r="U3124" s="10">
        <f t="shared" si="293"/>
        <v>42678.932083333333</v>
      </c>
      <c r="V3124" s="9">
        <f t="shared" si="289"/>
        <v>42683.598750000005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0</v>
      </c>
      <c r="P3125">
        <f t="shared" si="290"/>
        <v>42770</v>
      </c>
      <c r="Q3125" t="str">
        <f t="shared" si="291"/>
        <v>theater/</v>
      </c>
      <c r="R3125" t="str">
        <f t="shared" si="292"/>
        <v>spaces</v>
      </c>
      <c r="S3125" t="s">
        <v>8315</v>
      </c>
      <c r="T3125" t="s">
        <v>8361</v>
      </c>
      <c r="U3125" s="10">
        <f t="shared" si="293"/>
        <v>42530.993032407408</v>
      </c>
      <c r="V3125" s="9">
        <f t="shared" si="289"/>
        <v>42560.618032407408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90"/>
        <v>15</v>
      </c>
      <c r="Q3126" t="str">
        <f t="shared" si="291"/>
        <v>theater/</v>
      </c>
      <c r="R3126" t="str">
        <f t="shared" si="292"/>
        <v>spaces</v>
      </c>
      <c r="S3126" t="s">
        <v>8315</v>
      </c>
      <c r="T3126" t="s">
        <v>8361</v>
      </c>
      <c r="U3126" s="10">
        <f t="shared" si="293"/>
        <v>41977.780104166668</v>
      </c>
      <c r="V3126" s="9">
        <f t="shared" si="289"/>
        <v>42037.405104166668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90"/>
        <v>0</v>
      </c>
      <c r="Q3127" t="str">
        <f t="shared" si="291"/>
        <v>theater/</v>
      </c>
      <c r="R3127" t="str">
        <f t="shared" si="292"/>
        <v>spaces</v>
      </c>
      <c r="S3127" t="s">
        <v>8315</v>
      </c>
      <c r="T3127" t="s">
        <v>8361</v>
      </c>
      <c r="U3127" s="10">
        <f t="shared" si="293"/>
        <v>42346.20685185185</v>
      </c>
      <c r="V3127" s="9">
        <f t="shared" si="289"/>
        <v>42375.83185185185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0</v>
      </c>
      <c r="P3128">
        <f t="shared" si="290"/>
        <v>528.5</v>
      </c>
      <c r="Q3128" t="str">
        <f t="shared" si="291"/>
        <v>theater/</v>
      </c>
      <c r="R3128" t="str">
        <f t="shared" si="292"/>
        <v>spaces</v>
      </c>
      <c r="S3128" t="s">
        <v>8315</v>
      </c>
      <c r="T3128" t="s">
        <v>8361</v>
      </c>
      <c r="U3128" s="10">
        <f t="shared" si="293"/>
        <v>42427.01807870371</v>
      </c>
      <c r="V3128" s="9">
        <f t="shared" si="289"/>
        <v>42456.601412037038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90"/>
        <v>0</v>
      </c>
      <c r="Q3129" t="str">
        <f t="shared" si="291"/>
        <v>theater/</v>
      </c>
      <c r="R3129" t="str">
        <f t="shared" si="292"/>
        <v>spaces</v>
      </c>
      <c r="S3129" t="s">
        <v>8315</v>
      </c>
      <c r="T3129" t="s">
        <v>8361</v>
      </c>
      <c r="U3129" s="10">
        <f t="shared" si="293"/>
        <v>42034.856817129628</v>
      </c>
      <c r="V3129" s="9">
        <f t="shared" si="289"/>
        <v>42064.481817129628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1291</v>
      </c>
      <c r="P3130">
        <f t="shared" si="290"/>
        <v>8204</v>
      </c>
      <c r="Q3130" t="str">
        <f t="shared" si="291"/>
        <v>theater</v>
      </c>
      <c r="R3130" t="str">
        <f t="shared" si="292"/>
        <v>plays</v>
      </c>
      <c r="S3130" t="s">
        <v>8315</v>
      </c>
      <c r="T3130" t="s">
        <v>8329</v>
      </c>
      <c r="U3130" s="10">
        <f t="shared" si="293"/>
        <v>42780.825706018513</v>
      </c>
      <c r="V3130" s="9">
        <f t="shared" si="289"/>
        <v>42810.409039351856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</v>
      </c>
      <c r="P3131">
        <f t="shared" si="290"/>
        <v>5.5</v>
      </c>
      <c r="Q3131" t="str">
        <f t="shared" si="291"/>
        <v>theater</v>
      </c>
      <c r="R3131" t="str">
        <f t="shared" si="292"/>
        <v>plays</v>
      </c>
      <c r="S3131" t="s">
        <v>8315</v>
      </c>
      <c r="T3131" t="s">
        <v>8329</v>
      </c>
      <c r="U3131" s="10">
        <f t="shared" si="293"/>
        <v>42803.842812499999</v>
      </c>
      <c r="V3131" s="9">
        <f t="shared" si="289"/>
        <v>42843.426145833335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0</v>
      </c>
      <c r="P3132">
        <f t="shared" si="290"/>
        <v>189.5</v>
      </c>
      <c r="Q3132" t="str">
        <f t="shared" si="291"/>
        <v>theater</v>
      </c>
      <c r="R3132" t="str">
        <f t="shared" si="292"/>
        <v>plays</v>
      </c>
      <c r="S3132" t="s">
        <v>8315</v>
      </c>
      <c r="T3132" t="s">
        <v>8329</v>
      </c>
      <c r="U3132" s="10">
        <f t="shared" si="293"/>
        <v>42808.640231481477</v>
      </c>
      <c r="V3132" s="9">
        <f t="shared" si="289"/>
        <v>42838.832638888889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0</v>
      </c>
      <c r="P3133">
        <f t="shared" si="290"/>
        <v>328.5</v>
      </c>
      <c r="Q3133" t="str">
        <f t="shared" si="291"/>
        <v>theater</v>
      </c>
      <c r="R3133" t="str">
        <f t="shared" si="292"/>
        <v>plays</v>
      </c>
      <c r="S3133" t="s">
        <v>8315</v>
      </c>
      <c r="T3133" t="s">
        <v>8329</v>
      </c>
      <c r="U3133" s="10">
        <f t="shared" si="293"/>
        <v>42803.579224537039</v>
      </c>
      <c r="V3133" s="9">
        <f t="shared" si="289"/>
        <v>42833.162557870368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90"/>
        <v>5.5</v>
      </c>
      <c r="Q3134" t="str">
        <f t="shared" si="291"/>
        <v>theater</v>
      </c>
      <c r="R3134" t="str">
        <f t="shared" si="292"/>
        <v>plays</v>
      </c>
      <c r="S3134" t="s">
        <v>8315</v>
      </c>
      <c r="T3134" t="s">
        <v>8329</v>
      </c>
      <c r="U3134" s="10">
        <f t="shared" si="293"/>
        <v>42786.350231481483</v>
      </c>
      <c r="V3134" s="9">
        <f t="shared" si="289"/>
        <v>42845.933564814812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40</v>
      </c>
      <c r="P3135">
        <f t="shared" si="290"/>
        <v>278</v>
      </c>
      <c r="Q3135" t="str">
        <f t="shared" si="291"/>
        <v>theater</v>
      </c>
      <c r="R3135" t="str">
        <f t="shared" si="292"/>
        <v>plays</v>
      </c>
      <c r="S3135" t="s">
        <v>8315</v>
      </c>
      <c r="T3135" t="s">
        <v>8329</v>
      </c>
      <c r="U3135" s="10">
        <f t="shared" si="293"/>
        <v>42788.565208333333</v>
      </c>
      <c r="V3135" s="9">
        <f t="shared" si="289"/>
        <v>42818.148541666669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0</v>
      </c>
      <c r="P3136">
        <f t="shared" si="290"/>
        <v>118.5</v>
      </c>
      <c r="Q3136" t="str">
        <f t="shared" si="291"/>
        <v>theater</v>
      </c>
      <c r="R3136" t="str">
        <f t="shared" si="292"/>
        <v>plays</v>
      </c>
      <c r="S3136" t="s">
        <v>8315</v>
      </c>
      <c r="T3136" t="s">
        <v>8329</v>
      </c>
      <c r="U3136" s="10">
        <f t="shared" si="293"/>
        <v>42800.720127314817</v>
      </c>
      <c r="V3136" s="9">
        <f t="shared" si="289"/>
        <v>42821.303460648152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0</v>
      </c>
      <c r="P3137">
        <f t="shared" si="290"/>
        <v>84.5</v>
      </c>
      <c r="Q3137" t="str">
        <f t="shared" si="291"/>
        <v>theater</v>
      </c>
      <c r="R3137" t="str">
        <f t="shared" si="292"/>
        <v>plays</v>
      </c>
      <c r="S3137" t="s">
        <v>8315</v>
      </c>
      <c r="T3137" t="s">
        <v>8329</v>
      </c>
      <c r="U3137" s="10">
        <f t="shared" si="293"/>
        <v>42807.151863425926</v>
      </c>
      <c r="V3137" s="9">
        <f t="shared" si="289"/>
        <v>42828.776863425926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IF(E3138&gt;=D3138, E3138-D3138,0)</f>
        <v>139</v>
      </c>
      <c r="P3138">
        <f t="shared" si="290"/>
        <v>330.5</v>
      </c>
      <c r="Q3138" t="str">
        <f t="shared" si="291"/>
        <v>theater</v>
      </c>
      <c r="R3138" t="str">
        <f t="shared" si="292"/>
        <v>plays</v>
      </c>
      <c r="S3138" t="s">
        <v>8315</v>
      </c>
      <c r="T3138" t="s">
        <v>8329</v>
      </c>
      <c r="U3138" s="10">
        <f t="shared" si="293"/>
        <v>42789.462430555555</v>
      </c>
      <c r="V3138" s="9">
        <f t="shared" ref="V3138:V3201" si="295">(I3138/86400)+25569+(-9/24)</f>
        <v>42825.582638888889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0</v>
      </c>
      <c r="P3139">
        <f t="shared" ref="P3139:P3202" si="296">AVERAGE(E3139,L3139)</f>
        <v>25.5</v>
      </c>
      <c r="Q3139" t="str">
        <f t="shared" ref="Q3139:Q3202" si="297">LEFT(N3139,LEN(N3139)-FIND("/",N3139)+2)</f>
        <v>theater</v>
      </c>
      <c r="R3139" t="str">
        <f t="shared" ref="R3139:R3202" si="298">RIGHT(N3139,LEN(N3139)-FIND("/",N3139))</f>
        <v>plays</v>
      </c>
      <c r="S3139" t="s">
        <v>8315</v>
      </c>
      <c r="T3139" t="s">
        <v>8329</v>
      </c>
      <c r="U3139" s="10">
        <f t="shared" ref="U3139:U3202" si="299">(((J3139/60)/60)/24)+DATE(1970,1,1)</f>
        <v>42807.885057870371</v>
      </c>
      <c r="V3139" s="9">
        <f t="shared" si="295"/>
        <v>42858.425000000003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6"/>
        <v>0</v>
      </c>
      <c r="Q3140" t="str">
        <f t="shared" si="297"/>
        <v>theater</v>
      </c>
      <c r="R3140" t="str">
        <f t="shared" si="298"/>
        <v>plays</v>
      </c>
      <c r="S3140" t="s">
        <v>8315</v>
      </c>
      <c r="T3140" t="s">
        <v>8329</v>
      </c>
      <c r="U3140" s="10">
        <f t="shared" si="299"/>
        <v>42809.645914351851</v>
      </c>
      <c r="V3140" s="9">
        <f t="shared" si="295"/>
        <v>42828.270914351851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0</v>
      </c>
      <c r="P3141">
        <f t="shared" si="296"/>
        <v>1353</v>
      </c>
      <c r="Q3141" t="str">
        <f t="shared" si="297"/>
        <v>theater</v>
      </c>
      <c r="R3141" t="str">
        <f t="shared" si="298"/>
        <v>plays</v>
      </c>
      <c r="S3141" t="s">
        <v>8315</v>
      </c>
      <c r="T3141" t="s">
        <v>8329</v>
      </c>
      <c r="U3141" s="10">
        <f t="shared" si="299"/>
        <v>42785.270370370374</v>
      </c>
      <c r="V3141" s="9">
        <f t="shared" si="295"/>
        <v>42818.814583333333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</v>
      </c>
      <c r="P3142">
        <f t="shared" si="296"/>
        <v>50</v>
      </c>
      <c r="Q3142" t="str">
        <f t="shared" si="297"/>
        <v>theater</v>
      </c>
      <c r="R3142" t="str">
        <f t="shared" si="298"/>
        <v>plays</v>
      </c>
      <c r="S3142" t="s">
        <v>8315</v>
      </c>
      <c r="T3142" t="s">
        <v>8329</v>
      </c>
      <c r="U3142" s="10">
        <f t="shared" si="299"/>
        <v>42802.718784722223</v>
      </c>
      <c r="V3142" s="9">
        <f t="shared" si="295"/>
        <v>42832.302118055552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0</v>
      </c>
      <c r="P3143">
        <f t="shared" si="296"/>
        <v>133</v>
      </c>
      <c r="Q3143" t="str">
        <f t="shared" si="297"/>
        <v>theater</v>
      </c>
      <c r="R3143" t="str">
        <f t="shared" si="298"/>
        <v>plays</v>
      </c>
      <c r="S3143" t="s">
        <v>8315</v>
      </c>
      <c r="T3143" t="s">
        <v>8329</v>
      </c>
      <c r="U3143" s="10">
        <f t="shared" si="299"/>
        <v>42800.753333333334</v>
      </c>
      <c r="V3143" s="9">
        <f t="shared" si="295"/>
        <v>42841.458333333328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0</v>
      </c>
      <c r="P3144">
        <f t="shared" si="296"/>
        <v>24</v>
      </c>
      <c r="Q3144" t="str">
        <f t="shared" si="297"/>
        <v>theater</v>
      </c>
      <c r="R3144" t="str">
        <f t="shared" si="298"/>
        <v>plays</v>
      </c>
      <c r="S3144" t="s">
        <v>8315</v>
      </c>
      <c r="T3144" t="s">
        <v>8329</v>
      </c>
      <c r="U3144" s="10">
        <f t="shared" si="299"/>
        <v>42783.513182870374</v>
      </c>
      <c r="V3144" s="9">
        <f t="shared" si="295"/>
        <v>42813.096516203703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6"/>
        <v>0</v>
      </c>
      <c r="Q3145" t="str">
        <f t="shared" si="297"/>
        <v>theater</v>
      </c>
      <c r="R3145" t="str">
        <f t="shared" si="298"/>
        <v>plays</v>
      </c>
      <c r="S3145" t="s">
        <v>8315</v>
      </c>
      <c r="T3145" t="s">
        <v>8329</v>
      </c>
      <c r="U3145" s="10">
        <f t="shared" si="299"/>
        <v>42808.358287037037</v>
      </c>
      <c r="V3145" s="9">
        <f t="shared" si="295"/>
        <v>42833.983287037037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0</v>
      </c>
      <c r="P3146">
        <f t="shared" si="296"/>
        <v>3785</v>
      </c>
      <c r="Q3146" t="str">
        <f t="shared" si="297"/>
        <v>theater</v>
      </c>
      <c r="R3146" t="str">
        <f t="shared" si="298"/>
        <v>plays</v>
      </c>
      <c r="S3146" t="s">
        <v>8315</v>
      </c>
      <c r="T3146" t="s">
        <v>8329</v>
      </c>
      <c r="U3146" s="10">
        <f t="shared" si="299"/>
        <v>42796.538275462968</v>
      </c>
      <c r="V3146" s="9">
        <f t="shared" si="295"/>
        <v>42812.875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6"/>
        <v>0</v>
      </c>
      <c r="Q3147" t="str">
        <f t="shared" si="297"/>
        <v>theater</v>
      </c>
      <c r="R3147" t="str">
        <f t="shared" si="298"/>
        <v>plays</v>
      </c>
      <c r="S3147" t="s">
        <v>8315</v>
      </c>
      <c r="T3147" t="s">
        <v>8329</v>
      </c>
      <c r="U3147" s="10">
        <f t="shared" si="299"/>
        <v>42762.040902777779</v>
      </c>
      <c r="V3147" s="9">
        <f t="shared" si="295"/>
        <v>42821.624236111107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0</v>
      </c>
      <c r="P3148">
        <f t="shared" si="296"/>
        <v>2631</v>
      </c>
      <c r="Q3148" t="str">
        <f t="shared" si="297"/>
        <v>theater</v>
      </c>
      <c r="R3148" t="str">
        <f t="shared" si="298"/>
        <v>plays</v>
      </c>
      <c r="S3148" t="s">
        <v>8315</v>
      </c>
      <c r="T3148" t="s">
        <v>8329</v>
      </c>
      <c r="U3148" s="10">
        <f t="shared" si="299"/>
        <v>42796.682476851856</v>
      </c>
      <c r="V3148" s="9">
        <f t="shared" si="295"/>
        <v>42841.265810185185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3505</v>
      </c>
      <c r="P3149">
        <f t="shared" si="296"/>
        <v>11859</v>
      </c>
      <c r="Q3149" t="str">
        <f t="shared" si="297"/>
        <v>theater</v>
      </c>
      <c r="R3149" t="str">
        <f t="shared" si="298"/>
        <v>plays</v>
      </c>
      <c r="S3149" t="s">
        <v>8315</v>
      </c>
      <c r="T3149" t="s">
        <v>8329</v>
      </c>
      <c r="U3149" s="10">
        <f t="shared" si="299"/>
        <v>41909.969386574077</v>
      </c>
      <c r="V3149" s="9">
        <f t="shared" si="295"/>
        <v>41949.636053240742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561</v>
      </c>
      <c r="P3150">
        <f t="shared" si="296"/>
        <v>1209</v>
      </c>
      <c r="Q3150" t="str">
        <f t="shared" si="297"/>
        <v>theater</v>
      </c>
      <c r="R3150" t="str">
        <f t="shared" si="298"/>
        <v>plays</v>
      </c>
      <c r="S3150" t="s">
        <v>8315</v>
      </c>
      <c r="T3150" t="s">
        <v>8329</v>
      </c>
      <c r="U3150" s="10">
        <f t="shared" si="299"/>
        <v>41891.665324074071</v>
      </c>
      <c r="V3150" s="9">
        <f t="shared" si="295"/>
        <v>41912.791666666664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50</v>
      </c>
      <c r="P3151">
        <f t="shared" si="296"/>
        <v>662.5</v>
      </c>
      <c r="Q3151" t="str">
        <f t="shared" si="297"/>
        <v>theater</v>
      </c>
      <c r="R3151" t="str">
        <f t="shared" si="298"/>
        <v>plays</v>
      </c>
      <c r="S3151" t="s">
        <v>8315</v>
      </c>
      <c r="T3151" t="s">
        <v>8329</v>
      </c>
      <c r="U3151" s="10">
        <f t="shared" si="299"/>
        <v>41226.017361111109</v>
      </c>
      <c r="V3151" s="9">
        <f t="shared" si="295"/>
        <v>41249.708333333336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35</v>
      </c>
      <c r="P3152">
        <f t="shared" si="296"/>
        <v>1819.5</v>
      </c>
      <c r="Q3152" t="str">
        <f t="shared" si="297"/>
        <v>theater</v>
      </c>
      <c r="R3152" t="str">
        <f t="shared" si="298"/>
        <v>plays</v>
      </c>
      <c r="S3152" t="s">
        <v>8315</v>
      </c>
      <c r="T3152" t="s">
        <v>8329</v>
      </c>
      <c r="U3152" s="10">
        <f t="shared" si="299"/>
        <v>40478.263923611114</v>
      </c>
      <c r="V3152" s="9">
        <f t="shared" si="295"/>
        <v>40567.791666666664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14</v>
      </c>
      <c r="P3153">
        <f t="shared" si="296"/>
        <v>1774</v>
      </c>
      <c r="Q3153" t="str">
        <f t="shared" si="297"/>
        <v>theater</v>
      </c>
      <c r="R3153" t="str">
        <f t="shared" si="298"/>
        <v>plays</v>
      </c>
      <c r="S3153" t="s">
        <v>8315</v>
      </c>
      <c r="T3153" t="s">
        <v>8329</v>
      </c>
      <c r="U3153" s="10">
        <f t="shared" si="299"/>
        <v>41862.83997685185</v>
      </c>
      <c r="V3153" s="9">
        <f t="shared" si="295"/>
        <v>41892.46497685185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131</v>
      </c>
      <c r="P3154">
        <f t="shared" si="296"/>
        <v>1199</v>
      </c>
      <c r="Q3154" t="str">
        <f t="shared" si="297"/>
        <v>theater</v>
      </c>
      <c r="R3154" t="str">
        <f t="shared" si="298"/>
        <v>plays</v>
      </c>
      <c r="S3154" t="s">
        <v>8315</v>
      </c>
      <c r="T3154" t="s">
        <v>8329</v>
      </c>
      <c r="U3154" s="10">
        <f t="shared" si="299"/>
        <v>41550.867673611108</v>
      </c>
      <c r="V3154" s="9">
        <f t="shared" si="295"/>
        <v>41580.492673611108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7067.5</v>
      </c>
      <c r="P3155">
        <f t="shared" si="296"/>
        <v>5154.25</v>
      </c>
      <c r="Q3155" t="str">
        <f t="shared" si="297"/>
        <v>theater</v>
      </c>
      <c r="R3155" t="str">
        <f t="shared" si="298"/>
        <v>plays</v>
      </c>
      <c r="S3155" t="s">
        <v>8315</v>
      </c>
      <c r="T3155" t="s">
        <v>8329</v>
      </c>
      <c r="U3155" s="10">
        <f t="shared" si="299"/>
        <v>40633.154363425929</v>
      </c>
      <c r="V3155" s="9">
        <f t="shared" si="295"/>
        <v>40663.832638888889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905</v>
      </c>
      <c r="P3156">
        <f t="shared" si="296"/>
        <v>4014</v>
      </c>
      <c r="Q3156" t="str">
        <f t="shared" si="297"/>
        <v>theater</v>
      </c>
      <c r="R3156" t="str">
        <f t="shared" si="298"/>
        <v>plays</v>
      </c>
      <c r="S3156" t="s">
        <v>8315</v>
      </c>
      <c r="T3156" t="s">
        <v>8329</v>
      </c>
      <c r="U3156" s="10">
        <f t="shared" si="299"/>
        <v>40970.875671296293</v>
      </c>
      <c r="V3156" s="9">
        <f t="shared" si="295"/>
        <v>41000.459004629629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4425.2299999999996</v>
      </c>
      <c r="P3157">
        <f t="shared" si="296"/>
        <v>4863.6149999999998</v>
      </c>
      <c r="Q3157" t="str">
        <f t="shared" si="297"/>
        <v>theater</v>
      </c>
      <c r="R3157" t="str">
        <f t="shared" si="298"/>
        <v>plays</v>
      </c>
      <c r="S3157" t="s">
        <v>8315</v>
      </c>
      <c r="T3157" t="s">
        <v>8329</v>
      </c>
      <c r="U3157" s="10">
        <f t="shared" si="299"/>
        <v>41233.499131944445</v>
      </c>
      <c r="V3157" s="9">
        <f t="shared" si="295"/>
        <v>41263.124131944445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100</v>
      </c>
      <c r="P3158">
        <f t="shared" si="296"/>
        <v>2844.5</v>
      </c>
      <c r="Q3158" t="str">
        <f t="shared" si="297"/>
        <v>theater</v>
      </c>
      <c r="R3158" t="str">
        <f t="shared" si="298"/>
        <v>plays</v>
      </c>
      <c r="S3158" t="s">
        <v>8315</v>
      </c>
      <c r="T3158" t="s">
        <v>8329</v>
      </c>
      <c r="U3158" s="10">
        <f t="shared" si="299"/>
        <v>41026.953055555554</v>
      </c>
      <c r="V3158" s="9">
        <f t="shared" si="295"/>
        <v>41061.578055555554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40</v>
      </c>
      <c r="P3159">
        <f t="shared" si="296"/>
        <v>2040.5</v>
      </c>
      <c r="Q3159" t="str">
        <f t="shared" si="297"/>
        <v>theater</v>
      </c>
      <c r="R3159" t="str">
        <f t="shared" si="298"/>
        <v>plays</v>
      </c>
      <c r="S3159" t="s">
        <v>8315</v>
      </c>
      <c r="T3159" t="s">
        <v>8329</v>
      </c>
      <c r="U3159" s="10">
        <f t="shared" si="299"/>
        <v>41829.788252314815</v>
      </c>
      <c r="V3159" s="9">
        <f t="shared" si="295"/>
        <v>41838.833333333336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700</v>
      </c>
      <c r="P3160">
        <f t="shared" si="296"/>
        <v>2884.5</v>
      </c>
      <c r="Q3160" t="str">
        <f t="shared" si="297"/>
        <v>theater</v>
      </c>
      <c r="R3160" t="str">
        <f t="shared" si="298"/>
        <v>plays</v>
      </c>
      <c r="S3160" t="s">
        <v>8315</v>
      </c>
      <c r="T3160" t="s">
        <v>8329</v>
      </c>
      <c r="U3160" s="10">
        <f t="shared" si="299"/>
        <v>41447.839722222219</v>
      </c>
      <c r="V3160" s="9">
        <f t="shared" si="295"/>
        <v>41477.464722222227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502.22</v>
      </c>
      <c r="P3161">
        <f t="shared" si="296"/>
        <v>1027.1100000000001</v>
      </c>
      <c r="Q3161" t="str">
        <f t="shared" si="297"/>
        <v>theater</v>
      </c>
      <c r="R3161" t="str">
        <f t="shared" si="298"/>
        <v>plays</v>
      </c>
      <c r="S3161" t="s">
        <v>8315</v>
      </c>
      <c r="T3161" t="s">
        <v>8329</v>
      </c>
      <c r="U3161" s="10">
        <f t="shared" si="299"/>
        <v>40884.066678240742</v>
      </c>
      <c r="V3161" s="9">
        <f t="shared" si="295"/>
        <v>40926.583333333336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69</v>
      </c>
      <c r="P3162">
        <f t="shared" si="296"/>
        <v>2313</v>
      </c>
      <c r="Q3162" t="str">
        <f t="shared" si="297"/>
        <v>theater</v>
      </c>
      <c r="R3162" t="str">
        <f t="shared" si="298"/>
        <v>plays</v>
      </c>
      <c r="S3162" t="s">
        <v>8315</v>
      </c>
      <c r="T3162" t="s">
        <v>8329</v>
      </c>
      <c r="U3162" s="10">
        <f t="shared" si="299"/>
        <v>41841.26489583333</v>
      </c>
      <c r="V3162" s="9">
        <f t="shared" si="295"/>
        <v>41863.832638888889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102</v>
      </c>
      <c r="P3163">
        <f t="shared" si="296"/>
        <v>1088</v>
      </c>
      <c r="Q3163" t="str">
        <f t="shared" si="297"/>
        <v>theater</v>
      </c>
      <c r="R3163" t="str">
        <f t="shared" si="298"/>
        <v>plays</v>
      </c>
      <c r="S3163" t="s">
        <v>8315</v>
      </c>
      <c r="T3163" t="s">
        <v>8329</v>
      </c>
      <c r="U3163" s="10">
        <f t="shared" si="299"/>
        <v>41897.536134259259</v>
      </c>
      <c r="V3163" s="9">
        <f t="shared" si="295"/>
        <v>41927.161134259259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1086</v>
      </c>
      <c r="P3164">
        <f t="shared" si="296"/>
        <v>2574.5</v>
      </c>
      <c r="Q3164" t="str">
        <f t="shared" si="297"/>
        <v>theater</v>
      </c>
      <c r="R3164" t="str">
        <f t="shared" si="298"/>
        <v>plays</v>
      </c>
      <c r="S3164" t="s">
        <v>8315</v>
      </c>
      <c r="T3164" t="s">
        <v>8329</v>
      </c>
      <c r="U3164" s="10">
        <f t="shared" si="299"/>
        <v>41799.685902777775</v>
      </c>
      <c r="V3164" s="9">
        <f t="shared" si="295"/>
        <v>41826.708333333336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1450</v>
      </c>
      <c r="P3165">
        <f t="shared" si="296"/>
        <v>7261</v>
      </c>
      <c r="Q3165" t="str">
        <f t="shared" si="297"/>
        <v>theater</v>
      </c>
      <c r="R3165" t="str">
        <f t="shared" si="298"/>
        <v>plays</v>
      </c>
      <c r="S3165" t="s">
        <v>8315</v>
      </c>
      <c r="T3165" t="s">
        <v>8329</v>
      </c>
      <c r="U3165" s="10">
        <f t="shared" si="299"/>
        <v>41775.753761574073</v>
      </c>
      <c r="V3165" s="9">
        <f t="shared" si="295"/>
        <v>41805.378761574073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169</v>
      </c>
      <c r="P3166">
        <f t="shared" si="296"/>
        <v>1370</v>
      </c>
      <c r="Q3166" t="str">
        <f t="shared" si="297"/>
        <v>theater</v>
      </c>
      <c r="R3166" t="str">
        <f t="shared" si="298"/>
        <v>plays</v>
      </c>
      <c r="S3166" t="s">
        <v>8315</v>
      </c>
      <c r="T3166" t="s">
        <v>8329</v>
      </c>
      <c r="U3166" s="10">
        <f t="shared" si="299"/>
        <v>41766.80572916667</v>
      </c>
      <c r="V3166" s="9">
        <f t="shared" si="295"/>
        <v>41799.430729166663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470</v>
      </c>
      <c r="P3167">
        <f t="shared" si="296"/>
        <v>620.5</v>
      </c>
      <c r="Q3167" t="str">
        <f t="shared" si="297"/>
        <v>theater</v>
      </c>
      <c r="R3167" t="str">
        <f t="shared" si="298"/>
        <v>plays</v>
      </c>
      <c r="S3167" t="s">
        <v>8315</v>
      </c>
      <c r="T3167" t="s">
        <v>8329</v>
      </c>
      <c r="U3167" s="10">
        <f t="shared" si="299"/>
        <v>40644.159259259257</v>
      </c>
      <c r="V3167" s="9">
        <f t="shared" si="295"/>
        <v>40665.790972222225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21079.83</v>
      </c>
      <c r="P3168">
        <f t="shared" si="296"/>
        <v>28504.915000000001</v>
      </c>
      <c r="Q3168" t="str">
        <f t="shared" si="297"/>
        <v>theater</v>
      </c>
      <c r="R3168" t="str">
        <f t="shared" si="298"/>
        <v>plays</v>
      </c>
      <c r="S3168" t="s">
        <v>8315</v>
      </c>
      <c r="T3168" t="s">
        <v>8329</v>
      </c>
      <c r="U3168" s="10">
        <f t="shared" si="299"/>
        <v>41940.69158564815</v>
      </c>
      <c r="V3168" s="9">
        <f t="shared" si="295"/>
        <v>41968.957638888889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485</v>
      </c>
      <c r="P3169">
        <f t="shared" si="296"/>
        <v>1770</v>
      </c>
      <c r="Q3169" t="str">
        <f t="shared" si="297"/>
        <v>theater</v>
      </c>
      <c r="R3169" t="str">
        <f t="shared" si="298"/>
        <v>plays</v>
      </c>
      <c r="S3169" t="s">
        <v>8315</v>
      </c>
      <c r="T3169" t="s">
        <v>8329</v>
      </c>
      <c r="U3169" s="10">
        <f t="shared" si="299"/>
        <v>41839.175706018519</v>
      </c>
      <c r="V3169" s="9">
        <f t="shared" si="295"/>
        <v>41852.800706018519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605</v>
      </c>
      <c r="P3170">
        <f t="shared" si="296"/>
        <v>1583</v>
      </c>
      <c r="Q3170" t="str">
        <f t="shared" si="297"/>
        <v>theater</v>
      </c>
      <c r="R3170" t="str">
        <f t="shared" si="298"/>
        <v>plays</v>
      </c>
      <c r="S3170" t="s">
        <v>8315</v>
      </c>
      <c r="T3170" t="s">
        <v>8329</v>
      </c>
      <c r="U3170" s="10">
        <f t="shared" si="299"/>
        <v>41772.105937500004</v>
      </c>
      <c r="V3170" s="9">
        <f t="shared" si="295"/>
        <v>41803.541666666664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241</v>
      </c>
      <c r="P3171">
        <f t="shared" si="296"/>
        <v>4161.5</v>
      </c>
      <c r="Q3171" t="str">
        <f t="shared" si="297"/>
        <v>theater</v>
      </c>
      <c r="R3171" t="str">
        <f t="shared" si="298"/>
        <v>plays</v>
      </c>
      <c r="S3171" t="s">
        <v>8315</v>
      </c>
      <c r="T3171" t="s">
        <v>8329</v>
      </c>
      <c r="U3171" s="10">
        <f t="shared" si="299"/>
        <v>41591.737974537034</v>
      </c>
      <c r="V3171" s="9">
        <f t="shared" si="295"/>
        <v>41620.832638888889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245</v>
      </c>
      <c r="P3172">
        <f t="shared" si="296"/>
        <v>1158</v>
      </c>
      <c r="Q3172" t="str">
        <f t="shared" si="297"/>
        <v>theater</v>
      </c>
      <c r="R3172" t="str">
        <f t="shared" si="298"/>
        <v>plays</v>
      </c>
      <c r="S3172" t="s">
        <v>8315</v>
      </c>
      <c r="T3172" t="s">
        <v>8329</v>
      </c>
      <c r="U3172" s="10">
        <f t="shared" si="299"/>
        <v>41789.080370370371</v>
      </c>
      <c r="V3172" s="9">
        <f t="shared" si="295"/>
        <v>41821.791666666664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617</v>
      </c>
      <c r="P3173">
        <f t="shared" si="296"/>
        <v>3867</v>
      </c>
      <c r="Q3173" t="str">
        <f t="shared" si="297"/>
        <v>theater</v>
      </c>
      <c r="R3173" t="str">
        <f t="shared" si="298"/>
        <v>plays</v>
      </c>
      <c r="S3173" t="s">
        <v>8315</v>
      </c>
      <c r="T3173" t="s">
        <v>8329</v>
      </c>
      <c r="U3173" s="10">
        <f t="shared" si="299"/>
        <v>42466.608310185184</v>
      </c>
      <c r="V3173" s="9">
        <f t="shared" si="295"/>
        <v>42496.233310185184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300</v>
      </c>
      <c r="P3174">
        <f t="shared" si="296"/>
        <v>1164.5</v>
      </c>
      <c r="Q3174" t="str">
        <f t="shared" si="297"/>
        <v>theater</v>
      </c>
      <c r="R3174" t="str">
        <f t="shared" si="298"/>
        <v>plays</v>
      </c>
      <c r="S3174" t="s">
        <v>8315</v>
      </c>
      <c r="T3174" t="s">
        <v>8329</v>
      </c>
      <c r="U3174" s="10">
        <f t="shared" si="299"/>
        <v>40923.729953703703</v>
      </c>
      <c r="V3174" s="9">
        <f t="shared" si="295"/>
        <v>40953.354953703703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300</v>
      </c>
      <c r="P3175">
        <f t="shared" si="296"/>
        <v>5187</v>
      </c>
      <c r="Q3175" t="str">
        <f t="shared" si="297"/>
        <v>theater</v>
      </c>
      <c r="R3175" t="str">
        <f t="shared" si="298"/>
        <v>plays</v>
      </c>
      <c r="S3175" t="s">
        <v>8315</v>
      </c>
      <c r="T3175" t="s">
        <v>8329</v>
      </c>
      <c r="U3175" s="10">
        <f t="shared" si="299"/>
        <v>41878.878379629627</v>
      </c>
      <c r="V3175" s="9">
        <f t="shared" si="295"/>
        <v>41908.503379629634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34</v>
      </c>
      <c r="P3176">
        <f t="shared" si="296"/>
        <v>1528.5</v>
      </c>
      <c r="Q3176" t="str">
        <f t="shared" si="297"/>
        <v>theater</v>
      </c>
      <c r="R3176" t="str">
        <f t="shared" si="298"/>
        <v>plays</v>
      </c>
      <c r="S3176" t="s">
        <v>8315</v>
      </c>
      <c r="T3176" t="s">
        <v>8329</v>
      </c>
      <c r="U3176" s="10">
        <f t="shared" si="299"/>
        <v>41862.864675925928</v>
      </c>
      <c r="V3176" s="9">
        <f t="shared" si="295"/>
        <v>41876.489675925928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478</v>
      </c>
      <c r="P3177">
        <f t="shared" si="296"/>
        <v>2769</v>
      </c>
      <c r="Q3177" t="str">
        <f t="shared" si="297"/>
        <v>theater</v>
      </c>
      <c r="R3177" t="str">
        <f t="shared" si="298"/>
        <v>plays</v>
      </c>
      <c r="S3177" t="s">
        <v>8315</v>
      </c>
      <c r="T3177" t="s">
        <v>8329</v>
      </c>
      <c r="U3177" s="10">
        <f t="shared" si="299"/>
        <v>40531.886886574073</v>
      </c>
      <c r="V3177" s="9">
        <f t="shared" si="295"/>
        <v>40591.511886574073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282</v>
      </c>
      <c r="P3178">
        <f t="shared" si="296"/>
        <v>1118.5</v>
      </c>
      <c r="Q3178" t="str">
        <f t="shared" si="297"/>
        <v>theater</v>
      </c>
      <c r="R3178" t="str">
        <f t="shared" si="298"/>
        <v>plays</v>
      </c>
      <c r="S3178" t="s">
        <v>8315</v>
      </c>
      <c r="T3178" t="s">
        <v>8329</v>
      </c>
      <c r="U3178" s="10">
        <f t="shared" si="299"/>
        <v>41477.930914351848</v>
      </c>
      <c r="V3178" s="9">
        <f t="shared" si="295"/>
        <v>41504.25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435</v>
      </c>
      <c r="P3179">
        <f t="shared" si="296"/>
        <v>1493</v>
      </c>
      <c r="Q3179" t="str">
        <f t="shared" si="297"/>
        <v>theater</v>
      </c>
      <c r="R3179" t="str">
        <f t="shared" si="298"/>
        <v>plays</v>
      </c>
      <c r="S3179" t="s">
        <v>8315</v>
      </c>
      <c r="T3179" t="s">
        <v>8329</v>
      </c>
      <c r="U3179" s="10">
        <f t="shared" si="299"/>
        <v>41781.666770833333</v>
      </c>
      <c r="V3179" s="9">
        <f t="shared" si="295"/>
        <v>41811.291770833333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1076</v>
      </c>
      <c r="P3180">
        <f t="shared" si="296"/>
        <v>1327</v>
      </c>
      <c r="Q3180" t="str">
        <f t="shared" si="297"/>
        <v>theater</v>
      </c>
      <c r="R3180" t="str">
        <f t="shared" si="298"/>
        <v>plays</v>
      </c>
      <c r="S3180" t="s">
        <v>8315</v>
      </c>
      <c r="T3180" t="s">
        <v>8329</v>
      </c>
      <c r="U3180" s="10">
        <f t="shared" si="299"/>
        <v>41806.605034722219</v>
      </c>
      <c r="V3180" s="9">
        <f t="shared" si="295"/>
        <v>41836.230034722219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594.81999999999971</v>
      </c>
      <c r="P3181">
        <f t="shared" si="296"/>
        <v>2428.41</v>
      </c>
      <c r="Q3181" t="str">
        <f t="shared" si="297"/>
        <v>theater</v>
      </c>
      <c r="R3181" t="str">
        <f t="shared" si="298"/>
        <v>plays</v>
      </c>
      <c r="S3181" t="s">
        <v>8315</v>
      </c>
      <c r="T3181" t="s">
        <v>8329</v>
      </c>
      <c r="U3181" s="10">
        <f t="shared" si="299"/>
        <v>41375.702210648145</v>
      </c>
      <c r="V3181" s="9">
        <f t="shared" si="295"/>
        <v>41400.327210648145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237</v>
      </c>
      <c r="P3182">
        <f t="shared" si="296"/>
        <v>741</v>
      </c>
      <c r="Q3182" t="str">
        <f t="shared" si="297"/>
        <v>theater</v>
      </c>
      <c r="R3182" t="str">
        <f t="shared" si="298"/>
        <v>plays</v>
      </c>
      <c r="S3182" t="s">
        <v>8315</v>
      </c>
      <c r="T3182" t="s">
        <v>8329</v>
      </c>
      <c r="U3182" s="10">
        <f t="shared" si="299"/>
        <v>41780.412604166668</v>
      </c>
      <c r="V3182" s="9">
        <f t="shared" si="295"/>
        <v>41810.037604166668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45</v>
      </c>
      <c r="P3183">
        <f t="shared" si="296"/>
        <v>280</v>
      </c>
      <c r="Q3183" t="str">
        <f t="shared" si="297"/>
        <v>theater</v>
      </c>
      <c r="R3183" t="str">
        <f t="shared" si="298"/>
        <v>plays</v>
      </c>
      <c r="S3183" t="s">
        <v>8315</v>
      </c>
      <c r="T3183" t="s">
        <v>8329</v>
      </c>
      <c r="U3183" s="10">
        <f t="shared" si="299"/>
        <v>41779.310034722221</v>
      </c>
      <c r="V3183" s="9">
        <f t="shared" si="295"/>
        <v>41805.291666666664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62</v>
      </c>
      <c r="P3184">
        <f t="shared" si="296"/>
        <v>3606.5</v>
      </c>
      <c r="Q3184" t="str">
        <f t="shared" si="297"/>
        <v>theater</v>
      </c>
      <c r="R3184" t="str">
        <f t="shared" si="298"/>
        <v>plays</v>
      </c>
      <c r="S3184" t="s">
        <v>8315</v>
      </c>
      <c r="T3184" t="s">
        <v>8329</v>
      </c>
      <c r="U3184" s="10">
        <f t="shared" si="299"/>
        <v>40883.949317129627</v>
      </c>
      <c r="V3184" s="9">
        <f t="shared" si="295"/>
        <v>40939.333333333336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225</v>
      </c>
      <c r="P3185">
        <f t="shared" si="296"/>
        <v>1396.5</v>
      </c>
      <c r="Q3185" t="str">
        <f t="shared" si="297"/>
        <v>theater</v>
      </c>
      <c r="R3185" t="str">
        <f t="shared" si="298"/>
        <v>plays</v>
      </c>
      <c r="S3185" t="s">
        <v>8315</v>
      </c>
      <c r="T3185" t="s">
        <v>8329</v>
      </c>
      <c r="U3185" s="10">
        <f t="shared" si="299"/>
        <v>41491.79478009259</v>
      </c>
      <c r="V3185" s="9">
        <f t="shared" si="295"/>
        <v>41509.41978009259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310</v>
      </c>
      <c r="P3186">
        <f t="shared" si="296"/>
        <v>2328</v>
      </c>
      <c r="Q3186" t="str">
        <f t="shared" si="297"/>
        <v>theater</v>
      </c>
      <c r="R3186" t="str">
        <f t="shared" si="298"/>
        <v>plays</v>
      </c>
      <c r="S3186" t="s">
        <v>8315</v>
      </c>
      <c r="T3186" t="s">
        <v>8329</v>
      </c>
      <c r="U3186" s="10">
        <f t="shared" si="299"/>
        <v>41791.993414351848</v>
      </c>
      <c r="V3186" s="9">
        <f t="shared" si="295"/>
        <v>41821.618414351848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0</v>
      </c>
      <c r="P3187">
        <f t="shared" si="296"/>
        <v>512</v>
      </c>
      <c r="Q3187" t="str">
        <f t="shared" si="297"/>
        <v>theater</v>
      </c>
      <c r="R3187" t="str">
        <f t="shared" si="298"/>
        <v>plays</v>
      </c>
      <c r="S3187" t="s">
        <v>8315</v>
      </c>
      <c r="T3187" t="s">
        <v>8329</v>
      </c>
      <c r="U3187" s="10">
        <f t="shared" si="299"/>
        <v>41829.977326388893</v>
      </c>
      <c r="V3187" s="9">
        <f t="shared" si="295"/>
        <v>41836.602326388893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70</v>
      </c>
      <c r="P3188">
        <f t="shared" si="296"/>
        <v>1670</v>
      </c>
      <c r="Q3188" t="str">
        <f t="shared" si="297"/>
        <v>theater</v>
      </c>
      <c r="R3188" t="str">
        <f t="shared" si="298"/>
        <v>plays</v>
      </c>
      <c r="S3188" t="s">
        <v>8315</v>
      </c>
      <c r="T3188" t="s">
        <v>8329</v>
      </c>
      <c r="U3188" s="10">
        <f t="shared" si="299"/>
        <v>41868.924050925925</v>
      </c>
      <c r="V3188" s="9">
        <f t="shared" si="295"/>
        <v>41898.5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2444</v>
      </c>
      <c r="P3189">
        <f t="shared" si="296"/>
        <v>8844</v>
      </c>
      <c r="Q3189" t="str">
        <f t="shared" si="297"/>
        <v>theater</v>
      </c>
      <c r="R3189" t="str">
        <f t="shared" si="298"/>
        <v>plays</v>
      </c>
      <c r="S3189" t="s">
        <v>8315</v>
      </c>
      <c r="T3189" t="s">
        <v>8329</v>
      </c>
      <c r="U3189" s="10">
        <f t="shared" si="299"/>
        <v>41835.666354166664</v>
      </c>
      <c r="V3189" s="9">
        <f t="shared" si="295"/>
        <v>41855.291354166664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0</v>
      </c>
      <c r="P3190">
        <f t="shared" si="296"/>
        <v>69.5</v>
      </c>
      <c r="Q3190" t="str">
        <f t="shared" si="297"/>
        <v>theater/m</v>
      </c>
      <c r="R3190" t="str">
        <f t="shared" si="298"/>
        <v>musical</v>
      </c>
      <c r="S3190" t="s">
        <v>8315</v>
      </c>
      <c r="T3190" t="s">
        <v>8363</v>
      </c>
      <c r="U3190" s="10">
        <f t="shared" si="299"/>
        <v>42144.415532407409</v>
      </c>
      <c r="V3190" s="9">
        <f t="shared" si="295"/>
        <v>42165.040532407409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0</v>
      </c>
      <c r="P3191">
        <f t="shared" si="296"/>
        <v>3399.5</v>
      </c>
      <c r="Q3191" t="str">
        <f t="shared" si="297"/>
        <v>theater/m</v>
      </c>
      <c r="R3191" t="str">
        <f t="shared" si="298"/>
        <v>musical</v>
      </c>
      <c r="S3191" t="s">
        <v>8315</v>
      </c>
      <c r="T3191" t="s">
        <v>8363</v>
      </c>
      <c r="U3191" s="10">
        <f t="shared" si="299"/>
        <v>42118.346435185187</v>
      </c>
      <c r="V3191" s="9">
        <f t="shared" si="295"/>
        <v>42147.971435185187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6"/>
        <v>0</v>
      </c>
      <c r="Q3192" t="str">
        <f t="shared" si="297"/>
        <v>theater/m</v>
      </c>
      <c r="R3192" t="str">
        <f t="shared" si="298"/>
        <v>musical</v>
      </c>
      <c r="S3192" t="s">
        <v>8315</v>
      </c>
      <c r="T3192" t="s">
        <v>8363</v>
      </c>
      <c r="U3192" s="10">
        <f t="shared" si="299"/>
        <v>42683.151331018518</v>
      </c>
      <c r="V3192" s="9">
        <f t="shared" si="295"/>
        <v>42712.817997685182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0</v>
      </c>
      <c r="P3193">
        <f t="shared" si="296"/>
        <v>77.5</v>
      </c>
      <c r="Q3193" t="str">
        <f t="shared" si="297"/>
        <v>theater/m</v>
      </c>
      <c r="R3193" t="str">
        <f t="shared" si="298"/>
        <v>musical</v>
      </c>
      <c r="S3193" t="s">
        <v>8315</v>
      </c>
      <c r="T3193" t="s">
        <v>8363</v>
      </c>
      <c r="U3193" s="10">
        <f t="shared" si="299"/>
        <v>42538.755428240736</v>
      </c>
      <c r="V3193" s="9">
        <f t="shared" si="295"/>
        <v>42598.380428240736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0</v>
      </c>
      <c r="P3194">
        <f t="shared" si="296"/>
        <v>55</v>
      </c>
      <c r="Q3194" t="str">
        <f t="shared" si="297"/>
        <v>theater/m</v>
      </c>
      <c r="R3194" t="str">
        <f t="shared" si="298"/>
        <v>musical</v>
      </c>
      <c r="S3194" t="s">
        <v>8315</v>
      </c>
      <c r="T3194" t="s">
        <v>8363</v>
      </c>
      <c r="U3194" s="10">
        <f t="shared" si="299"/>
        <v>42018.94049768518</v>
      </c>
      <c r="V3194" s="9">
        <f t="shared" si="295"/>
        <v>42063.541666666672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0</v>
      </c>
      <c r="P3195">
        <f t="shared" si="296"/>
        <v>305.5</v>
      </c>
      <c r="Q3195" t="str">
        <f t="shared" si="297"/>
        <v>theater/m</v>
      </c>
      <c r="R3195" t="str">
        <f t="shared" si="298"/>
        <v>musical</v>
      </c>
      <c r="S3195" t="s">
        <v>8315</v>
      </c>
      <c r="T3195" t="s">
        <v>8363</v>
      </c>
      <c r="U3195" s="10">
        <f t="shared" si="299"/>
        <v>42010.968240740738</v>
      </c>
      <c r="V3195" s="9">
        <f t="shared" si="295"/>
        <v>42055.593240740738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6"/>
        <v>0</v>
      </c>
      <c r="Q3196" t="str">
        <f t="shared" si="297"/>
        <v>theater/m</v>
      </c>
      <c r="R3196" t="str">
        <f t="shared" si="298"/>
        <v>musical</v>
      </c>
      <c r="S3196" t="s">
        <v>8315</v>
      </c>
      <c r="T3196" t="s">
        <v>8363</v>
      </c>
      <c r="U3196" s="10">
        <f t="shared" si="299"/>
        <v>42182.062476851846</v>
      </c>
      <c r="V3196" s="9">
        <f t="shared" si="295"/>
        <v>42211.687476851846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0</v>
      </c>
      <c r="P3197">
        <f t="shared" si="296"/>
        <v>1054.5</v>
      </c>
      <c r="Q3197" t="str">
        <f t="shared" si="297"/>
        <v>theater/m</v>
      </c>
      <c r="R3197" t="str">
        <f t="shared" si="298"/>
        <v>musical</v>
      </c>
      <c r="S3197" t="s">
        <v>8315</v>
      </c>
      <c r="T3197" t="s">
        <v>8363</v>
      </c>
      <c r="U3197" s="10">
        <f t="shared" si="299"/>
        <v>42017.594236111108</v>
      </c>
      <c r="V3197" s="9">
        <f t="shared" si="295"/>
        <v>42047.219236111108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6"/>
        <v>903</v>
      </c>
      <c r="Q3198" t="str">
        <f t="shared" si="297"/>
        <v>theater/m</v>
      </c>
      <c r="R3198" t="str">
        <f t="shared" si="298"/>
        <v>musical</v>
      </c>
      <c r="S3198" t="s">
        <v>8315</v>
      </c>
      <c r="T3198" t="s">
        <v>8363</v>
      </c>
      <c r="U3198" s="10">
        <f t="shared" si="299"/>
        <v>42157.598090277781</v>
      </c>
      <c r="V3198" s="9">
        <f t="shared" si="295"/>
        <v>42217.208333333328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0</v>
      </c>
      <c r="P3199">
        <f t="shared" si="296"/>
        <v>574.5</v>
      </c>
      <c r="Q3199" t="str">
        <f t="shared" si="297"/>
        <v>theater/m</v>
      </c>
      <c r="R3199" t="str">
        <f t="shared" si="298"/>
        <v>musical</v>
      </c>
      <c r="S3199" t="s">
        <v>8315</v>
      </c>
      <c r="T3199" t="s">
        <v>8363</v>
      </c>
      <c r="U3199" s="10">
        <f t="shared" si="299"/>
        <v>42009.493263888886</v>
      </c>
      <c r="V3199" s="9">
        <f t="shared" si="295"/>
        <v>42039.118263888886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6"/>
        <v>56.5</v>
      </c>
      <c r="Q3200" t="str">
        <f t="shared" si="297"/>
        <v>theater/m</v>
      </c>
      <c r="R3200" t="str">
        <f t="shared" si="298"/>
        <v>musical</v>
      </c>
      <c r="S3200" t="s">
        <v>8315</v>
      </c>
      <c r="T3200" t="s">
        <v>8363</v>
      </c>
      <c r="U3200" s="10">
        <f t="shared" si="299"/>
        <v>42013.424502314811</v>
      </c>
      <c r="V3200" s="9">
        <f t="shared" si="295"/>
        <v>42051.049502314811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0</v>
      </c>
      <c r="P3201">
        <f t="shared" si="296"/>
        <v>1330.5</v>
      </c>
      <c r="Q3201" t="str">
        <f t="shared" si="297"/>
        <v>theater/m</v>
      </c>
      <c r="R3201" t="str">
        <f t="shared" si="298"/>
        <v>musical</v>
      </c>
      <c r="S3201" t="s">
        <v>8315</v>
      </c>
      <c r="T3201" t="s">
        <v>8363</v>
      </c>
      <c r="U3201" s="10">
        <f t="shared" si="299"/>
        <v>41858.761782407404</v>
      </c>
      <c r="V3201" s="9">
        <f t="shared" si="295"/>
        <v>41888.5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IF(E3202&gt;=D3202, E3202-D3202,0)</f>
        <v>0</v>
      </c>
      <c r="P3202">
        <f t="shared" si="296"/>
        <v>1</v>
      </c>
      <c r="Q3202" t="str">
        <f t="shared" si="297"/>
        <v>theater/m</v>
      </c>
      <c r="R3202" t="str">
        <f t="shared" si="298"/>
        <v>musical</v>
      </c>
      <c r="S3202" t="s">
        <v>8315</v>
      </c>
      <c r="T3202" t="s">
        <v>8363</v>
      </c>
      <c r="U3202" s="10">
        <f t="shared" si="299"/>
        <v>42460.320613425924</v>
      </c>
      <c r="V3202" s="9">
        <f t="shared" ref="V3202:V3265" si="301">(I3202/86400)+25569+(-9/24)</f>
        <v>42489.856944444444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0</v>
      </c>
      <c r="P3203">
        <f t="shared" ref="P3203:P3266" si="302">AVERAGE(E3203,L3203)</f>
        <v>13.5</v>
      </c>
      <c r="Q3203" t="str">
        <f t="shared" ref="Q3203:Q3266" si="303">LEFT(N3203,LEN(N3203)-FIND("/",N3203)+2)</f>
        <v>theater/m</v>
      </c>
      <c r="R3203" t="str">
        <f t="shared" ref="R3203:R3266" si="304">RIGHT(N3203,LEN(N3203)-FIND("/",N3203))</f>
        <v>musical</v>
      </c>
      <c r="S3203" t="s">
        <v>8315</v>
      </c>
      <c r="T3203" t="s">
        <v>8363</v>
      </c>
      <c r="U3203" s="10">
        <f t="shared" ref="U3203:U3266" si="305">(((J3203/60)/60)/24)+DATE(1970,1,1)</f>
        <v>41861.767094907409</v>
      </c>
      <c r="V3203" s="9">
        <f t="shared" si="301"/>
        <v>41882.392094907409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0</v>
      </c>
      <c r="P3204">
        <f t="shared" si="302"/>
        <v>1375.5</v>
      </c>
      <c r="Q3204" t="str">
        <f t="shared" si="303"/>
        <v>theater/m</v>
      </c>
      <c r="R3204" t="str">
        <f t="shared" si="304"/>
        <v>musical</v>
      </c>
      <c r="S3204" t="s">
        <v>8315</v>
      </c>
      <c r="T3204" t="s">
        <v>8363</v>
      </c>
      <c r="U3204" s="10">
        <f t="shared" si="305"/>
        <v>42293.853541666671</v>
      </c>
      <c r="V3204" s="9">
        <f t="shared" si="301"/>
        <v>42351.874305555553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0</v>
      </c>
      <c r="P3205">
        <f t="shared" si="302"/>
        <v>128</v>
      </c>
      <c r="Q3205" t="str">
        <f t="shared" si="303"/>
        <v>theater/m</v>
      </c>
      <c r="R3205" t="str">
        <f t="shared" si="304"/>
        <v>musical</v>
      </c>
      <c r="S3205" t="s">
        <v>8315</v>
      </c>
      <c r="T3205" t="s">
        <v>8363</v>
      </c>
      <c r="U3205" s="10">
        <f t="shared" si="305"/>
        <v>42242.988680555558</v>
      </c>
      <c r="V3205" s="9">
        <f t="shared" si="301"/>
        <v>42272.613680555558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2"/>
        <v>0</v>
      </c>
      <c r="Q3206" t="str">
        <f t="shared" si="303"/>
        <v>theater/m</v>
      </c>
      <c r="R3206" t="str">
        <f t="shared" si="304"/>
        <v>musical</v>
      </c>
      <c r="S3206" t="s">
        <v>8315</v>
      </c>
      <c r="T3206" t="s">
        <v>8363</v>
      </c>
      <c r="U3206" s="10">
        <f t="shared" si="305"/>
        <v>42172.686099537037</v>
      </c>
      <c r="V3206" s="9">
        <f t="shared" si="301"/>
        <v>42202.301388888889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0</v>
      </c>
      <c r="P3207">
        <f t="shared" si="302"/>
        <v>142.5</v>
      </c>
      <c r="Q3207" t="str">
        <f t="shared" si="303"/>
        <v>theater/m</v>
      </c>
      <c r="R3207" t="str">
        <f t="shared" si="304"/>
        <v>musical</v>
      </c>
      <c r="S3207" t="s">
        <v>8315</v>
      </c>
      <c r="T3207" t="s">
        <v>8363</v>
      </c>
      <c r="U3207" s="10">
        <f t="shared" si="305"/>
        <v>42095.374675925923</v>
      </c>
      <c r="V3207" s="9">
        <f t="shared" si="301"/>
        <v>42124.999675925923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2"/>
        <v>0</v>
      </c>
      <c r="Q3208" t="str">
        <f t="shared" si="303"/>
        <v>theater/m</v>
      </c>
      <c r="R3208" t="str">
        <f t="shared" si="304"/>
        <v>musical</v>
      </c>
      <c r="S3208" t="s">
        <v>8315</v>
      </c>
      <c r="T3208" t="s">
        <v>8363</v>
      </c>
      <c r="U3208" s="10">
        <f t="shared" si="305"/>
        <v>42236.276053240741</v>
      </c>
      <c r="V3208" s="9">
        <f t="shared" si="301"/>
        <v>42265.901053240741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0</v>
      </c>
      <c r="P3209">
        <f t="shared" si="302"/>
        <v>1293</v>
      </c>
      <c r="Q3209" t="str">
        <f t="shared" si="303"/>
        <v>theater/m</v>
      </c>
      <c r="R3209" t="str">
        <f t="shared" si="304"/>
        <v>musical</v>
      </c>
      <c r="S3209" t="s">
        <v>8315</v>
      </c>
      <c r="T3209" t="s">
        <v>8363</v>
      </c>
      <c r="U3209" s="10">
        <f t="shared" si="305"/>
        <v>42057.277858796297</v>
      </c>
      <c r="V3209" s="9">
        <f t="shared" si="301"/>
        <v>42116.861192129625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175</v>
      </c>
      <c r="P3210">
        <f t="shared" si="302"/>
        <v>2628.5</v>
      </c>
      <c r="Q3210" t="str">
        <f t="shared" si="303"/>
        <v>theater</v>
      </c>
      <c r="R3210" t="str">
        <f t="shared" si="304"/>
        <v>plays</v>
      </c>
      <c r="S3210" t="s">
        <v>8315</v>
      </c>
      <c r="T3210" t="s">
        <v>8329</v>
      </c>
      <c r="U3210" s="10">
        <f t="shared" si="305"/>
        <v>41827.605057870373</v>
      </c>
      <c r="V3210" s="9">
        <f t="shared" si="301"/>
        <v>41848.230057870373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1835.7000000000007</v>
      </c>
      <c r="P3211">
        <f t="shared" si="302"/>
        <v>5780.85</v>
      </c>
      <c r="Q3211" t="str">
        <f t="shared" si="303"/>
        <v>theater</v>
      </c>
      <c r="R3211" t="str">
        <f t="shared" si="304"/>
        <v>plays</v>
      </c>
      <c r="S3211" t="s">
        <v>8315</v>
      </c>
      <c r="T3211" t="s">
        <v>8329</v>
      </c>
      <c r="U3211" s="10">
        <f t="shared" si="305"/>
        <v>41778.637245370373</v>
      </c>
      <c r="V3211" s="9">
        <f t="shared" si="301"/>
        <v>41810.583333333336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773</v>
      </c>
      <c r="P3212">
        <f t="shared" si="302"/>
        <v>1916.5</v>
      </c>
      <c r="Q3212" t="str">
        <f t="shared" si="303"/>
        <v>theater</v>
      </c>
      <c r="R3212" t="str">
        <f t="shared" si="304"/>
        <v>plays</v>
      </c>
      <c r="S3212" t="s">
        <v>8315</v>
      </c>
      <c r="T3212" t="s">
        <v>8329</v>
      </c>
      <c r="U3212" s="10">
        <f t="shared" si="305"/>
        <v>41013.936562499999</v>
      </c>
      <c r="V3212" s="9">
        <f t="shared" si="301"/>
        <v>41060.790972222225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4541</v>
      </c>
      <c r="P3213">
        <f t="shared" si="302"/>
        <v>13931.5</v>
      </c>
      <c r="Q3213" t="str">
        <f t="shared" si="303"/>
        <v>theater</v>
      </c>
      <c r="R3213" t="str">
        <f t="shared" si="304"/>
        <v>plays</v>
      </c>
      <c r="S3213" t="s">
        <v>8315</v>
      </c>
      <c r="T3213" t="s">
        <v>8329</v>
      </c>
      <c r="U3213" s="10">
        <f t="shared" si="305"/>
        <v>41834.586574074077</v>
      </c>
      <c r="V3213" s="9">
        <f t="shared" si="301"/>
        <v>41865.708333333336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1050</v>
      </c>
      <c r="P3214">
        <f t="shared" si="302"/>
        <v>2572</v>
      </c>
      <c r="Q3214" t="str">
        <f t="shared" si="303"/>
        <v>theater</v>
      </c>
      <c r="R3214" t="str">
        <f t="shared" si="304"/>
        <v>plays</v>
      </c>
      <c r="S3214" t="s">
        <v>8315</v>
      </c>
      <c r="T3214" t="s">
        <v>8329</v>
      </c>
      <c r="U3214" s="10">
        <f t="shared" si="305"/>
        <v>41829.795729166668</v>
      </c>
      <c r="V3214" s="9">
        <f t="shared" si="301"/>
        <v>41859.420729166668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7</v>
      </c>
      <c r="P3215">
        <f t="shared" si="302"/>
        <v>3027</v>
      </c>
      <c r="Q3215" t="str">
        <f t="shared" si="303"/>
        <v>theater</v>
      </c>
      <c r="R3215" t="str">
        <f t="shared" si="304"/>
        <v>plays</v>
      </c>
      <c r="S3215" t="s">
        <v>8315</v>
      </c>
      <c r="T3215" t="s">
        <v>8329</v>
      </c>
      <c r="U3215" s="10">
        <f t="shared" si="305"/>
        <v>42171.763414351852</v>
      </c>
      <c r="V3215" s="9">
        <f t="shared" si="301"/>
        <v>42211.388414351852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256</v>
      </c>
      <c r="P3216">
        <f t="shared" si="302"/>
        <v>6185.5</v>
      </c>
      <c r="Q3216" t="str">
        <f t="shared" si="303"/>
        <v>theater</v>
      </c>
      <c r="R3216" t="str">
        <f t="shared" si="304"/>
        <v>plays</v>
      </c>
      <c r="S3216" t="s">
        <v>8315</v>
      </c>
      <c r="T3216" t="s">
        <v>8329</v>
      </c>
      <c r="U3216" s="10">
        <f t="shared" si="305"/>
        <v>42337.792511574073</v>
      </c>
      <c r="V3216" s="9">
        <f t="shared" si="301"/>
        <v>42374.621527777781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123</v>
      </c>
      <c r="P3217">
        <f t="shared" si="302"/>
        <v>17628.5</v>
      </c>
      <c r="Q3217" t="str">
        <f t="shared" si="303"/>
        <v>theater</v>
      </c>
      <c r="R3217" t="str">
        <f t="shared" si="304"/>
        <v>plays</v>
      </c>
      <c r="S3217" t="s">
        <v>8315</v>
      </c>
      <c r="T3217" t="s">
        <v>8329</v>
      </c>
      <c r="U3217" s="10">
        <f t="shared" si="305"/>
        <v>42219.665173611109</v>
      </c>
      <c r="V3217" s="9">
        <f t="shared" si="301"/>
        <v>42256.790972222225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</v>
      </c>
      <c r="P3218">
        <f t="shared" si="302"/>
        <v>1018</v>
      </c>
      <c r="Q3218" t="str">
        <f t="shared" si="303"/>
        <v>theater</v>
      </c>
      <c r="R3218" t="str">
        <f t="shared" si="304"/>
        <v>plays</v>
      </c>
      <c r="S3218" t="s">
        <v>8315</v>
      </c>
      <c r="T3218" t="s">
        <v>8329</v>
      </c>
      <c r="U3218" s="10">
        <f t="shared" si="305"/>
        <v>42165.462627314817</v>
      </c>
      <c r="V3218" s="9">
        <f t="shared" si="301"/>
        <v>42196.229166666672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721</v>
      </c>
      <c r="P3219">
        <f t="shared" si="302"/>
        <v>2662.5</v>
      </c>
      <c r="Q3219" t="str">
        <f t="shared" si="303"/>
        <v>theater</v>
      </c>
      <c r="R3219" t="str">
        <f t="shared" si="304"/>
        <v>plays</v>
      </c>
      <c r="S3219" t="s">
        <v>8315</v>
      </c>
      <c r="T3219" t="s">
        <v>8329</v>
      </c>
      <c r="U3219" s="10">
        <f t="shared" si="305"/>
        <v>42648.546111111107</v>
      </c>
      <c r="V3219" s="9">
        <f t="shared" si="301"/>
        <v>42678.171111111107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252</v>
      </c>
      <c r="P3220">
        <f t="shared" si="302"/>
        <v>6218</v>
      </c>
      <c r="Q3220" t="str">
        <f t="shared" si="303"/>
        <v>theater</v>
      </c>
      <c r="R3220" t="str">
        <f t="shared" si="304"/>
        <v>plays</v>
      </c>
      <c r="S3220" t="s">
        <v>8315</v>
      </c>
      <c r="T3220" t="s">
        <v>8329</v>
      </c>
      <c r="U3220" s="10">
        <f t="shared" si="305"/>
        <v>41971.002152777779</v>
      </c>
      <c r="V3220" s="9">
        <f t="shared" si="301"/>
        <v>42003.625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22</v>
      </c>
      <c r="P3221">
        <f t="shared" si="302"/>
        <v>10070.5</v>
      </c>
      <c r="Q3221" t="str">
        <f t="shared" si="303"/>
        <v>theater</v>
      </c>
      <c r="R3221" t="str">
        <f t="shared" si="304"/>
        <v>plays</v>
      </c>
      <c r="S3221" t="s">
        <v>8315</v>
      </c>
      <c r="T3221" t="s">
        <v>8329</v>
      </c>
      <c r="U3221" s="10">
        <f t="shared" si="305"/>
        <v>42050.983182870375</v>
      </c>
      <c r="V3221" s="9">
        <f t="shared" si="301"/>
        <v>42085.566516203704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126</v>
      </c>
      <c r="P3222">
        <f t="shared" si="302"/>
        <v>7592.5</v>
      </c>
      <c r="Q3222" t="str">
        <f t="shared" si="303"/>
        <v>theater</v>
      </c>
      <c r="R3222" t="str">
        <f t="shared" si="304"/>
        <v>plays</v>
      </c>
      <c r="S3222" t="s">
        <v>8315</v>
      </c>
      <c r="T3222" t="s">
        <v>8329</v>
      </c>
      <c r="U3222" s="10">
        <f t="shared" si="305"/>
        <v>42772.833379629628</v>
      </c>
      <c r="V3222" s="9">
        <f t="shared" si="301"/>
        <v>42806.5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137</v>
      </c>
      <c r="P3223">
        <f t="shared" si="302"/>
        <v>2125</v>
      </c>
      <c r="Q3223" t="str">
        <f t="shared" si="303"/>
        <v>theater</v>
      </c>
      <c r="R3223" t="str">
        <f t="shared" si="304"/>
        <v>plays</v>
      </c>
      <c r="S3223" t="s">
        <v>8315</v>
      </c>
      <c r="T3223" t="s">
        <v>8329</v>
      </c>
      <c r="U3223" s="10">
        <f t="shared" si="305"/>
        <v>42155.696793981479</v>
      </c>
      <c r="V3223" s="9">
        <f t="shared" si="301"/>
        <v>42190.321793981479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620</v>
      </c>
      <c r="P3224">
        <f t="shared" si="302"/>
        <v>1602</v>
      </c>
      <c r="Q3224" t="str">
        <f t="shared" si="303"/>
        <v>theater</v>
      </c>
      <c r="R3224" t="str">
        <f t="shared" si="304"/>
        <v>plays</v>
      </c>
      <c r="S3224" t="s">
        <v>8315</v>
      </c>
      <c r="T3224" t="s">
        <v>8329</v>
      </c>
      <c r="U3224" s="10">
        <f t="shared" si="305"/>
        <v>42270.582141203704</v>
      </c>
      <c r="V3224" s="9">
        <f t="shared" si="301"/>
        <v>42301.520138888889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295</v>
      </c>
      <c r="P3225">
        <f t="shared" si="302"/>
        <v>1734.5</v>
      </c>
      <c r="Q3225" t="str">
        <f t="shared" si="303"/>
        <v>theater</v>
      </c>
      <c r="R3225" t="str">
        <f t="shared" si="304"/>
        <v>plays</v>
      </c>
      <c r="S3225" t="s">
        <v>8315</v>
      </c>
      <c r="T3225" t="s">
        <v>8329</v>
      </c>
      <c r="U3225" s="10">
        <f t="shared" si="305"/>
        <v>42206.835370370376</v>
      </c>
      <c r="V3225" s="9">
        <f t="shared" si="301"/>
        <v>42236.460370370369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610</v>
      </c>
      <c r="P3226">
        <f t="shared" si="302"/>
        <v>15413</v>
      </c>
      <c r="Q3226" t="str">
        <f t="shared" si="303"/>
        <v>theater</v>
      </c>
      <c r="R3226" t="str">
        <f t="shared" si="304"/>
        <v>plays</v>
      </c>
      <c r="S3226" t="s">
        <v>8315</v>
      </c>
      <c r="T3226" t="s">
        <v>8329</v>
      </c>
      <c r="U3226" s="10">
        <f t="shared" si="305"/>
        <v>42697.850844907407</v>
      </c>
      <c r="V3226" s="9">
        <f t="shared" si="301"/>
        <v>42744.833333333328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47</v>
      </c>
      <c r="P3227">
        <f t="shared" si="302"/>
        <v>1043</v>
      </c>
      <c r="Q3227" t="str">
        <f t="shared" si="303"/>
        <v>theater</v>
      </c>
      <c r="R3227" t="str">
        <f t="shared" si="304"/>
        <v>plays</v>
      </c>
      <c r="S3227" t="s">
        <v>8315</v>
      </c>
      <c r="T3227" t="s">
        <v>8329</v>
      </c>
      <c r="U3227" s="10">
        <f t="shared" si="305"/>
        <v>42503.559467592597</v>
      </c>
      <c r="V3227" s="9">
        <f t="shared" si="301"/>
        <v>42524.5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50</v>
      </c>
      <c r="P3228">
        <f t="shared" si="302"/>
        <v>635.5</v>
      </c>
      <c r="Q3228" t="str">
        <f t="shared" si="303"/>
        <v>theater</v>
      </c>
      <c r="R3228" t="str">
        <f t="shared" si="304"/>
        <v>plays</v>
      </c>
      <c r="S3228" t="s">
        <v>8315</v>
      </c>
      <c r="T3228" t="s">
        <v>8329</v>
      </c>
      <c r="U3228" s="10">
        <f t="shared" si="305"/>
        <v>42277.583472222221</v>
      </c>
      <c r="V3228" s="9">
        <f t="shared" si="301"/>
        <v>42307.208472222221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300</v>
      </c>
      <c r="P3229">
        <f t="shared" si="302"/>
        <v>765</v>
      </c>
      <c r="Q3229" t="str">
        <f t="shared" si="303"/>
        <v>theater</v>
      </c>
      <c r="R3229" t="str">
        <f t="shared" si="304"/>
        <v>plays</v>
      </c>
      <c r="S3229" t="s">
        <v>8315</v>
      </c>
      <c r="T3229" t="s">
        <v>8329</v>
      </c>
      <c r="U3229" s="10">
        <f t="shared" si="305"/>
        <v>42722.882361111115</v>
      </c>
      <c r="V3229" s="9">
        <f t="shared" si="301"/>
        <v>42752.507361111115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164</v>
      </c>
      <c r="P3230">
        <f t="shared" si="302"/>
        <v>3600.5</v>
      </c>
      <c r="Q3230" t="str">
        <f t="shared" si="303"/>
        <v>theater</v>
      </c>
      <c r="R3230" t="str">
        <f t="shared" si="304"/>
        <v>plays</v>
      </c>
      <c r="S3230" t="s">
        <v>8315</v>
      </c>
      <c r="T3230" t="s">
        <v>8329</v>
      </c>
      <c r="U3230" s="10">
        <f t="shared" si="305"/>
        <v>42323.70930555556</v>
      </c>
      <c r="V3230" s="9">
        <f t="shared" si="301"/>
        <v>42354.832638888889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1573</v>
      </c>
      <c r="P3231">
        <f t="shared" si="302"/>
        <v>10887.5</v>
      </c>
      <c r="Q3231" t="str">
        <f t="shared" si="303"/>
        <v>theater</v>
      </c>
      <c r="R3231" t="str">
        <f t="shared" si="304"/>
        <v>plays</v>
      </c>
      <c r="S3231" t="s">
        <v>8315</v>
      </c>
      <c r="T3231" t="s">
        <v>8329</v>
      </c>
      <c r="U3231" s="10">
        <f t="shared" si="305"/>
        <v>41933.291643518518</v>
      </c>
      <c r="V3231" s="9">
        <f t="shared" si="301"/>
        <v>41962.958310185189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257</v>
      </c>
      <c r="P3232">
        <f t="shared" si="302"/>
        <v>1447</v>
      </c>
      <c r="Q3232" t="str">
        <f t="shared" si="303"/>
        <v>theater</v>
      </c>
      <c r="R3232" t="str">
        <f t="shared" si="304"/>
        <v>plays</v>
      </c>
      <c r="S3232" t="s">
        <v>8315</v>
      </c>
      <c r="T3232" t="s">
        <v>8329</v>
      </c>
      <c r="U3232" s="10">
        <f t="shared" si="305"/>
        <v>41898.168125000004</v>
      </c>
      <c r="V3232" s="9">
        <f t="shared" si="301"/>
        <v>41912.790972222225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610</v>
      </c>
      <c r="P3233">
        <f t="shared" si="302"/>
        <v>819</v>
      </c>
      <c r="Q3233" t="str">
        <f t="shared" si="303"/>
        <v>theater</v>
      </c>
      <c r="R3233" t="str">
        <f t="shared" si="304"/>
        <v>plays</v>
      </c>
      <c r="S3233" t="s">
        <v>8315</v>
      </c>
      <c r="T3233" t="s">
        <v>8329</v>
      </c>
      <c r="U3233" s="10">
        <f t="shared" si="305"/>
        <v>42446.943831018521</v>
      </c>
      <c r="V3233" s="9">
        <f t="shared" si="301"/>
        <v>42476.568831018521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312</v>
      </c>
      <c r="P3234">
        <f t="shared" si="302"/>
        <v>669</v>
      </c>
      <c r="Q3234" t="str">
        <f t="shared" si="303"/>
        <v>theater</v>
      </c>
      <c r="R3234" t="str">
        <f t="shared" si="304"/>
        <v>plays</v>
      </c>
      <c r="S3234" t="s">
        <v>8315</v>
      </c>
      <c r="T3234" t="s">
        <v>8329</v>
      </c>
      <c r="U3234" s="10">
        <f t="shared" si="305"/>
        <v>42463.81385416667</v>
      </c>
      <c r="V3234" s="9">
        <f t="shared" si="301"/>
        <v>42493.790972222225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940</v>
      </c>
      <c r="P3235">
        <f t="shared" si="302"/>
        <v>3000.5</v>
      </c>
      <c r="Q3235" t="str">
        <f t="shared" si="303"/>
        <v>theater</v>
      </c>
      <c r="R3235" t="str">
        <f t="shared" si="304"/>
        <v>plays</v>
      </c>
      <c r="S3235" t="s">
        <v>8315</v>
      </c>
      <c r="T3235" t="s">
        <v>8329</v>
      </c>
      <c r="U3235" s="10">
        <f t="shared" si="305"/>
        <v>42766.805034722223</v>
      </c>
      <c r="V3235" s="9">
        <f t="shared" si="301"/>
        <v>42796.430034722223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15.710000000000036</v>
      </c>
      <c r="P3236">
        <f t="shared" si="302"/>
        <v>2065.355</v>
      </c>
      <c r="Q3236" t="str">
        <f t="shared" si="303"/>
        <v>theater</v>
      </c>
      <c r="R3236" t="str">
        <f t="shared" si="304"/>
        <v>plays</v>
      </c>
      <c r="S3236" t="s">
        <v>8315</v>
      </c>
      <c r="T3236" t="s">
        <v>8329</v>
      </c>
      <c r="U3236" s="10">
        <f t="shared" si="305"/>
        <v>42734.789444444439</v>
      </c>
      <c r="V3236" s="9">
        <f t="shared" si="301"/>
        <v>42767.604861111111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481</v>
      </c>
      <c r="P3237">
        <f t="shared" si="302"/>
        <v>7831</v>
      </c>
      <c r="Q3237" t="str">
        <f t="shared" si="303"/>
        <v>theater</v>
      </c>
      <c r="R3237" t="str">
        <f t="shared" si="304"/>
        <v>plays</v>
      </c>
      <c r="S3237" t="s">
        <v>8315</v>
      </c>
      <c r="T3237" t="s">
        <v>8329</v>
      </c>
      <c r="U3237" s="10">
        <f t="shared" si="305"/>
        <v>42522.347812499997</v>
      </c>
      <c r="V3237" s="9">
        <f t="shared" si="301"/>
        <v>42551.972812499997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120</v>
      </c>
      <c r="P3238">
        <f t="shared" si="302"/>
        <v>10115</v>
      </c>
      <c r="Q3238" t="str">
        <f t="shared" si="303"/>
        <v>theater</v>
      </c>
      <c r="R3238" t="str">
        <f t="shared" si="304"/>
        <v>plays</v>
      </c>
      <c r="S3238" t="s">
        <v>8315</v>
      </c>
      <c r="T3238" t="s">
        <v>8329</v>
      </c>
      <c r="U3238" s="10">
        <f t="shared" si="305"/>
        <v>42702.917048611111</v>
      </c>
      <c r="V3238" s="9">
        <f t="shared" si="301"/>
        <v>42732.542048611111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275.63999999999942</v>
      </c>
      <c r="P3239">
        <f t="shared" si="302"/>
        <v>17772.32</v>
      </c>
      <c r="Q3239" t="str">
        <f t="shared" si="303"/>
        <v>theater</v>
      </c>
      <c r="R3239" t="str">
        <f t="shared" si="304"/>
        <v>plays</v>
      </c>
      <c r="S3239" t="s">
        <v>8315</v>
      </c>
      <c r="T3239" t="s">
        <v>8329</v>
      </c>
      <c r="U3239" s="10">
        <f t="shared" si="305"/>
        <v>42252.474351851852</v>
      </c>
      <c r="V3239" s="9">
        <f t="shared" si="301"/>
        <v>42275.790972222225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345</v>
      </c>
      <c r="P3240">
        <f t="shared" si="302"/>
        <v>1612</v>
      </c>
      <c r="Q3240" t="str">
        <f t="shared" si="303"/>
        <v>theater</v>
      </c>
      <c r="R3240" t="str">
        <f t="shared" si="304"/>
        <v>plays</v>
      </c>
      <c r="S3240" t="s">
        <v>8315</v>
      </c>
      <c r="T3240" t="s">
        <v>8329</v>
      </c>
      <c r="U3240" s="10">
        <f t="shared" si="305"/>
        <v>42156.510393518518</v>
      </c>
      <c r="V3240" s="9">
        <f t="shared" si="301"/>
        <v>42186.135393518518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346.97999999999956</v>
      </c>
      <c r="P3241">
        <f t="shared" si="302"/>
        <v>3156.49</v>
      </c>
      <c r="Q3241" t="str">
        <f t="shared" si="303"/>
        <v>theater</v>
      </c>
      <c r="R3241" t="str">
        <f t="shared" si="304"/>
        <v>plays</v>
      </c>
      <c r="S3241" t="s">
        <v>8315</v>
      </c>
      <c r="T3241" t="s">
        <v>8329</v>
      </c>
      <c r="U3241" s="10">
        <f t="shared" si="305"/>
        <v>42278.089039351849</v>
      </c>
      <c r="V3241" s="9">
        <f t="shared" si="301"/>
        <v>42302.624305555553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17</v>
      </c>
      <c r="P3242">
        <f t="shared" si="302"/>
        <v>1525.5</v>
      </c>
      <c r="Q3242" t="str">
        <f t="shared" si="303"/>
        <v>theater</v>
      </c>
      <c r="R3242" t="str">
        <f t="shared" si="304"/>
        <v>plays</v>
      </c>
      <c r="S3242" t="s">
        <v>8315</v>
      </c>
      <c r="T3242" t="s">
        <v>8329</v>
      </c>
      <c r="U3242" s="10">
        <f t="shared" si="305"/>
        <v>42754.693842592591</v>
      </c>
      <c r="V3242" s="9">
        <f t="shared" si="301"/>
        <v>42782.583333333328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1301</v>
      </c>
      <c r="P3243">
        <f t="shared" si="302"/>
        <v>4984</v>
      </c>
      <c r="Q3243" t="str">
        <f t="shared" si="303"/>
        <v>theater</v>
      </c>
      <c r="R3243" t="str">
        <f t="shared" si="304"/>
        <v>plays</v>
      </c>
      <c r="S3243" t="s">
        <v>8315</v>
      </c>
      <c r="T3243" t="s">
        <v>8329</v>
      </c>
      <c r="U3243" s="10">
        <f t="shared" si="305"/>
        <v>41893.324884259258</v>
      </c>
      <c r="V3243" s="9">
        <f t="shared" si="301"/>
        <v>41925.915972222225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2730.42</v>
      </c>
      <c r="P3244">
        <f t="shared" si="302"/>
        <v>6456.71</v>
      </c>
      <c r="Q3244" t="str">
        <f t="shared" si="303"/>
        <v>theater</v>
      </c>
      <c r="R3244" t="str">
        <f t="shared" si="304"/>
        <v>plays</v>
      </c>
      <c r="S3244" t="s">
        <v>8315</v>
      </c>
      <c r="T3244" t="s">
        <v>8329</v>
      </c>
      <c r="U3244" s="10">
        <f t="shared" si="305"/>
        <v>41871.755694444444</v>
      </c>
      <c r="V3244" s="9">
        <f t="shared" si="301"/>
        <v>41901.380694444444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227</v>
      </c>
      <c r="P3245">
        <f t="shared" si="302"/>
        <v>4149</v>
      </c>
      <c r="Q3245" t="str">
        <f t="shared" si="303"/>
        <v>theater</v>
      </c>
      <c r="R3245" t="str">
        <f t="shared" si="304"/>
        <v>plays</v>
      </c>
      <c r="S3245" t="s">
        <v>8315</v>
      </c>
      <c r="T3245" t="s">
        <v>8329</v>
      </c>
      <c r="U3245" s="10">
        <f t="shared" si="305"/>
        <v>42262.096782407403</v>
      </c>
      <c r="V3245" s="9">
        <f t="shared" si="301"/>
        <v>42285.625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47</v>
      </c>
      <c r="P3246">
        <f t="shared" si="302"/>
        <v>858</v>
      </c>
      <c r="Q3246" t="str">
        <f t="shared" si="303"/>
        <v>theater</v>
      </c>
      <c r="R3246" t="str">
        <f t="shared" si="304"/>
        <v>plays</v>
      </c>
      <c r="S3246" t="s">
        <v>8315</v>
      </c>
      <c r="T3246" t="s">
        <v>8329</v>
      </c>
      <c r="U3246" s="10">
        <f t="shared" si="305"/>
        <v>42675.694236111114</v>
      </c>
      <c r="V3246" s="9">
        <f t="shared" si="301"/>
        <v>42705.360902777778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904</v>
      </c>
      <c r="P3247">
        <f t="shared" si="302"/>
        <v>11087</v>
      </c>
      <c r="Q3247" t="str">
        <f t="shared" si="303"/>
        <v>theater</v>
      </c>
      <c r="R3247" t="str">
        <f t="shared" si="304"/>
        <v>plays</v>
      </c>
      <c r="S3247" t="s">
        <v>8315</v>
      </c>
      <c r="T3247" t="s">
        <v>8329</v>
      </c>
      <c r="U3247" s="10">
        <f t="shared" si="305"/>
        <v>42135.60020833333</v>
      </c>
      <c r="V3247" s="9">
        <f t="shared" si="301"/>
        <v>42166.708333333328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1122</v>
      </c>
      <c r="P3248">
        <f t="shared" si="302"/>
        <v>5657.5</v>
      </c>
      <c r="Q3248" t="str">
        <f t="shared" si="303"/>
        <v>theater</v>
      </c>
      <c r="R3248" t="str">
        <f t="shared" si="304"/>
        <v>plays</v>
      </c>
      <c r="S3248" t="s">
        <v>8315</v>
      </c>
      <c r="T3248" t="s">
        <v>8329</v>
      </c>
      <c r="U3248" s="10">
        <f t="shared" si="305"/>
        <v>42230.472222222219</v>
      </c>
      <c r="V3248" s="9">
        <f t="shared" si="301"/>
        <v>42258.790972222225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146.5</v>
      </c>
      <c r="P3249">
        <f t="shared" si="302"/>
        <v>1351.75</v>
      </c>
      <c r="Q3249" t="str">
        <f t="shared" si="303"/>
        <v>theater</v>
      </c>
      <c r="R3249" t="str">
        <f t="shared" si="304"/>
        <v>plays</v>
      </c>
      <c r="S3249" t="s">
        <v>8315</v>
      </c>
      <c r="T3249" t="s">
        <v>8329</v>
      </c>
      <c r="U3249" s="10">
        <f t="shared" si="305"/>
        <v>42167.434166666666</v>
      </c>
      <c r="V3249" s="9">
        <f t="shared" si="301"/>
        <v>42197.059166666666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95</v>
      </c>
      <c r="P3250">
        <f t="shared" si="302"/>
        <v>6147.5</v>
      </c>
      <c r="Q3250" t="str">
        <f t="shared" si="303"/>
        <v>theater</v>
      </c>
      <c r="R3250" t="str">
        <f t="shared" si="304"/>
        <v>plays</v>
      </c>
      <c r="S3250" t="s">
        <v>8315</v>
      </c>
      <c r="T3250" t="s">
        <v>8329</v>
      </c>
      <c r="U3250" s="10">
        <f t="shared" si="305"/>
        <v>42068.888391203705</v>
      </c>
      <c r="V3250" s="9">
        <f t="shared" si="301"/>
        <v>42098.471724537041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271</v>
      </c>
      <c r="P3251">
        <f t="shared" si="302"/>
        <v>2929.5</v>
      </c>
      <c r="Q3251" t="str">
        <f t="shared" si="303"/>
        <v>theater</v>
      </c>
      <c r="R3251" t="str">
        <f t="shared" si="304"/>
        <v>plays</v>
      </c>
      <c r="S3251" t="s">
        <v>8315</v>
      </c>
      <c r="T3251" t="s">
        <v>8329</v>
      </c>
      <c r="U3251" s="10">
        <f t="shared" si="305"/>
        <v>42145.746689814812</v>
      </c>
      <c r="V3251" s="9">
        <f t="shared" si="301"/>
        <v>42175.371689814812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388</v>
      </c>
      <c r="P3252">
        <f t="shared" si="302"/>
        <v>12800.5</v>
      </c>
      <c r="Q3252" t="str">
        <f t="shared" si="303"/>
        <v>theater</v>
      </c>
      <c r="R3252" t="str">
        <f t="shared" si="304"/>
        <v>plays</v>
      </c>
      <c r="S3252" t="s">
        <v>8315</v>
      </c>
      <c r="T3252" t="s">
        <v>8329</v>
      </c>
      <c r="U3252" s="10">
        <f t="shared" si="305"/>
        <v>41918.742175925923</v>
      </c>
      <c r="V3252" s="9">
        <f t="shared" si="301"/>
        <v>41948.408842592595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161</v>
      </c>
      <c r="P3253">
        <f t="shared" si="302"/>
        <v>840.5</v>
      </c>
      <c r="Q3253" t="str">
        <f t="shared" si="303"/>
        <v>theater</v>
      </c>
      <c r="R3253" t="str">
        <f t="shared" si="304"/>
        <v>plays</v>
      </c>
      <c r="S3253" t="s">
        <v>8315</v>
      </c>
      <c r="T3253" t="s">
        <v>8329</v>
      </c>
      <c r="U3253" s="10">
        <f t="shared" si="305"/>
        <v>42146.731087962966</v>
      </c>
      <c r="V3253" s="9">
        <f t="shared" si="301"/>
        <v>42176.356087962966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626</v>
      </c>
      <c r="P3254">
        <f t="shared" si="302"/>
        <v>1463</v>
      </c>
      <c r="Q3254" t="str">
        <f t="shared" si="303"/>
        <v>theater</v>
      </c>
      <c r="R3254" t="str">
        <f t="shared" si="304"/>
        <v>plays</v>
      </c>
      <c r="S3254" t="s">
        <v>8315</v>
      </c>
      <c r="T3254" t="s">
        <v>8329</v>
      </c>
      <c r="U3254" s="10">
        <f t="shared" si="305"/>
        <v>42590.472685185188</v>
      </c>
      <c r="V3254" s="9">
        <f t="shared" si="301"/>
        <v>42620.097685185188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365</v>
      </c>
      <c r="P3255">
        <f t="shared" si="302"/>
        <v>10240</v>
      </c>
      <c r="Q3255" t="str">
        <f t="shared" si="303"/>
        <v>theater</v>
      </c>
      <c r="R3255" t="str">
        <f t="shared" si="304"/>
        <v>plays</v>
      </c>
      <c r="S3255" t="s">
        <v>8315</v>
      </c>
      <c r="T3255" t="s">
        <v>8329</v>
      </c>
      <c r="U3255" s="10">
        <f t="shared" si="305"/>
        <v>42602.576712962968</v>
      </c>
      <c r="V3255" s="9">
        <f t="shared" si="301"/>
        <v>42620.78125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163.5</v>
      </c>
      <c r="P3256">
        <f t="shared" si="302"/>
        <v>6674.75</v>
      </c>
      <c r="Q3256" t="str">
        <f t="shared" si="303"/>
        <v>theater</v>
      </c>
      <c r="R3256" t="str">
        <f t="shared" si="304"/>
        <v>plays</v>
      </c>
      <c r="S3256" t="s">
        <v>8315</v>
      </c>
      <c r="T3256" t="s">
        <v>8329</v>
      </c>
      <c r="U3256" s="10">
        <f t="shared" si="305"/>
        <v>42059.085752314815</v>
      </c>
      <c r="V3256" s="9">
        <f t="shared" si="301"/>
        <v>42088.669085648144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225</v>
      </c>
      <c r="P3257">
        <f t="shared" si="302"/>
        <v>271.5</v>
      </c>
      <c r="Q3257" t="str">
        <f t="shared" si="303"/>
        <v>theater</v>
      </c>
      <c r="R3257" t="str">
        <f t="shared" si="304"/>
        <v>plays</v>
      </c>
      <c r="S3257" t="s">
        <v>8315</v>
      </c>
      <c r="T3257" t="s">
        <v>8329</v>
      </c>
      <c r="U3257" s="10">
        <f t="shared" si="305"/>
        <v>41889.768229166664</v>
      </c>
      <c r="V3257" s="9">
        <f t="shared" si="301"/>
        <v>41919.393229166664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2806</v>
      </c>
      <c r="P3258">
        <f t="shared" si="302"/>
        <v>6491</v>
      </c>
      <c r="Q3258" t="str">
        <f t="shared" si="303"/>
        <v>theater</v>
      </c>
      <c r="R3258" t="str">
        <f t="shared" si="304"/>
        <v>plays</v>
      </c>
      <c r="S3258" t="s">
        <v>8315</v>
      </c>
      <c r="T3258" t="s">
        <v>8329</v>
      </c>
      <c r="U3258" s="10">
        <f t="shared" si="305"/>
        <v>42144.573807870373</v>
      </c>
      <c r="V3258" s="9">
        <f t="shared" si="301"/>
        <v>42165.790972222225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125.98999999999978</v>
      </c>
      <c r="P3259">
        <f t="shared" si="302"/>
        <v>1083.4949999999999</v>
      </c>
      <c r="Q3259" t="str">
        <f t="shared" si="303"/>
        <v>theater</v>
      </c>
      <c r="R3259" t="str">
        <f t="shared" si="304"/>
        <v>plays</v>
      </c>
      <c r="S3259" t="s">
        <v>8315</v>
      </c>
      <c r="T3259" t="s">
        <v>8329</v>
      </c>
      <c r="U3259" s="10">
        <f t="shared" si="305"/>
        <v>42758.559629629628</v>
      </c>
      <c r="V3259" s="9">
        <f t="shared" si="301"/>
        <v>42788.184629629628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365</v>
      </c>
      <c r="P3260">
        <f t="shared" si="302"/>
        <v>3720</v>
      </c>
      <c r="Q3260" t="str">
        <f t="shared" si="303"/>
        <v>theater</v>
      </c>
      <c r="R3260" t="str">
        <f t="shared" si="304"/>
        <v>plays</v>
      </c>
      <c r="S3260" t="s">
        <v>8315</v>
      </c>
      <c r="T3260" t="s">
        <v>8329</v>
      </c>
      <c r="U3260" s="10">
        <f t="shared" si="305"/>
        <v>41982.887280092589</v>
      </c>
      <c r="V3260" s="9">
        <f t="shared" si="301"/>
        <v>42012.512280092589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1418.5999999999985</v>
      </c>
      <c r="P3261">
        <f t="shared" si="302"/>
        <v>12257.8</v>
      </c>
      <c r="Q3261" t="str">
        <f t="shared" si="303"/>
        <v>theater</v>
      </c>
      <c r="R3261" t="str">
        <f t="shared" si="304"/>
        <v>plays</v>
      </c>
      <c r="S3261" t="s">
        <v>8315</v>
      </c>
      <c r="T3261" t="s">
        <v>8329</v>
      </c>
      <c r="U3261" s="10">
        <f t="shared" si="305"/>
        <v>42614.760937500003</v>
      </c>
      <c r="V3261" s="9">
        <f t="shared" si="301"/>
        <v>42643.790972222225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462</v>
      </c>
      <c r="P3262">
        <f t="shared" si="302"/>
        <v>2767.5</v>
      </c>
      <c r="Q3262" t="str">
        <f t="shared" si="303"/>
        <v>theater</v>
      </c>
      <c r="R3262" t="str">
        <f t="shared" si="304"/>
        <v>plays</v>
      </c>
      <c r="S3262" t="s">
        <v>8315</v>
      </c>
      <c r="T3262" t="s">
        <v>8329</v>
      </c>
      <c r="U3262" s="10">
        <f t="shared" si="305"/>
        <v>42303.672662037032</v>
      </c>
      <c r="V3262" s="9">
        <f t="shared" si="301"/>
        <v>42338.339328703703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15</v>
      </c>
      <c r="P3263">
        <f t="shared" si="302"/>
        <v>1682</v>
      </c>
      <c r="Q3263" t="str">
        <f t="shared" si="303"/>
        <v>theater</v>
      </c>
      <c r="R3263" t="str">
        <f t="shared" si="304"/>
        <v>plays</v>
      </c>
      <c r="S3263" t="s">
        <v>8315</v>
      </c>
      <c r="T3263" t="s">
        <v>8329</v>
      </c>
      <c r="U3263" s="10">
        <f t="shared" si="305"/>
        <v>42171.725416666668</v>
      </c>
      <c r="V3263" s="9">
        <f t="shared" si="301"/>
        <v>42201.350416666668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371</v>
      </c>
      <c r="P3264">
        <f t="shared" si="302"/>
        <v>6352.5</v>
      </c>
      <c r="Q3264" t="str">
        <f t="shared" si="303"/>
        <v>theater</v>
      </c>
      <c r="R3264" t="str">
        <f t="shared" si="304"/>
        <v>plays</v>
      </c>
      <c r="S3264" t="s">
        <v>8315</v>
      </c>
      <c r="T3264" t="s">
        <v>8329</v>
      </c>
      <c r="U3264" s="10">
        <f t="shared" si="305"/>
        <v>41964.315532407403</v>
      </c>
      <c r="V3264" s="9">
        <f t="shared" si="301"/>
        <v>41994.791666666672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304.15999999999985</v>
      </c>
      <c r="P3265">
        <f t="shared" si="302"/>
        <v>1436.08</v>
      </c>
      <c r="Q3265" t="str">
        <f t="shared" si="303"/>
        <v>theater</v>
      </c>
      <c r="R3265" t="str">
        <f t="shared" si="304"/>
        <v>plays</v>
      </c>
      <c r="S3265" t="s">
        <v>8315</v>
      </c>
      <c r="T3265" t="s">
        <v>8329</v>
      </c>
      <c r="U3265" s="10">
        <f t="shared" si="305"/>
        <v>42284.516064814816</v>
      </c>
      <c r="V3265" s="9">
        <f t="shared" si="301"/>
        <v>42307.5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IF(E3266&gt;=D3266, E3266-D3266,0)</f>
        <v>75</v>
      </c>
      <c r="P3266">
        <f t="shared" si="302"/>
        <v>1312</v>
      </c>
      <c r="Q3266" t="str">
        <f t="shared" si="303"/>
        <v>theater</v>
      </c>
      <c r="R3266" t="str">
        <f t="shared" si="304"/>
        <v>plays</v>
      </c>
      <c r="S3266" t="s">
        <v>8315</v>
      </c>
      <c r="T3266" t="s">
        <v>8329</v>
      </c>
      <c r="U3266" s="10">
        <f t="shared" si="305"/>
        <v>42016.800208333334</v>
      </c>
      <c r="V3266" s="9">
        <f t="shared" ref="V3266:V3329" si="307">(I3266/86400)+25569+(-9/24)</f>
        <v>42032.541666666672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1728</v>
      </c>
      <c r="P3267">
        <f t="shared" ref="P3267:P3330" si="308">AVERAGE(E3267,L3267)</f>
        <v>2245.5</v>
      </c>
      <c r="Q3267" t="str">
        <f t="shared" ref="Q3267:Q3330" si="309">LEFT(N3267,LEN(N3267)-FIND("/",N3267)+2)</f>
        <v>theater</v>
      </c>
      <c r="R3267" t="str">
        <f t="shared" ref="R3267:R3330" si="310">RIGHT(N3267,LEN(N3267)-FIND("/",N3267))</f>
        <v>plays</v>
      </c>
      <c r="S3267" t="s">
        <v>8315</v>
      </c>
      <c r="T3267" t="s">
        <v>8329</v>
      </c>
      <c r="U3267" s="10">
        <f t="shared" ref="U3267:U3330" si="311">(((J3267/60)/60)/24)+DATE(1970,1,1)</f>
        <v>42311.711979166663</v>
      </c>
      <c r="V3267" s="9">
        <f t="shared" si="307"/>
        <v>42341.333333333328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1877</v>
      </c>
      <c r="P3268">
        <f t="shared" si="308"/>
        <v>4020</v>
      </c>
      <c r="Q3268" t="str">
        <f t="shared" si="309"/>
        <v>theater</v>
      </c>
      <c r="R3268" t="str">
        <f t="shared" si="310"/>
        <v>plays</v>
      </c>
      <c r="S3268" t="s">
        <v>8315</v>
      </c>
      <c r="T3268" t="s">
        <v>8329</v>
      </c>
      <c r="U3268" s="10">
        <f t="shared" si="311"/>
        <v>42136.536134259266</v>
      </c>
      <c r="V3268" s="9">
        <f t="shared" si="307"/>
        <v>42167.5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315</v>
      </c>
      <c r="P3269">
        <f t="shared" si="308"/>
        <v>7801.5</v>
      </c>
      <c r="Q3269" t="str">
        <f t="shared" si="309"/>
        <v>theater</v>
      </c>
      <c r="R3269" t="str">
        <f t="shared" si="310"/>
        <v>plays</v>
      </c>
      <c r="S3269" t="s">
        <v>8315</v>
      </c>
      <c r="T3269" t="s">
        <v>8329</v>
      </c>
      <c r="U3269" s="10">
        <f t="shared" si="311"/>
        <v>42172.757638888885</v>
      </c>
      <c r="V3269" s="9">
        <f t="shared" si="307"/>
        <v>42202.382638888885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560</v>
      </c>
      <c r="P3270">
        <f t="shared" si="308"/>
        <v>1301</v>
      </c>
      <c r="Q3270" t="str">
        <f t="shared" si="309"/>
        <v>theater</v>
      </c>
      <c r="R3270" t="str">
        <f t="shared" si="310"/>
        <v>plays</v>
      </c>
      <c r="S3270" t="s">
        <v>8315</v>
      </c>
      <c r="T3270" t="s">
        <v>8329</v>
      </c>
      <c r="U3270" s="10">
        <f t="shared" si="311"/>
        <v>42590.90425925926</v>
      </c>
      <c r="V3270" s="9">
        <f t="shared" si="307"/>
        <v>42606.52925925926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120</v>
      </c>
      <c r="P3271">
        <f t="shared" si="308"/>
        <v>4095</v>
      </c>
      <c r="Q3271" t="str">
        <f t="shared" si="309"/>
        <v>theater</v>
      </c>
      <c r="R3271" t="str">
        <f t="shared" si="310"/>
        <v>plays</v>
      </c>
      <c r="S3271" t="s">
        <v>8315</v>
      </c>
      <c r="T3271" t="s">
        <v>8329</v>
      </c>
      <c r="U3271" s="10">
        <f t="shared" si="311"/>
        <v>42137.395798611105</v>
      </c>
      <c r="V3271" s="9">
        <f t="shared" si="307"/>
        <v>42171.083333333328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30</v>
      </c>
      <c r="P3272">
        <f t="shared" si="308"/>
        <v>930</v>
      </c>
      <c r="Q3272" t="str">
        <f t="shared" si="309"/>
        <v>theater</v>
      </c>
      <c r="R3272" t="str">
        <f t="shared" si="310"/>
        <v>plays</v>
      </c>
      <c r="S3272" t="s">
        <v>8315</v>
      </c>
      <c r="T3272" t="s">
        <v>8329</v>
      </c>
      <c r="U3272" s="10">
        <f t="shared" si="311"/>
        <v>42167.533159722225</v>
      </c>
      <c r="V3272" s="9">
        <f t="shared" si="307"/>
        <v>42197.158159722225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450</v>
      </c>
      <c r="P3273">
        <f t="shared" si="308"/>
        <v>1000.5</v>
      </c>
      <c r="Q3273" t="str">
        <f t="shared" si="309"/>
        <v>theater</v>
      </c>
      <c r="R3273" t="str">
        <f t="shared" si="310"/>
        <v>plays</v>
      </c>
      <c r="S3273" t="s">
        <v>8315</v>
      </c>
      <c r="T3273" t="s">
        <v>8329</v>
      </c>
      <c r="U3273" s="10">
        <f t="shared" si="311"/>
        <v>41915.437210648146</v>
      </c>
      <c r="V3273" s="9">
        <f t="shared" si="307"/>
        <v>41945.103877314818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5443</v>
      </c>
      <c r="P3274">
        <f t="shared" si="308"/>
        <v>7794</v>
      </c>
      <c r="Q3274" t="str">
        <f t="shared" si="309"/>
        <v>theater</v>
      </c>
      <c r="R3274" t="str">
        <f t="shared" si="310"/>
        <v>plays</v>
      </c>
      <c r="S3274" t="s">
        <v>8315</v>
      </c>
      <c r="T3274" t="s">
        <v>8329</v>
      </c>
      <c r="U3274" s="10">
        <f t="shared" si="311"/>
        <v>42284.500104166669</v>
      </c>
      <c r="V3274" s="9">
        <f t="shared" si="307"/>
        <v>42314.166770833333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296</v>
      </c>
      <c r="P3275">
        <f t="shared" si="308"/>
        <v>2158.5</v>
      </c>
      <c r="Q3275" t="str">
        <f t="shared" si="309"/>
        <v>theater</v>
      </c>
      <c r="R3275" t="str">
        <f t="shared" si="310"/>
        <v>plays</v>
      </c>
      <c r="S3275" t="s">
        <v>8315</v>
      </c>
      <c r="T3275" t="s">
        <v>8329</v>
      </c>
      <c r="U3275" s="10">
        <f t="shared" si="311"/>
        <v>42611.801412037035</v>
      </c>
      <c r="V3275" s="9">
        <f t="shared" si="307"/>
        <v>42627.416666666672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205</v>
      </c>
      <c r="P3276">
        <f t="shared" si="308"/>
        <v>7995.5</v>
      </c>
      <c r="Q3276" t="str">
        <f t="shared" si="309"/>
        <v>theater</v>
      </c>
      <c r="R3276" t="str">
        <f t="shared" si="310"/>
        <v>plays</v>
      </c>
      <c r="S3276" t="s">
        <v>8315</v>
      </c>
      <c r="T3276" t="s">
        <v>8329</v>
      </c>
      <c r="U3276" s="10">
        <f t="shared" si="311"/>
        <v>42400.704537037032</v>
      </c>
      <c r="V3276" s="9">
        <f t="shared" si="307"/>
        <v>42444.5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5</v>
      </c>
      <c r="P3277">
        <f t="shared" si="308"/>
        <v>908.5</v>
      </c>
      <c r="Q3277" t="str">
        <f t="shared" si="309"/>
        <v>theater</v>
      </c>
      <c r="R3277" t="str">
        <f t="shared" si="310"/>
        <v>plays</v>
      </c>
      <c r="S3277" t="s">
        <v>8315</v>
      </c>
      <c r="T3277" t="s">
        <v>8329</v>
      </c>
      <c r="U3277" s="10">
        <f t="shared" si="311"/>
        <v>42017.88045138889</v>
      </c>
      <c r="V3277" s="9">
        <f t="shared" si="307"/>
        <v>42043.8125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758</v>
      </c>
      <c r="P3278">
        <f t="shared" si="308"/>
        <v>2679</v>
      </c>
      <c r="Q3278" t="str">
        <f t="shared" si="309"/>
        <v>theater</v>
      </c>
      <c r="R3278" t="str">
        <f t="shared" si="310"/>
        <v>plays</v>
      </c>
      <c r="S3278" t="s">
        <v>8315</v>
      </c>
      <c r="T3278" t="s">
        <v>8329</v>
      </c>
      <c r="U3278" s="10">
        <f t="shared" si="311"/>
        <v>42426.949988425928</v>
      </c>
      <c r="V3278" s="9">
        <f t="shared" si="307"/>
        <v>42460.790972222225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430</v>
      </c>
      <c r="P3279">
        <f t="shared" si="308"/>
        <v>2765</v>
      </c>
      <c r="Q3279" t="str">
        <f t="shared" si="309"/>
        <v>theater</v>
      </c>
      <c r="R3279" t="str">
        <f t="shared" si="310"/>
        <v>plays</v>
      </c>
      <c r="S3279" t="s">
        <v>8315</v>
      </c>
      <c r="T3279" t="s">
        <v>8329</v>
      </c>
      <c r="U3279" s="10">
        <f t="shared" si="311"/>
        <v>41931.682939814818</v>
      </c>
      <c r="V3279" s="9">
        <f t="shared" si="307"/>
        <v>41961.349606481483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85</v>
      </c>
      <c r="P3280">
        <f t="shared" si="308"/>
        <v>1309.5</v>
      </c>
      <c r="Q3280" t="str">
        <f t="shared" si="309"/>
        <v>theater</v>
      </c>
      <c r="R3280" t="str">
        <f t="shared" si="310"/>
        <v>plays</v>
      </c>
      <c r="S3280" t="s">
        <v>8315</v>
      </c>
      <c r="T3280" t="s">
        <v>8329</v>
      </c>
      <c r="U3280" s="10">
        <f t="shared" si="311"/>
        <v>42124.848414351851</v>
      </c>
      <c r="V3280" s="9">
        <f t="shared" si="307"/>
        <v>42154.473414351851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828</v>
      </c>
      <c r="P3281">
        <f t="shared" si="308"/>
        <v>3345.5</v>
      </c>
      <c r="Q3281" t="str">
        <f t="shared" si="309"/>
        <v>theater</v>
      </c>
      <c r="R3281" t="str">
        <f t="shared" si="310"/>
        <v>plays</v>
      </c>
      <c r="S3281" t="s">
        <v>8315</v>
      </c>
      <c r="T3281" t="s">
        <v>8329</v>
      </c>
      <c r="U3281" s="10">
        <f t="shared" si="311"/>
        <v>42431.102534722217</v>
      </c>
      <c r="V3281" s="9">
        <f t="shared" si="307"/>
        <v>42460.68586805556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60</v>
      </c>
      <c r="P3282">
        <f t="shared" si="308"/>
        <v>1045</v>
      </c>
      <c r="Q3282" t="str">
        <f t="shared" si="309"/>
        <v>theater</v>
      </c>
      <c r="R3282" t="str">
        <f t="shared" si="310"/>
        <v>plays</v>
      </c>
      <c r="S3282" t="s">
        <v>8315</v>
      </c>
      <c r="T3282" t="s">
        <v>8329</v>
      </c>
      <c r="U3282" s="10">
        <f t="shared" si="311"/>
        <v>42121.756921296299</v>
      </c>
      <c r="V3282" s="9">
        <f t="shared" si="307"/>
        <v>42155.833333333328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1080</v>
      </c>
      <c r="P3283">
        <f t="shared" si="308"/>
        <v>3063.5</v>
      </c>
      <c r="Q3283" t="str">
        <f t="shared" si="309"/>
        <v>theater</v>
      </c>
      <c r="R3283" t="str">
        <f t="shared" si="310"/>
        <v>plays</v>
      </c>
      <c r="S3283" t="s">
        <v>8315</v>
      </c>
      <c r="T3283" t="s">
        <v>8329</v>
      </c>
      <c r="U3283" s="10">
        <f t="shared" si="311"/>
        <v>42219.019733796296</v>
      </c>
      <c r="V3283" s="9">
        <f t="shared" si="307"/>
        <v>42248.644733796296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820.5</v>
      </c>
      <c r="P3284">
        <f t="shared" si="308"/>
        <v>16028.75</v>
      </c>
      <c r="Q3284" t="str">
        <f t="shared" si="309"/>
        <v>theater</v>
      </c>
      <c r="R3284" t="str">
        <f t="shared" si="310"/>
        <v>plays</v>
      </c>
      <c r="S3284" t="s">
        <v>8315</v>
      </c>
      <c r="T3284" t="s">
        <v>8329</v>
      </c>
      <c r="U3284" s="10">
        <f t="shared" si="311"/>
        <v>42445.19430555556</v>
      </c>
      <c r="V3284" s="9">
        <f t="shared" si="307"/>
        <v>42488.81930555556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38</v>
      </c>
      <c r="P3285">
        <f t="shared" si="308"/>
        <v>442.5</v>
      </c>
      <c r="Q3285" t="str">
        <f t="shared" si="309"/>
        <v>theater</v>
      </c>
      <c r="R3285" t="str">
        <f t="shared" si="310"/>
        <v>plays</v>
      </c>
      <c r="S3285" t="s">
        <v>8315</v>
      </c>
      <c r="T3285" t="s">
        <v>8329</v>
      </c>
      <c r="U3285" s="10">
        <f t="shared" si="311"/>
        <v>42379.74418981481</v>
      </c>
      <c r="V3285" s="9">
        <f t="shared" si="307"/>
        <v>42410.5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48</v>
      </c>
      <c r="P3286">
        <f t="shared" si="308"/>
        <v>1531.5</v>
      </c>
      <c r="Q3286" t="str">
        <f t="shared" si="309"/>
        <v>theater</v>
      </c>
      <c r="R3286" t="str">
        <f t="shared" si="310"/>
        <v>plays</v>
      </c>
      <c r="S3286" t="s">
        <v>8315</v>
      </c>
      <c r="T3286" t="s">
        <v>8329</v>
      </c>
      <c r="U3286" s="10">
        <f t="shared" si="311"/>
        <v>42380.884872685187</v>
      </c>
      <c r="V3286" s="9">
        <f t="shared" si="307"/>
        <v>42397.874305555553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605</v>
      </c>
      <c r="P3287">
        <f t="shared" si="308"/>
        <v>2842.5</v>
      </c>
      <c r="Q3287" t="str">
        <f t="shared" si="309"/>
        <v>theater</v>
      </c>
      <c r="R3287" t="str">
        <f t="shared" si="310"/>
        <v>plays</v>
      </c>
      <c r="S3287" t="s">
        <v>8315</v>
      </c>
      <c r="T3287" t="s">
        <v>8329</v>
      </c>
      <c r="U3287" s="10">
        <f t="shared" si="311"/>
        <v>42762.942430555559</v>
      </c>
      <c r="V3287" s="9">
        <f t="shared" si="307"/>
        <v>42793.833333333328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265</v>
      </c>
      <c r="P3288">
        <f t="shared" si="308"/>
        <v>7693.5</v>
      </c>
      <c r="Q3288" t="str">
        <f t="shared" si="309"/>
        <v>theater</v>
      </c>
      <c r="R3288" t="str">
        <f t="shared" si="310"/>
        <v>plays</v>
      </c>
      <c r="S3288" t="s">
        <v>8315</v>
      </c>
      <c r="T3288" t="s">
        <v>8329</v>
      </c>
      <c r="U3288" s="10">
        <f t="shared" si="311"/>
        <v>42567.840069444443</v>
      </c>
      <c r="V3288" s="9">
        <f t="shared" si="307"/>
        <v>42597.465069444443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0</v>
      </c>
      <c r="P3289">
        <f t="shared" si="308"/>
        <v>1267</v>
      </c>
      <c r="Q3289" t="str">
        <f t="shared" si="309"/>
        <v>theater</v>
      </c>
      <c r="R3289" t="str">
        <f t="shared" si="310"/>
        <v>plays</v>
      </c>
      <c r="S3289" t="s">
        <v>8315</v>
      </c>
      <c r="T3289" t="s">
        <v>8329</v>
      </c>
      <c r="U3289" s="10">
        <f t="shared" si="311"/>
        <v>42311.750324074077</v>
      </c>
      <c r="V3289" s="9">
        <f t="shared" si="307"/>
        <v>42336.375324074077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26.489999999999782</v>
      </c>
      <c r="P3290">
        <f t="shared" si="308"/>
        <v>5116.7449999999999</v>
      </c>
      <c r="Q3290" t="str">
        <f t="shared" si="309"/>
        <v>theater</v>
      </c>
      <c r="R3290" t="str">
        <f t="shared" si="310"/>
        <v>plays</v>
      </c>
      <c r="S3290" t="s">
        <v>8315</v>
      </c>
      <c r="T3290" t="s">
        <v>8329</v>
      </c>
      <c r="U3290" s="10">
        <f t="shared" si="311"/>
        <v>42505.774479166663</v>
      </c>
      <c r="V3290" s="9">
        <f t="shared" si="307"/>
        <v>42541.583333333328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165.21000000000004</v>
      </c>
      <c r="P3291">
        <f t="shared" si="308"/>
        <v>345.10500000000002</v>
      </c>
      <c r="Q3291" t="str">
        <f t="shared" si="309"/>
        <v>theater</v>
      </c>
      <c r="R3291" t="str">
        <f t="shared" si="310"/>
        <v>plays</v>
      </c>
      <c r="S3291" t="s">
        <v>8315</v>
      </c>
      <c r="T3291" t="s">
        <v>8329</v>
      </c>
      <c r="U3291" s="10">
        <f t="shared" si="311"/>
        <v>42758.368078703701</v>
      </c>
      <c r="V3291" s="9">
        <f t="shared" si="307"/>
        <v>42785.993078703701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424</v>
      </c>
      <c r="P3292">
        <f t="shared" si="308"/>
        <v>1248</v>
      </c>
      <c r="Q3292" t="str">
        <f t="shared" si="309"/>
        <v>theater</v>
      </c>
      <c r="R3292" t="str">
        <f t="shared" si="310"/>
        <v>plays</v>
      </c>
      <c r="S3292" t="s">
        <v>8315</v>
      </c>
      <c r="T3292" t="s">
        <v>8329</v>
      </c>
      <c r="U3292" s="10">
        <f t="shared" si="311"/>
        <v>42775.51494212963</v>
      </c>
      <c r="V3292" s="9">
        <f t="shared" si="307"/>
        <v>42805.13994212963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70</v>
      </c>
      <c r="P3293">
        <f t="shared" si="308"/>
        <v>292</v>
      </c>
      <c r="Q3293" t="str">
        <f t="shared" si="309"/>
        <v>theater</v>
      </c>
      <c r="R3293" t="str">
        <f t="shared" si="310"/>
        <v>plays</v>
      </c>
      <c r="S3293" t="s">
        <v>8315</v>
      </c>
      <c r="T3293" t="s">
        <v>8329</v>
      </c>
      <c r="U3293" s="10">
        <f t="shared" si="311"/>
        <v>42232.702546296292</v>
      </c>
      <c r="V3293" s="9">
        <f t="shared" si="307"/>
        <v>42263.790972222225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188</v>
      </c>
      <c r="P3294">
        <f t="shared" si="308"/>
        <v>152</v>
      </c>
      <c r="Q3294" t="str">
        <f t="shared" si="309"/>
        <v>theater</v>
      </c>
      <c r="R3294" t="str">
        <f t="shared" si="310"/>
        <v>plays</v>
      </c>
      <c r="S3294" t="s">
        <v>8315</v>
      </c>
      <c r="T3294" t="s">
        <v>8329</v>
      </c>
      <c r="U3294" s="10">
        <f t="shared" si="311"/>
        <v>42282.770231481481</v>
      </c>
      <c r="V3294" s="9">
        <f t="shared" si="307"/>
        <v>42342.436898148153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3170</v>
      </c>
      <c r="P3295">
        <f t="shared" si="308"/>
        <v>3880.5</v>
      </c>
      <c r="Q3295" t="str">
        <f t="shared" si="309"/>
        <v>theater</v>
      </c>
      <c r="R3295" t="str">
        <f t="shared" si="310"/>
        <v>plays</v>
      </c>
      <c r="S3295" t="s">
        <v>8315</v>
      </c>
      <c r="T3295" t="s">
        <v>8329</v>
      </c>
      <c r="U3295" s="10">
        <f t="shared" si="311"/>
        <v>42768.425370370373</v>
      </c>
      <c r="V3295" s="9">
        <f t="shared" si="307"/>
        <v>42798.050370370373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110</v>
      </c>
      <c r="P3296">
        <f t="shared" si="308"/>
        <v>367</v>
      </c>
      <c r="Q3296" t="str">
        <f t="shared" si="309"/>
        <v>theater</v>
      </c>
      <c r="R3296" t="str">
        <f t="shared" si="310"/>
        <v>plays</v>
      </c>
      <c r="S3296" t="s">
        <v>8315</v>
      </c>
      <c r="T3296" t="s">
        <v>8329</v>
      </c>
      <c r="U3296" s="10">
        <f t="shared" si="311"/>
        <v>42141.541134259256</v>
      </c>
      <c r="V3296" s="9">
        <f t="shared" si="307"/>
        <v>42171.166134259256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20.009999999999991</v>
      </c>
      <c r="P3297">
        <f t="shared" si="308"/>
        <v>373.505</v>
      </c>
      <c r="Q3297" t="str">
        <f t="shared" si="309"/>
        <v>theater</v>
      </c>
      <c r="R3297" t="str">
        <f t="shared" si="310"/>
        <v>plays</v>
      </c>
      <c r="S3297" t="s">
        <v>8315</v>
      </c>
      <c r="T3297" t="s">
        <v>8329</v>
      </c>
      <c r="U3297" s="10">
        <f t="shared" si="311"/>
        <v>42609.442465277782</v>
      </c>
      <c r="V3297" s="9">
        <f t="shared" si="307"/>
        <v>42639.067465277782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661</v>
      </c>
      <c r="P3298">
        <f t="shared" si="308"/>
        <v>1104</v>
      </c>
      <c r="Q3298" t="str">
        <f t="shared" si="309"/>
        <v>theater</v>
      </c>
      <c r="R3298" t="str">
        <f t="shared" si="310"/>
        <v>plays</v>
      </c>
      <c r="S3298" t="s">
        <v>8315</v>
      </c>
      <c r="T3298" t="s">
        <v>8329</v>
      </c>
      <c r="U3298" s="10">
        <f t="shared" si="311"/>
        <v>42309.756620370375</v>
      </c>
      <c r="V3298" s="9">
        <f t="shared" si="307"/>
        <v>42330.541666666672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4</v>
      </c>
      <c r="P3299">
        <f t="shared" si="308"/>
        <v>2774</v>
      </c>
      <c r="Q3299" t="str">
        <f t="shared" si="309"/>
        <v>theater</v>
      </c>
      <c r="R3299" t="str">
        <f t="shared" si="310"/>
        <v>plays</v>
      </c>
      <c r="S3299" t="s">
        <v>8315</v>
      </c>
      <c r="T3299" t="s">
        <v>8329</v>
      </c>
      <c r="U3299" s="10">
        <f t="shared" si="311"/>
        <v>42193.771481481483</v>
      </c>
      <c r="V3299" s="9">
        <f t="shared" si="307"/>
        <v>42212.582638888889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173</v>
      </c>
      <c r="P3300">
        <f t="shared" si="308"/>
        <v>5122.5</v>
      </c>
      <c r="Q3300" t="str">
        <f t="shared" si="309"/>
        <v>theater</v>
      </c>
      <c r="R3300" t="str">
        <f t="shared" si="310"/>
        <v>plays</v>
      </c>
      <c r="S3300" t="s">
        <v>8315</v>
      </c>
      <c r="T3300" t="s">
        <v>8329</v>
      </c>
      <c r="U3300" s="10">
        <f t="shared" si="311"/>
        <v>42239.957962962959</v>
      </c>
      <c r="V3300" s="9">
        <f t="shared" si="307"/>
        <v>42259.625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486</v>
      </c>
      <c r="P3301">
        <f t="shared" si="308"/>
        <v>1774.5</v>
      </c>
      <c r="Q3301" t="str">
        <f t="shared" si="309"/>
        <v>theater</v>
      </c>
      <c r="R3301" t="str">
        <f t="shared" si="310"/>
        <v>plays</v>
      </c>
      <c r="S3301" t="s">
        <v>8315</v>
      </c>
      <c r="T3301" t="s">
        <v>8329</v>
      </c>
      <c r="U3301" s="10">
        <f t="shared" si="311"/>
        <v>42261.917395833334</v>
      </c>
      <c r="V3301" s="9">
        <f t="shared" si="307"/>
        <v>42291.542395833334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1085</v>
      </c>
      <c r="P3302">
        <f t="shared" si="308"/>
        <v>2086.5</v>
      </c>
      <c r="Q3302" t="str">
        <f t="shared" si="309"/>
        <v>theater</v>
      </c>
      <c r="R3302" t="str">
        <f t="shared" si="310"/>
        <v>plays</v>
      </c>
      <c r="S3302" t="s">
        <v>8315</v>
      </c>
      <c r="T3302" t="s">
        <v>8329</v>
      </c>
      <c r="U3302" s="10">
        <f t="shared" si="311"/>
        <v>42102.743773148148</v>
      </c>
      <c r="V3302" s="9">
        <f t="shared" si="307"/>
        <v>42123.368773148148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1004</v>
      </c>
      <c r="P3303">
        <f t="shared" si="308"/>
        <v>2037</v>
      </c>
      <c r="Q3303" t="str">
        <f t="shared" si="309"/>
        <v>theater</v>
      </c>
      <c r="R3303" t="str">
        <f t="shared" si="310"/>
        <v>plays</v>
      </c>
      <c r="S3303" t="s">
        <v>8315</v>
      </c>
      <c r="T3303" t="s">
        <v>8329</v>
      </c>
      <c r="U3303" s="10">
        <f t="shared" si="311"/>
        <v>42538.73583333334</v>
      </c>
      <c r="V3303" s="9">
        <f t="shared" si="307"/>
        <v>42582.915972222225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285</v>
      </c>
      <c r="P3304">
        <f t="shared" si="308"/>
        <v>4367.5</v>
      </c>
      <c r="Q3304" t="str">
        <f t="shared" si="309"/>
        <v>theater</v>
      </c>
      <c r="R3304" t="str">
        <f t="shared" si="310"/>
        <v>plays</v>
      </c>
      <c r="S3304" t="s">
        <v>8315</v>
      </c>
      <c r="T3304" t="s">
        <v>8329</v>
      </c>
      <c r="U3304" s="10">
        <f t="shared" si="311"/>
        <v>42681.35157407407</v>
      </c>
      <c r="V3304" s="9">
        <f t="shared" si="307"/>
        <v>42710.97657407407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286</v>
      </c>
      <c r="P3305">
        <f t="shared" si="308"/>
        <v>1060.5</v>
      </c>
      <c r="Q3305" t="str">
        <f t="shared" si="309"/>
        <v>theater</v>
      </c>
      <c r="R3305" t="str">
        <f t="shared" si="310"/>
        <v>plays</v>
      </c>
      <c r="S3305" t="s">
        <v>8315</v>
      </c>
      <c r="T3305" t="s">
        <v>8329</v>
      </c>
      <c r="U3305" s="10">
        <f t="shared" si="311"/>
        <v>42056.65143518518</v>
      </c>
      <c r="V3305" s="9">
        <f t="shared" si="307"/>
        <v>42091.234768518523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677.5</v>
      </c>
      <c r="P3306">
        <f t="shared" si="308"/>
        <v>7926.25</v>
      </c>
      <c r="Q3306" t="str">
        <f t="shared" si="309"/>
        <v>theater</v>
      </c>
      <c r="R3306" t="str">
        <f t="shared" si="310"/>
        <v>plays</v>
      </c>
      <c r="S3306" t="s">
        <v>8315</v>
      </c>
      <c r="T3306" t="s">
        <v>8329</v>
      </c>
      <c r="U3306" s="10">
        <f t="shared" si="311"/>
        <v>42696.624444444446</v>
      </c>
      <c r="V3306" s="9">
        <f t="shared" si="307"/>
        <v>42726.249444444446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81</v>
      </c>
      <c r="P3307">
        <f t="shared" si="308"/>
        <v>2050.5</v>
      </c>
      <c r="Q3307" t="str">
        <f t="shared" si="309"/>
        <v>theater</v>
      </c>
      <c r="R3307" t="str">
        <f t="shared" si="310"/>
        <v>plays</v>
      </c>
      <c r="S3307" t="s">
        <v>8315</v>
      </c>
      <c r="T3307" t="s">
        <v>8329</v>
      </c>
      <c r="U3307" s="10">
        <f t="shared" si="311"/>
        <v>42186.855879629627</v>
      </c>
      <c r="V3307" s="9">
        <f t="shared" si="307"/>
        <v>42216.480879629627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1130</v>
      </c>
      <c r="P3308">
        <f t="shared" si="308"/>
        <v>1342</v>
      </c>
      <c r="Q3308" t="str">
        <f t="shared" si="309"/>
        <v>theater</v>
      </c>
      <c r="R3308" t="str">
        <f t="shared" si="310"/>
        <v>plays</v>
      </c>
      <c r="S3308" t="s">
        <v>8315</v>
      </c>
      <c r="T3308" t="s">
        <v>8329</v>
      </c>
      <c r="U3308" s="10">
        <f t="shared" si="311"/>
        <v>42493.219236111108</v>
      </c>
      <c r="V3308" s="9">
        <f t="shared" si="307"/>
        <v>42530.75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66.799999999999955</v>
      </c>
      <c r="P3309">
        <f t="shared" si="308"/>
        <v>543.4</v>
      </c>
      <c r="Q3309" t="str">
        <f t="shared" si="309"/>
        <v>theater</v>
      </c>
      <c r="R3309" t="str">
        <f t="shared" si="310"/>
        <v>plays</v>
      </c>
      <c r="S3309" t="s">
        <v>8315</v>
      </c>
      <c r="T3309" t="s">
        <v>8329</v>
      </c>
      <c r="U3309" s="10">
        <f t="shared" si="311"/>
        <v>42475.057164351849</v>
      </c>
      <c r="V3309" s="9">
        <f t="shared" si="307"/>
        <v>42504.682164351849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780</v>
      </c>
      <c r="P3310">
        <f t="shared" si="308"/>
        <v>2168.5</v>
      </c>
      <c r="Q3310" t="str">
        <f t="shared" si="309"/>
        <v>theater</v>
      </c>
      <c r="R3310" t="str">
        <f t="shared" si="310"/>
        <v>plays</v>
      </c>
      <c r="S3310" t="s">
        <v>8315</v>
      </c>
      <c r="T3310" t="s">
        <v>8329</v>
      </c>
      <c r="U3310" s="10">
        <f t="shared" si="311"/>
        <v>42452.876909722225</v>
      </c>
      <c r="V3310" s="9">
        <f t="shared" si="307"/>
        <v>42473.501909722225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208</v>
      </c>
      <c r="P3311">
        <f t="shared" si="308"/>
        <v>294.5</v>
      </c>
      <c r="Q3311" t="str">
        <f t="shared" si="309"/>
        <v>theater</v>
      </c>
      <c r="R3311" t="str">
        <f t="shared" si="310"/>
        <v>plays</v>
      </c>
      <c r="S3311" t="s">
        <v>8315</v>
      </c>
      <c r="T3311" t="s">
        <v>8329</v>
      </c>
      <c r="U3311" s="10">
        <f t="shared" si="311"/>
        <v>42628.650208333333</v>
      </c>
      <c r="V3311" s="9">
        <f t="shared" si="307"/>
        <v>42659.275208333333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5</v>
      </c>
      <c r="P3312">
        <f t="shared" si="308"/>
        <v>3268</v>
      </c>
      <c r="Q3312" t="str">
        <f t="shared" si="309"/>
        <v>theater</v>
      </c>
      <c r="R3312" t="str">
        <f t="shared" si="310"/>
        <v>plays</v>
      </c>
      <c r="S3312" t="s">
        <v>8315</v>
      </c>
      <c r="T3312" t="s">
        <v>8329</v>
      </c>
      <c r="U3312" s="10">
        <f t="shared" si="311"/>
        <v>42253.928530092591</v>
      </c>
      <c r="V3312" s="9">
        <f t="shared" si="307"/>
        <v>42283.553530092591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246</v>
      </c>
      <c r="P3313">
        <f t="shared" si="308"/>
        <v>1395.5</v>
      </c>
      <c r="Q3313" t="str">
        <f t="shared" si="309"/>
        <v>theater</v>
      </c>
      <c r="R3313" t="str">
        <f t="shared" si="310"/>
        <v>plays</v>
      </c>
      <c r="S3313" t="s">
        <v>8315</v>
      </c>
      <c r="T3313" t="s">
        <v>8329</v>
      </c>
      <c r="U3313" s="10">
        <f t="shared" si="311"/>
        <v>42264.29178240741</v>
      </c>
      <c r="V3313" s="9">
        <f t="shared" si="307"/>
        <v>42293.91678240741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</v>
      </c>
      <c r="P3314">
        <f t="shared" si="308"/>
        <v>1271</v>
      </c>
      <c r="Q3314" t="str">
        <f t="shared" si="309"/>
        <v>theater</v>
      </c>
      <c r="R3314" t="str">
        <f t="shared" si="310"/>
        <v>plays</v>
      </c>
      <c r="S3314" t="s">
        <v>8315</v>
      </c>
      <c r="T3314" t="s">
        <v>8329</v>
      </c>
      <c r="U3314" s="10">
        <f t="shared" si="311"/>
        <v>42664.809560185182</v>
      </c>
      <c r="V3314" s="9">
        <f t="shared" si="307"/>
        <v>42685.541666666672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321</v>
      </c>
      <c r="P3315">
        <f t="shared" si="308"/>
        <v>1175</v>
      </c>
      <c r="Q3315" t="str">
        <f t="shared" si="309"/>
        <v>theater</v>
      </c>
      <c r="R3315" t="str">
        <f t="shared" si="310"/>
        <v>plays</v>
      </c>
      <c r="S3315" t="s">
        <v>8315</v>
      </c>
      <c r="T3315" t="s">
        <v>8329</v>
      </c>
      <c r="U3315" s="10">
        <f t="shared" si="311"/>
        <v>42382.244409722218</v>
      </c>
      <c r="V3315" s="9">
        <f t="shared" si="307"/>
        <v>42395.666666666672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886</v>
      </c>
      <c r="P3316">
        <f t="shared" si="308"/>
        <v>872</v>
      </c>
      <c r="Q3316" t="str">
        <f t="shared" si="309"/>
        <v>theater</v>
      </c>
      <c r="R3316" t="str">
        <f t="shared" si="310"/>
        <v>plays</v>
      </c>
      <c r="S3316" t="s">
        <v>8315</v>
      </c>
      <c r="T3316" t="s">
        <v>8329</v>
      </c>
      <c r="U3316" s="10">
        <f t="shared" si="311"/>
        <v>42105.267488425925</v>
      </c>
      <c r="V3316" s="9">
        <f t="shared" si="307"/>
        <v>42132.461805555555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400</v>
      </c>
      <c r="P3317">
        <f t="shared" si="308"/>
        <v>2244.5</v>
      </c>
      <c r="Q3317" t="str">
        <f t="shared" si="309"/>
        <v>theater</v>
      </c>
      <c r="R3317" t="str">
        <f t="shared" si="310"/>
        <v>plays</v>
      </c>
      <c r="S3317" t="s">
        <v>8315</v>
      </c>
      <c r="T3317" t="s">
        <v>8329</v>
      </c>
      <c r="U3317" s="10">
        <f t="shared" si="311"/>
        <v>42466.303715277783</v>
      </c>
      <c r="V3317" s="9">
        <f t="shared" si="307"/>
        <v>42495.928715277776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10.180000000000291</v>
      </c>
      <c r="P3318">
        <f t="shared" si="308"/>
        <v>5936.09</v>
      </c>
      <c r="Q3318" t="str">
        <f t="shared" si="309"/>
        <v>theater</v>
      </c>
      <c r="R3318" t="str">
        <f t="shared" si="310"/>
        <v>plays</v>
      </c>
      <c r="S3318" t="s">
        <v>8315</v>
      </c>
      <c r="T3318" t="s">
        <v>8329</v>
      </c>
      <c r="U3318" s="10">
        <f t="shared" si="311"/>
        <v>41826.871238425927</v>
      </c>
      <c r="V3318" s="9">
        <f t="shared" si="307"/>
        <v>41859.204166666663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65</v>
      </c>
      <c r="P3319">
        <f t="shared" si="308"/>
        <v>566.5</v>
      </c>
      <c r="Q3319" t="str">
        <f t="shared" si="309"/>
        <v>theater</v>
      </c>
      <c r="R3319" t="str">
        <f t="shared" si="310"/>
        <v>plays</v>
      </c>
      <c r="S3319" t="s">
        <v>8315</v>
      </c>
      <c r="T3319" t="s">
        <v>8329</v>
      </c>
      <c r="U3319" s="10">
        <f t="shared" si="311"/>
        <v>42499.039629629624</v>
      </c>
      <c r="V3319" s="9">
        <f t="shared" si="307"/>
        <v>42528.664629629631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512</v>
      </c>
      <c r="P3320">
        <f t="shared" si="308"/>
        <v>1272</v>
      </c>
      <c r="Q3320" t="str">
        <f t="shared" si="309"/>
        <v>theater</v>
      </c>
      <c r="R3320" t="str">
        <f t="shared" si="310"/>
        <v>plays</v>
      </c>
      <c r="S3320" t="s">
        <v>8315</v>
      </c>
      <c r="T3320" t="s">
        <v>8329</v>
      </c>
      <c r="U3320" s="10">
        <f t="shared" si="311"/>
        <v>42431.302002314813</v>
      </c>
      <c r="V3320" s="9">
        <f t="shared" si="307"/>
        <v>42470.729166666672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40</v>
      </c>
      <c r="P3321">
        <f t="shared" si="308"/>
        <v>278</v>
      </c>
      <c r="Q3321" t="str">
        <f t="shared" si="309"/>
        <v>theater</v>
      </c>
      <c r="R3321" t="str">
        <f t="shared" si="310"/>
        <v>plays</v>
      </c>
      <c r="S3321" t="s">
        <v>8315</v>
      </c>
      <c r="T3321" t="s">
        <v>8329</v>
      </c>
      <c r="U3321" s="10">
        <f t="shared" si="311"/>
        <v>41990.585486111115</v>
      </c>
      <c r="V3321" s="9">
        <f t="shared" si="307"/>
        <v>42035.210486111115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25</v>
      </c>
      <c r="P3322">
        <f t="shared" si="308"/>
        <v>1281.5</v>
      </c>
      <c r="Q3322" t="str">
        <f t="shared" si="309"/>
        <v>theater</v>
      </c>
      <c r="R3322" t="str">
        <f t="shared" si="310"/>
        <v>plays</v>
      </c>
      <c r="S3322" t="s">
        <v>8315</v>
      </c>
      <c r="T3322" t="s">
        <v>8329</v>
      </c>
      <c r="U3322" s="10">
        <f t="shared" si="311"/>
        <v>42513.045798611114</v>
      </c>
      <c r="V3322" s="9">
        <f t="shared" si="307"/>
        <v>42542.670798611114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37</v>
      </c>
      <c r="P3323">
        <f t="shared" si="308"/>
        <v>276</v>
      </c>
      <c r="Q3323" t="str">
        <f t="shared" si="309"/>
        <v>theater</v>
      </c>
      <c r="R3323" t="str">
        <f t="shared" si="310"/>
        <v>plays</v>
      </c>
      <c r="S3323" t="s">
        <v>8315</v>
      </c>
      <c r="T3323" t="s">
        <v>8329</v>
      </c>
      <c r="U3323" s="10">
        <f t="shared" si="311"/>
        <v>41914.100289351853</v>
      </c>
      <c r="V3323" s="9">
        <f t="shared" si="307"/>
        <v>41927.790972222225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50</v>
      </c>
      <c r="P3324">
        <f t="shared" si="308"/>
        <v>1686.5</v>
      </c>
      <c r="Q3324" t="str">
        <f t="shared" si="309"/>
        <v>theater</v>
      </c>
      <c r="R3324" t="str">
        <f t="shared" si="310"/>
        <v>plays</v>
      </c>
      <c r="S3324" t="s">
        <v>8315</v>
      </c>
      <c r="T3324" t="s">
        <v>8329</v>
      </c>
      <c r="U3324" s="10">
        <f t="shared" si="311"/>
        <v>42521.010370370372</v>
      </c>
      <c r="V3324" s="9">
        <f t="shared" si="307"/>
        <v>42542.788194444445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259</v>
      </c>
      <c r="P3325">
        <f t="shared" si="308"/>
        <v>654</v>
      </c>
      <c r="Q3325" t="str">
        <f t="shared" si="309"/>
        <v>theater</v>
      </c>
      <c r="R3325" t="str">
        <f t="shared" si="310"/>
        <v>plays</v>
      </c>
      <c r="S3325" t="s">
        <v>8315</v>
      </c>
      <c r="T3325" t="s">
        <v>8329</v>
      </c>
      <c r="U3325" s="10">
        <f t="shared" si="311"/>
        <v>42608.36583333333</v>
      </c>
      <c r="V3325" s="9">
        <f t="shared" si="307"/>
        <v>42637.99083333333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25</v>
      </c>
      <c r="P3326">
        <f t="shared" si="308"/>
        <v>767.5</v>
      </c>
      <c r="Q3326" t="str">
        <f t="shared" si="309"/>
        <v>theater</v>
      </c>
      <c r="R3326" t="str">
        <f t="shared" si="310"/>
        <v>plays</v>
      </c>
      <c r="S3326" t="s">
        <v>8315</v>
      </c>
      <c r="T3326" t="s">
        <v>8329</v>
      </c>
      <c r="U3326" s="10">
        <f t="shared" si="311"/>
        <v>42512.58321759259</v>
      </c>
      <c r="V3326" s="9">
        <f t="shared" si="307"/>
        <v>42526.20821759259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50</v>
      </c>
      <c r="P3327">
        <f t="shared" si="308"/>
        <v>232.5</v>
      </c>
      <c r="Q3327" t="str">
        <f t="shared" si="309"/>
        <v>theater</v>
      </c>
      <c r="R3327" t="str">
        <f t="shared" si="310"/>
        <v>plays</v>
      </c>
      <c r="S3327" t="s">
        <v>8315</v>
      </c>
      <c r="T3327" t="s">
        <v>8329</v>
      </c>
      <c r="U3327" s="10">
        <f t="shared" si="311"/>
        <v>42064.785613425927</v>
      </c>
      <c r="V3327" s="9">
        <f t="shared" si="307"/>
        <v>42099.368946759263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110</v>
      </c>
      <c r="P3328">
        <f t="shared" si="308"/>
        <v>4083.5</v>
      </c>
      <c r="Q3328" t="str">
        <f t="shared" si="309"/>
        <v>theater</v>
      </c>
      <c r="R3328" t="str">
        <f t="shared" si="310"/>
        <v>plays</v>
      </c>
      <c r="S3328" t="s">
        <v>8315</v>
      </c>
      <c r="T3328" t="s">
        <v>8329</v>
      </c>
      <c r="U3328" s="10">
        <f t="shared" si="311"/>
        <v>42041.714178240742</v>
      </c>
      <c r="V3328" s="9">
        <f t="shared" si="307"/>
        <v>42071.29751157407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</v>
      </c>
      <c r="P3329">
        <f t="shared" si="308"/>
        <v>421.5</v>
      </c>
      <c r="Q3329" t="str">
        <f t="shared" si="309"/>
        <v>theater</v>
      </c>
      <c r="R3329" t="str">
        <f t="shared" si="310"/>
        <v>plays</v>
      </c>
      <c r="S3329" t="s">
        <v>8315</v>
      </c>
      <c r="T3329" t="s">
        <v>8329</v>
      </c>
      <c r="U3329" s="10">
        <f t="shared" si="311"/>
        <v>42468.374606481477</v>
      </c>
      <c r="V3329" s="9">
        <f t="shared" si="307"/>
        <v>42497.999606481477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IF(E3330&gt;=D3330, E3330-D3330,0)</f>
        <v>835</v>
      </c>
      <c r="P3330">
        <f t="shared" si="308"/>
        <v>1322</v>
      </c>
      <c r="Q3330" t="str">
        <f t="shared" si="309"/>
        <v>theater</v>
      </c>
      <c r="R3330" t="str">
        <f t="shared" si="310"/>
        <v>plays</v>
      </c>
      <c r="S3330" t="s">
        <v>8315</v>
      </c>
      <c r="T3330" t="s">
        <v>8329</v>
      </c>
      <c r="U3330" s="10">
        <f t="shared" si="311"/>
        <v>41822.57503472222</v>
      </c>
      <c r="V3330" s="9">
        <f t="shared" ref="V3330:V3393" si="313">(I3330/86400)+25569+(-9/24)</f>
        <v>41824.666666666664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168</v>
      </c>
      <c r="P3331">
        <f t="shared" ref="P3331:P3394" si="314">AVERAGE(E3331,L3331)</f>
        <v>597</v>
      </c>
      <c r="Q3331" t="str">
        <f t="shared" ref="Q3331:Q3394" si="315">LEFT(N3331,LEN(N3331)-FIND("/",N3331)+2)</f>
        <v>theater</v>
      </c>
      <c r="R3331" t="str">
        <f t="shared" ref="R3331:R3394" si="316">RIGHT(N3331,LEN(N3331)-FIND("/",N3331))</f>
        <v>plays</v>
      </c>
      <c r="S3331" t="s">
        <v>8315</v>
      </c>
      <c r="T3331" t="s">
        <v>8329</v>
      </c>
      <c r="U3331" s="10">
        <f t="shared" ref="U3331:U3394" si="317">(((J3331/60)/60)/24)+DATE(1970,1,1)</f>
        <v>41837.323009259257</v>
      </c>
      <c r="V3331" s="9">
        <f t="shared" si="313"/>
        <v>41847.583333333336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94</v>
      </c>
      <c r="P3332">
        <f t="shared" si="314"/>
        <v>831.5</v>
      </c>
      <c r="Q3332" t="str">
        <f t="shared" si="315"/>
        <v>theater</v>
      </c>
      <c r="R3332" t="str">
        <f t="shared" si="316"/>
        <v>plays</v>
      </c>
      <c r="S3332" t="s">
        <v>8315</v>
      </c>
      <c r="T3332" t="s">
        <v>8329</v>
      </c>
      <c r="U3332" s="10">
        <f t="shared" si="317"/>
        <v>42065.887361111112</v>
      </c>
      <c r="V3332" s="9">
        <f t="shared" si="313"/>
        <v>42095.470694444448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226</v>
      </c>
      <c r="P3333">
        <f t="shared" si="314"/>
        <v>2645.5</v>
      </c>
      <c r="Q3333" t="str">
        <f t="shared" si="315"/>
        <v>theater</v>
      </c>
      <c r="R3333" t="str">
        <f t="shared" si="316"/>
        <v>plays</v>
      </c>
      <c r="S3333" t="s">
        <v>8315</v>
      </c>
      <c r="T3333" t="s">
        <v>8329</v>
      </c>
      <c r="U3333" s="10">
        <f t="shared" si="317"/>
        <v>42248.697754629626</v>
      </c>
      <c r="V3333" s="9">
        <f t="shared" si="313"/>
        <v>42283.322754629626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0</v>
      </c>
      <c r="P3334">
        <f t="shared" si="314"/>
        <v>3041.5</v>
      </c>
      <c r="Q3334" t="str">
        <f t="shared" si="315"/>
        <v>theater</v>
      </c>
      <c r="R3334" t="str">
        <f t="shared" si="316"/>
        <v>plays</v>
      </c>
      <c r="S3334" t="s">
        <v>8315</v>
      </c>
      <c r="T3334" t="s">
        <v>8329</v>
      </c>
      <c r="U3334" s="10">
        <f t="shared" si="317"/>
        <v>41809.860300925924</v>
      </c>
      <c r="V3334" s="9">
        <f t="shared" si="313"/>
        <v>41839.485300925924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160</v>
      </c>
      <c r="P3335">
        <f t="shared" si="314"/>
        <v>1885.5</v>
      </c>
      <c r="Q3335" t="str">
        <f t="shared" si="315"/>
        <v>theater</v>
      </c>
      <c r="R3335" t="str">
        <f t="shared" si="316"/>
        <v>plays</v>
      </c>
      <c r="S3335" t="s">
        <v>8315</v>
      </c>
      <c r="T3335" t="s">
        <v>8329</v>
      </c>
      <c r="U3335" s="10">
        <f t="shared" si="317"/>
        <v>42148.676851851851</v>
      </c>
      <c r="V3335" s="9">
        <f t="shared" si="313"/>
        <v>42170.301851851851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1495</v>
      </c>
      <c r="P3336">
        <f t="shared" si="314"/>
        <v>2706</v>
      </c>
      <c r="Q3336" t="str">
        <f t="shared" si="315"/>
        <v>theater</v>
      </c>
      <c r="R3336" t="str">
        <f t="shared" si="316"/>
        <v>plays</v>
      </c>
      <c r="S3336" t="s">
        <v>8315</v>
      </c>
      <c r="T3336" t="s">
        <v>8329</v>
      </c>
      <c r="U3336" s="10">
        <f t="shared" si="317"/>
        <v>42185.521087962959</v>
      </c>
      <c r="V3336" s="9">
        <f t="shared" si="313"/>
        <v>42215.146087962959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16</v>
      </c>
      <c r="P3337">
        <f t="shared" si="314"/>
        <v>2539.5</v>
      </c>
      <c r="Q3337" t="str">
        <f t="shared" si="315"/>
        <v>theater</v>
      </c>
      <c r="R3337" t="str">
        <f t="shared" si="316"/>
        <v>plays</v>
      </c>
      <c r="S3337" t="s">
        <v>8315</v>
      </c>
      <c r="T3337" t="s">
        <v>8329</v>
      </c>
      <c r="U3337" s="10">
        <f t="shared" si="317"/>
        <v>41827.674143518518</v>
      </c>
      <c r="V3337" s="9">
        <f t="shared" si="313"/>
        <v>41854.583333333336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0</v>
      </c>
      <c r="P3338">
        <f t="shared" si="314"/>
        <v>129.5</v>
      </c>
      <c r="Q3338" t="str">
        <f t="shared" si="315"/>
        <v>theater</v>
      </c>
      <c r="R3338" t="str">
        <f t="shared" si="316"/>
        <v>plays</v>
      </c>
      <c r="S3338" t="s">
        <v>8315</v>
      </c>
      <c r="T3338" t="s">
        <v>8329</v>
      </c>
      <c r="U3338" s="10">
        <f t="shared" si="317"/>
        <v>42437.398680555561</v>
      </c>
      <c r="V3338" s="9">
        <f t="shared" si="313"/>
        <v>42464.98201388889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255</v>
      </c>
      <c r="P3339">
        <f t="shared" si="314"/>
        <v>1394.5</v>
      </c>
      <c r="Q3339" t="str">
        <f t="shared" si="315"/>
        <v>theater</v>
      </c>
      <c r="R3339" t="str">
        <f t="shared" si="316"/>
        <v>plays</v>
      </c>
      <c r="S3339" t="s">
        <v>8315</v>
      </c>
      <c r="T3339" t="s">
        <v>8329</v>
      </c>
      <c r="U3339" s="10">
        <f t="shared" si="317"/>
        <v>41901.282025462962</v>
      </c>
      <c r="V3339" s="9">
        <f t="shared" si="313"/>
        <v>41922.5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327</v>
      </c>
      <c r="P3340">
        <f t="shared" si="314"/>
        <v>7719.5</v>
      </c>
      <c r="Q3340" t="str">
        <f t="shared" si="315"/>
        <v>theater</v>
      </c>
      <c r="R3340" t="str">
        <f t="shared" si="316"/>
        <v>plays</v>
      </c>
      <c r="S3340" t="s">
        <v>8315</v>
      </c>
      <c r="T3340" t="s">
        <v>8329</v>
      </c>
      <c r="U3340" s="10">
        <f t="shared" si="317"/>
        <v>42769.574999999997</v>
      </c>
      <c r="V3340" s="9">
        <f t="shared" si="313"/>
        <v>42790.2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348</v>
      </c>
      <c r="P3341">
        <f t="shared" si="314"/>
        <v>4197.5</v>
      </c>
      <c r="Q3341" t="str">
        <f t="shared" si="315"/>
        <v>theater</v>
      </c>
      <c r="R3341" t="str">
        <f t="shared" si="316"/>
        <v>plays</v>
      </c>
      <c r="S3341" t="s">
        <v>8315</v>
      </c>
      <c r="T3341" t="s">
        <v>8329</v>
      </c>
      <c r="U3341" s="10">
        <f t="shared" si="317"/>
        <v>42549.665717592594</v>
      </c>
      <c r="V3341" s="9">
        <f t="shared" si="313"/>
        <v>42579.290717592594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1145</v>
      </c>
      <c r="P3342">
        <f t="shared" si="314"/>
        <v>2091.5</v>
      </c>
      <c r="Q3342" t="str">
        <f t="shared" si="315"/>
        <v>theater</v>
      </c>
      <c r="R3342" t="str">
        <f t="shared" si="316"/>
        <v>plays</v>
      </c>
      <c r="S3342" t="s">
        <v>8315</v>
      </c>
      <c r="T3342" t="s">
        <v>8329</v>
      </c>
      <c r="U3342" s="10">
        <f t="shared" si="317"/>
        <v>42685.974004629628</v>
      </c>
      <c r="V3342" s="9">
        <f t="shared" si="313"/>
        <v>42710.599004629628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0</v>
      </c>
      <c r="P3343">
        <f t="shared" si="314"/>
        <v>1689</v>
      </c>
      <c r="Q3343" t="str">
        <f t="shared" si="315"/>
        <v>theater</v>
      </c>
      <c r="R3343" t="str">
        <f t="shared" si="316"/>
        <v>plays</v>
      </c>
      <c r="S3343" t="s">
        <v>8315</v>
      </c>
      <c r="T3343" t="s">
        <v>8329</v>
      </c>
      <c r="U3343" s="10">
        <f t="shared" si="317"/>
        <v>42510.798854166671</v>
      </c>
      <c r="V3343" s="9">
        <f t="shared" si="313"/>
        <v>42533.333333333328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100</v>
      </c>
      <c r="P3344">
        <f t="shared" si="314"/>
        <v>3089</v>
      </c>
      <c r="Q3344" t="str">
        <f t="shared" si="315"/>
        <v>theater</v>
      </c>
      <c r="R3344" t="str">
        <f t="shared" si="316"/>
        <v>plays</v>
      </c>
      <c r="S3344" t="s">
        <v>8315</v>
      </c>
      <c r="T3344" t="s">
        <v>8329</v>
      </c>
      <c r="U3344" s="10">
        <f t="shared" si="317"/>
        <v>42062.296412037031</v>
      </c>
      <c r="V3344" s="9">
        <f t="shared" si="313"/>
        <v>42094.832638888889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500</v>
      </c>
      <c r="P3345">
        <f t="shared" si="314"/>
        <v>611.5</v>
      </c>
      <c r="Q3345" t="str">
        <f t="shared" si="315"/>
        <v>theater</v>
      </c>
      <c r="R3345" t="str">
        <f t="shared" si="316"/>
        <v>plays</v>
      </c>
      <c r="S3345" t="s">
        <v>8315</v>
      </c>
      <c r="T3345" t="s">
        <v>8329</v>
      </c>
      <c r="U3345" s="10">
        <f t="shared" si="317"/>
        <v>42452.916481481487</v>
      </c>
      <c r="V3345" s="9">
        <f t="shared" si="313"/>
        <v>42473.179166666669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65</v>
      </c>
      <c r="P3346">
        <f t="shared" si="314"/>
        <v>2302.5</v>
      </c>
      <c r="Q3346" t="str">
        <f t="shared" si="315"/>
        <v>theater</v>
      </c>
      <c r="R3346" t="str">
        <f t="shared" si="316"/>
        <v>plays</v>
      </c>
      <c r="S3346" t="s">
        <v>8315</v>
      </c>
      <c r="T3346" t="s">
        <v>8329</v>
      </c>
      <c r="U3346" s="10">
        <f t="shared" si="317"/>
        <v>41851.200150462959</v>
      </c>
      <c r="V3346" s="9">
        <f t="shared" si="313"/>
        <v>41880.825150462959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150</v>
      </c>
      <c r="P3347">
        <f t="shared" si="314"/>
        <v>331.5</v>
      </c>
      <c r="Q3347" t="str">
        <f t="shared" si="315"/>
        <v>theater</v>
      </c>
      <c r="R3347" t="str">
        <f t="shared" si="316"/>
        <v>plays</v>
      </c>
      <c r="S3347" t="s">
        <v>8315</v>
      </c>
      <c r="T3347" t="s">
        <v>8329</v>
      </c>
      <c r="U3347" s="10">
        <f t="shared" si="317"/>
        <v>42053.106111111112</v>
      </c>
      <c r="V3347" s="9">
        <f t="shared" si="313"/>
        <v>42111.650694444441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150</v>
      </c>
      <c r="P3348">
        <f t="shared" si="314"/>
        <v>834</v>
      </c>
      <c r="Q3348" t="str">
        <f t="shared" si="315"/>
        <v>theater</v>
      </c>
      <c r="R3348" t="str">
        <f t="shared" si="316"/>
        <v>plays</v>
      </c>
      <c r="S3348" t="s">
        <v>8315</v>
      </c>
      <c r="T3348" t="s">
        <v>8329</v>
      </c>
      <c r="U3348" s="10">
        <f t="shared" si="317"/>
        <v>42054.024421296301</v>
      </c>
      <c r="V3348" s="9">
        <f t="shared" si="313"/>
        <v>42060.649421296301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389</v>
      </c>
      <c r="P3349">
        <f t="shared" si="314"/>
        <v>1205.5</v>
      </c>
      <c r="Q3349" t="str">
        <f t="shared" si="315"/>
        <v>theater</v>
      </c>
      <c r="R3349" t="str">
        <f t="shared" si="316"/>
        <v>plays</v>
      </c>
      <c r="S3349" t="s">
        <v>8315</v>
      </c>
      <c r="T3349" t="s">
        <v>8329</v>
      </c>
      <c r="U3349" s="10">
        <f t="shared" si="317"/>
        <v>42484.551550925928</v>
      </c>
      <c r="V3349" s="9">
        <f t="shared" si="313"/>
        <v>42498.5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16</v>
      </c>
      <c r="P3350">
        <f t="shared" si="314"/>
        <v>2797.5</v>
      </c>
      <c r="Q3350" t="str">
        <f t="shared" si="315"/>
        <v>theater</v>
      </c>
      <c r="R3350" t="str">
        <f t="shared" si="316"/>
        <v>plays</v>
      </c>
      <c r="S3350" t="s">
        <v>8315</v>
      </c>
      <c r="T3350" t="s">
        <v>8329</v>
      </c>
      <c r="U3350" s="10">
        <f t="shared" si="317"/>
        <v>42466.558796296296</v>
      </c>
      <c r="V3350" s="9">
        <f t="shared" si="313"/>
        <v>42489.790972222225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534</v>
      </c>
      <c r="P3351">
        <f t="shared" si="314"/>
        <v>774</v>
      </c>
      <c r="Q3351" t="str">
        <f t="shared" si="315"/>
        <v>theater</v>
      </c>
      <c r="R3351" t="str">
        <f t="shared" si="316"/>
        <v>plays</v>
      </c>
      <c r="S3351" t="s">
        <v>8315</v>
      </c>
      <c r="T3351" t="s">
        <v>8329</v>
      </c>
      <c r="U3351" s="10">
        <f t="shared" si="317"/>
        <v>42513.110787037032</v>
      </c>
      <c r="V3351" s="9">
        <f t="shared" si="313"/>
        <v>42534.333333333328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155</v>
      </c>
      <c r="P3352">
        <f t="shared" si="314"/>
        <v>1853</v>
      </c>
      <c r="Q3352" t="str">
        <f t="shared" si="315"/>
        <v>theater</v>
      </c>
      <c r="R3352" t="str">
        <f t="shared" si="316"/>
        <v>plays</v>
      </c>
      <c r="S3352" t="s">
        <v>8315</v>
      </c>
      <c r="T3352" t="s">
        <v>8329</v>
      </c>
      <c r="U3352" s="10">
        <f t="shared" si="317"/>
        <v>42302.701516203699</v>
      </c>
      <c r="V3352" s="9">
        <f t="shared" si="313"/>
        <v>42337.583333333328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55</v>
      </c>
      <c r="P3353">
        <f t="shared" si="314"/>
        <v>2554.5</v>
      </c>
      <c r="Q3353" t="str">
        <f t="shared" si="315"/>
        <v>theater</v>
      </c>
      <c r="R3353" t="str">
        <f t="shared" si="316"/>
        <v>plays</v>
      </c>
      <c r="S3353" t="s">
        <v>8315</v>
      </c>
      <c r="T3353" t="s">
        <v>8329</v>
      </c>
      <c r="U3353" s="10">
        <f t="shared" si="317"/>
        <v>41806.395428240743</v>
      </c>
      <c r="V3353" s="9">
        <f t="shared" si="313"/>
        <v>41843.083333333336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376</v>
      </c>
      <c r="P3354">
        <f t="shared" si="314"/>
        <v>2723</v>
      </c>
      <c r="Q3354" t="str">
        <f t="shared" si="315"/>
        <v>theater</v>
      </c>
      <c r="R3354" t="str">
        <f t="shared" si="316"/>
        <v>plays</v>
      </c>
      <c r="S3354" t="s">
        <v>8315</v>
      </c>
      <c r="T3354" t="s">
        <v>8329</v>
      </c>
      <c r="U3354" s="10">
        <f t="shared" si="317"/>
        <v>42495.992800925931</v>
      </c>
      <c r="V3354" s="9">
        <f t="shared" si="313"/>
        <v>42552.583333333328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1075</v>
      </c>
      <c r="P3355">
        <f t="shared" si="314"/>
        <v>809.5</v>
      </c>
      <c r="Q3355" t="str">
        <f t="shared" si="315"/>
        <v>theater</v>
      </c>
      <c r="R3355" t="str">
        <f t="shared" si="316"/>
        <v>plays</v>
      </c>
      <c r="S3355" t="s">
        <v>8315</v>
      </c>
      <c r="T3355" t="s">
        <v>8329</v>
      </c>
      <c r="U3355" s="10">
        <f t="shared" si="317"/>
        <v>42479.432291666672</v>
      </c>
      <c r="V3355" s="9">
        <f t="shared" si="313"/>
        <v>42492.583333333328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58</v>
      </c>
      <c r="P3356">
        <f t="shared" si="314"/>
        <v>1556.5</v>
      </c>
      <c r="Q3356" t="str">
        <f t="shared" si="315"/>
        <v>theater</v>
      </c>
      <c r="R3356" t="str">
        <f t="shared" si="316"/>
        <v>plays</v>
      </c>
      <c r="S3356" t="s">
        <v>8315</v>
      </c>
      <c r="T3356" t="s">
        <v>8329</v>
      </c>
      <c r="U3356" s="10">
        <f t="shared" si="317"/>
        <v>42270.7269212963</v>
      </c>
      <c r="V3356" s="9">
        <f t="shared" si="313"/>
        <v>42305.792361111111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460</v>
      </c>
      <c r="P3357">
        <f t="shared" si="314"/>
        <v>1112.5</v>
      </c>
      <c r="Q3357" t="str">
        <f t="shared" si="315"/>
        <v>theater</v>
      </c>
      <c r="R3357" t="str">
        <f t="shared" si="316"/>
        <v>plays</v>
      </c>
      <c r="S3357" t="s">
        <v>8315</v>
      </c>
      <c r="T3357" t="s">
        <v>8329</v>
      </c>
      <c r="U3357" s="10">
        <f t="shared" si="317"/>
        <v>42489.619525462964</v>
      </c>
      <c r="V3357" s="9">
        <f t="shared" si="313"/>
        <v>42500.095138888893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21</v>
      </c>
      <c r="P3358">
        <f t="shared" si="314"/>
        <v>774</v>
      </c>
      <c r="Q3358" t="str">
        <f t="shared" si="315"/>
        <v>theater</v>
      </c>
      <c r="R3358" t="str">
        <f t="shared" si="316"/>
        <v>plays</v>
      </c>
      <c r="S3358" t="s">
        <v>8315</v>
      </c>
      <c r="T3358" t="s">
        <v>8329</v>
      </c>
      <c r="U3358" s="10">
        <f t="shared" si="317"/>
        <v>42536.815648148149</v>
      </c>
      <c r="V3358" s="9">
        <f t="shared" si="313"/>
        <v>42566.440648148149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20</v>
      </c>
      <c r="P3359">
        <f t="shared" si="314"/>
        <v>1020.5</v>
      </c>
      <c r="Q3359" t="str">
        <f t="shared" si="315"/>
        <v>theater</v>
      </c>
      <c r="R3359" t="str">
        <f t="shared" si="316"/>
        <v>plays</v>
      </c>
      <c r="S3359" t="s">
        <v>8315</v>
      </c>
      <c r="T3359" t="s">
        <v>8329</v>
      </c>
      <c r="U3359" s="10">
        <f t="shared" si="317"/>
        <v>41822.417939814812</v>
      </c>
      <c r="V3359" s="9">
        <f t="shared" si="313"/>
        <v>41852.042939814812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299</v>
      </c>
      <c r="P3360">
        <f t="shared" si="314"/>
        <v>5230.5</v>
      </c>
      <c r="Q3360" t="str">
        <f t="shared" si="315"/>
        <v>theater</v>
      </c>
      <c r="R3360" t="str">
        <f t="shared" si="316"/>
        <v>plays</v>
      </c>
      <c r="S3360" t="s">
        <v>8315</v>
      </c>
      <c r="T3360" t="s">
        <v>8329</v>
      </c>
      <c r="U3360" s="10">
        <f t="shared" si="317"/>
        <v>41932.311099537037</v>
      </c>
      <c r="V3360" s="9">
        <f t="shared" si="313"/>
        <v>41961.977766203709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250</v>
      </c>
      <c r="P3361">
        <f t="shared" si="314"/>
        <v>2136.5</v>
      </c>
      <c r="Q3361" t="str">
        <f t="shared" si="315"/>
        <v>theater</v>
      </c>
      <c r="R3361" t="str">
        <f t="shared" si="316"/>
        <v>plays</v>
      </c>
      <c r="S3361" t="s">
        <v>8315</v>
      </c>
      <c r="T3361" t="s">
        <v>8329</v>
      </c>
      <c r="U3361" s="10">
        <f t="shared" si="317"/>
        <v>42746.057106481487</v>
      </c>
      <c r="V3361" s="9">
        <f t="shared" si="313"/>
        <v>42790.682106481487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124</v>
      </c>
      <c r="P3362">
        <f t="shared" si="314"/>
        <v>4598</v>
      </c>
      <c r="Q3362" t="str">
        <f t="shared" si="315"/>
        <v>theater</v>
      </c>
      <c r="R3362" t="str">
        <f t="shared" si="316"/>
        <v>plays</v>
      </c>
      <c r="S3362" t="s">
        <v>8315</v>
      </c>
      <c r="T3362" t="s">
        <v>8329</v>
      </c>
      <c r="U3362" s="10">
        <f t="shared" si="317"/>
        <v>42697.082673611112</v>
      </c>
      <c r="V3362" s="9">
        <f t="shared" si="313"/>
        <v>42718.290972222225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673</v>
      </c>
      <c r="P3363">
        <f t="shared" si="314"/>
        <v>2870.5</v>
      </c>
      <c r="Q3363" t="str">
        <f t="shared" si="315"/>
        <v>theater</v>
      </c>
      <c r="R3363" t="str">
        <f t="shared" si="316"/>
        <v>plays</v>
      </c>
      <c r="S3363" t="s">
        <v>8315</v>
      </c>
      <c r="T3363" t="s">
        <v>8329</v>
      </c>
      <c r="U3363" s="10">
        <f t="shared" si="317"/>
        <v>41866.025347222225</v>
      </c>
      <c r="V3363" s="9">
        <f t="shared" si="313"/>
        <v>41883.290972222225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590</v>
      </c>
      <c r="P3364">
        <f t="shared" si="314"/>
        <v>555</v>
      </c>
      <c r="Q3364" t="str">
        <f t="shared" si="315"/>
        <v>theater</v>
      </c>
      <c r="R3364" t="str">
        <f t="shared" si="316"/>
        <v>plays</v>
      </c>
      <c r="S3364" t="s">
        <v>8315</v>
      </c>
      <c r="T3364" t="s">
        <v>8329</v>
      </c>
      <c r="U3364" s="10">
        <f t="shared" si="317"/>
        <v>42056.091631944444</v>
      </c>
      <c r="V3364" s="9">
        <f t="shared" si="313"/>
        <v>42069.829861111109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110</v>
      </c>
      <c r="P3365">
        <f t="shared" si="314"/>
        <v>3943</v>
      </c>
      <c r="Q3365" t="str">
        <f t="shared" si="315"/>
        <v>theater</v>
      </c>
      <c r="R3365" t="str">
        <f t="shared" si="316"/>
        <v>plays</v>
      </c>
      <c r="S3365" t="s">
        <v>8315</v>
      </c>
      <c r="T3365" t="s">
        <v>8329</v>
      </c>
      <c r="U3365" s="10">
        <f t="shared" si="317"/>
        <v>41851.771354166667</v>
      </c>
      <c r="V3365" s="9">
        <f t="shared" si="313"/>
        <v>41870.291666666664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178</v>
      </c>
      <c r="P3366">
        <f t="shared" si="314"/>
        <v>1625</v>
      </c>
      <c r="Q3366" t="str">
        <f t="shared" si="315"/>
        <v>theater</v>
      </c>
      <c r="R3366" t="str">
        <f t="shared" si="316"/>
        <v>plays</v>
      </c>
      <c r="S3366" t="s">
        <v>8315</v>
      </c>
      <c r="T3366" t="s">
        <v>8329</v>
      </c>
      <c r="U3366" s="10">
        <f t="shared" si="317"/>
        <v>42422.977418981478</v>
      </c>
      <c r="V3366" s="9">
        <f t="shared" si="313"/>
        <v>42444.5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100</v>
      </c>
      <c r="P3367">
        <f t="shared" si="314"/>
        <v>1301.5</v>
      </c>
      <c r="Q3367" t="str">
        <f t="shared" si="315"/>
        <v>theater</v>
      </c>
      <c r="R3367" t="str">
        <f t="shared" si="316"/>
        <v>plays</v>
      </c>
      <c r="S3367" t="s">
        <v>8315</v>
      </c>
      <c r="T3367" t="s">
        <v>8329</v>
      </c>
      <c r="U3367" s="10">
        <f t="shared" si="317"/>
        <v>42321.101759259262</v>
      </c>
      <c r="V3367" s="9">
        <f t="shared" si="313"/>
        <v>42350.726759259254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605</v>
      </c>
      <c r="P3368">
        <f t="shared" si="314"/>
        <v>561.5</v>
      </c>
      <c r="Q3368" t="str">
        <f t="shared" si="315"/>
        <v>theater</v>
      </c>
      <c r="R3368" t="str">
        <f t="shared" si="316"/>
        <v>plays</v>
      </c>
      <c r="S3368" t="s">
        <v>8315</v>
      </c>
      <c r="T3368" t="s">
        <v>8329</v>
      </c>
      <c r="U3368" s="10">
        <f t="shared" si="317"/>
        <v>42107.067557870367</v>
      </c>
      <c r="V3368" s="9">
        <f t="shared" si="313"/>
        <v>42136.692557870367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140</v>
      </c>
      <c r="P3369">
        <f t="shared" si="314"/>
        <v>460</v>
      </c>
      <c r="Q3369" t="str">
        <f t="shared" si="315"/>
        <v>theater</v>
      </c>
      <c r="R3369" t="str">
        <f t="shared" si="316"/>
        <v>plays</v>
      </c>
      <c r="S3369" t="s">
        <v>8315</v>
      </c>
      <c r="T3369" t="s">
        <v>8329</v>
      </c>
      <c r="U3369" s="10">
        <f t="shared" si="317"/>
        <v>42192.933958333335</v>
      </c>
      <c r="V3369" s="9">
        <f t="shared" si="313"/>
        <v>42217.558958333335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46</v>
      </c>
      <c r="P3370">
        <f t="shared" si="314"/>
        <v>534.5</v>
      </c>
      <c r="Q3370" t="str">
        <f t="shared" si="315"/>
        <v>theater</v>
      </c>
      <c r="R3370" t="str">
        <f t="shared" si="316"/>
        <v>plays</v>
      </c>
      <c r="S3370" t="s">
        <v>8315</v>
      </c>
      <c r="T3370" t="s">
        <v>8329</v>
      </c>
      <c r="U3370" s="10">
        <f t="shared" si="317"/>
        <v>41969.199756944443</v>
      </c>
      <c r="V3370" s="9">
        <f t="shared" si="313"/>
        <v>42004.833333333328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195</v>
      </c>
      <c r="P3371">
        <f t="shared" si="314"/>
        <v>2624.5</v>
      </c>
      <c r="Q3371" t="str">
        <f t="shared" si="315"/>
        <v>theater</v>
      </c>
      <c r="R3371" t="str">
        <f t="shared" si="316"/>
        <v>plays</v>
      </c>
      <c r="S3371" t="s">
        <v>8315</v>
      </c>
      <c r="T3371" t="s">
        <v>8329</v>
      </c>
      <c r="U3371" s="10">
        <f t="shared" si="317"/>
        <v>42690.041435185187</v>
      </c>
      <c r="V3371" s="9">
        <f t="shared" si="313"/>
        <v>42749.666435185187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266</v>
      </c>
      <c r="P3372">
        <f t="shared" si="314"/>
        <v>896</v>
      </c>
      <c r="Q3372" t="str">
        <f t="shared" si="315"/>
        <v>theater</v>
      </c>
      <c r="R3372" t="str">
        <f t="shared" si="316"/>
        <v>plays</v>
      </c>
      <c r="S3372" t="s">
        <v>8315</v>
      </c>
      <c r="T3372" t="s">
        <v>8329</v>
      </c>
      <c r="U3372" s="10">
        <f t="shared" si="317"/>
        <v>42690.334317129629</v>
      </c>
      <c r="V3372" s="9">
        <f t="shared" si="313"/>
        <v>42720.958333333328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77</v>
      </c>
      <c r="P3373">
        <f t="shared" si="314"/>
        <v>143</v>
      </c>
      <c r="Q3373" t="str">
        <f t="shared" si="315"/>
        <v>theater</v>
      </c>
      <c r="R3373" t="str">
        <f t="shared" si="316"/>
        <v>plays</v>
      </c>
      <c r="S3373" t="s">
        <v>8315</v>
      </c>
      <c r="T3373" t="s">
        <v>8329</v>
      </c>
      <c r="U3373" s="10">
        <f t="shared" si="317"/>
        <v>42312.874594907407</v>
      </c>
      <c r="V3373" s="9">
        <f t="shared" si="313"/>
        <v>42340.499594907407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35</v>
      </c>
      <c r="P3374">
        <f t="shared" si="314"/>
        <v>531</v>
      </c>
      <c r="Q3374" t="str">
        <f t="shared" si="315"/>
        <v>theater</v>
      </c>
      <c r="R3374" t="str">
        <f t="shared" si="316"/>
        <v>plays</v>
      </c>
      <c r="S3374" t="s">
        <v>8315</v>
      </c>
      <c r="T3374" t="s">
        <v>8329</v>
      </c>
      <c r="U3374" s="10">
        <f t="shared" si="317"/>
        <v>41855.548101851848</v>
      </c>
      <c r="V3374" s="9">
        <f t="shared" si="313"/>
        <v>41875.832638888889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5</v>
      </c>
      <c r="P3375">
        <f t="shared" si="314"/>
        <v>1017.5</v>
      </c>
      <c r="Q3375" t="str">
        <f t="shared" si="315"/>
        <v>theater</v>
      </c>
      <c r="R3375" t="str">
        <f t="shared" si="316"/>
        <v>plays</v>
      </c>
      <c r="S3375" t="s">
        <v>8315</v>
      </c>
      <c r="T3375" t="s">
        <v>8329</v>
      </c>
      <c r="U3375" s="10">
        <f t="shared" si="317"/>
        <v>42179.854629629626</v>
      </c>
      <c r="V3375" s="9">
        <f t="shared" si="313"/>
        <v>42203.291666666672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230</v>
      </c>
      <c r="P3376">
        <f t="shared" si="314"/>
        <v>1891</v>
      </c>
      <c r="Q3376" t="str">
        <f t="shared" si="315"/>
        <v>theater</v>
      </c>
      <c r="R3376" t="str">
        <f t="shared" si="316"/>
        <v>plays</v>
      </c>
      <c r="S3376" t="s">
        <v>8315</v>
      </c>
      <c r="T3376" t="s">
        <v>8329</v>
      </c>
      <c r="U3376" s="10">
        <f t="shared" si="317"/>
        <v>42275.731666666667</v>
      </c>
      <c r="V3376" s="9">
        <f t="shared" si="313"/>
        <v>42305.356666666667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0</v>
      </c>
      <c r="P3377">
        <f t="shared" si="314"/>
        <v>1508.5</v>
      </c>
      <c r="Q3377" t="str">
        <f t="shared" si="315"/>
        <v>theater</v>
      </c>
      <c r="R3377" t="str">
        <f t="shared" si="316"/>
        <v>plays</v>
      </c>
      <c r="S3377" t="s">
        <v>8315</v>
      </c>
      <c r="T3377" t="s">
        <v>8329</v>
      </c>
      <c r="U3377" s="10">
        <f t="shared" si="317"/>
        <v>41765.610798611109</v>
      </c>
      <c r="V3377" s="9">
        <f t="shared" si="313"/>
        <v>41777.235798611109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</v>
      </c>
      <c r="P3378">
        <f t="shared" si="314"/>
        <v>4010</v>
      </c>
      <c r="Q3378" t="str">
        <f t="shared" si="315"/>
        <v>theater</v>
      </c>
      <c r="R3378" t="str">
        <f t="shared" si="316"/>
        <v>plays</v>
      </c>
      <c r="S3378" t="s">
        <v>8315</v>
      </c>
      <c r="T3378" t="s">
        <v>8329</v>
      </c>
      <c r="U3378" s="10">
        <f t="shared" si="317"/>
        <v>42059.701319444444</v>
      </c>
      <c r="V3378" s="9">
        <f t="shared" si="313"/>
        <v>42119.284652777773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84</v>
      </c>
      <c r="P3379">
        <f t="shared" si="314"/>
        <v>4080.5</v>
      </c>
      <c r="Q3379" t="str">
        <f t="shared" si="315"/>
        <v>theater</v>
      </c>
      <c r="R3379" t="str">
        <f t="shared" si="316"/>
        <v>plays</v>
      </c>
      <c r="S3379" t="s">
        <v>8315</v>
      </c>
      <c r="T3379" t="s">
        <v>8329</v>
      </c>
      <c r="U3379" s="10">
        <f t="shared" si="317"/>
        <v>42053.732627314821</v>
      </c>
      <c r="V3379" s="9">
        <f t="shared" si="313"/>
        <v>42083.330555555556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42</v>
      </c>
      <c r="P3380">
        <f t="shared" si="314"/>
        <v>306.5</v>
      </c>
      <c r="Q3380" t="str">
        <f t="shared" si="315"/>
        <v>theater</v>
      </c>
      <c r="R3380" t="str">
        <f t="shared" si="316"/>
        <v>plays</v>
      </c>
      <c r="S3380" t="s">
        <v>8315</v>
      </c>
      <c r="T3380" t="s">
        <v>8329</v>
      </c>
      <c r="U3380" s="10">
        <f t="shared" si="317"/>
        <v>41858.355393518519</v>
      </c>
      <c r="V3380" s="9">
        <f t="shared" si="313"/>
        <v>41882.172222222223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73</v>
      </c>
      <c r="P3381">
        <f t="shared" si="314"/>
        <v>1055.5</v>
      </c>
      <c r="Q3381" t="str">
        <f t="shared" si="315"/>
        <v>theater</v>
      </c>
      <c r="R3381" t="str">
        <f t="shared" si="316"/>
        <v>plays</v>
      </c>
      <c r="S3381" t="s">
        <v>8315</v>
      </c>
      <c r="T3381" t="s">
        <v>8329</v>
      </c>
      <c r="U3381" s="10">
        <f t="shared" si="317"/>
        <v>42225.513888888891</v>
      </c>
      <c r="V3381" s="9">
        <f t="shared" si="313"/>
        <v>42242.583333333328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133</v>
      </c>
      <c r="P3382">
        <f t="shared" si="314"/>
        <v>1580.5</v>
      </c>
      <c r="Q3382" t="str">
        <f t="shared" si="315"/>
        <v>theater</v>
      </c>
      <c r="R3382" t="str">
        <f t="shared" si="316"/>
        <v>plays</v>
      </c>
      <c r="S3382" t="s">
        <v>8315</v>
      </c>
      <c r="T3382" t="s">
        <v>8329</v>
      </c>
      <c r="U3382" s="10">
        <f t="shared" si="317"/>
        <v>41937.95344907407</v>
      </c>
      <c r="V3382" s="9">
        <f t="shared" si="313"/>
        <v>41972.620115740741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90</v>
      </c>
      <c r="P3383">
        <f t="shared" si="314"/>
        <v>2069</v>
      </c>
      <c r="Q3383" t="str">
        <f t="shared" si="315"/>
        <v>theater</v>
      </c>
      <c r="R3383" t="str">
        <f t="shared" si="316"/>
        <v>plays</v>
      </c>
      <c r="S3383" t="s">
        <v>8315</v>
      </c>
      <c r="T3383" t="s">
        <v>8329</v>
      </c>
      <c r="U3383" s="10">
        <f t="shared" si="317"/>
        <v>42044.184988425928</v>
      </c>
      <c r="V3383" s="9">
        <f t="shared" si="313"/>
        <v>42073.768321759257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26</v>
      </c>
      <c r="P3384">
        <f t="shared" si="314"/>
        <v>1786</v>
      </c>
      <c r="Q3384" t="str">
        <f t="shared" si="315"/>
        <v>theater</v>
      </c>
      <c r="R3384" t="str">
        <f t="shared" si="316"/>
        <v>plays</v>
      </c>
      <c r="S3384" t="s">
        <v>8315</v>
      </c>
      <c r="T3384" t="s">
        <v>8329</v>
      </c>
      <c r="U3384" s="10">
        <f t="shared" si="317"/>
        <v>42559.431203703702</v>
      </c>
      <c r="V3384" s="9">
        <f t="shared" si="313"/>
        <v>42583.582638888889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205</v>
      </c>
      <c r="P3385">
        <f t="shared" si="314"/>
        <v>992.5</v>
      </c>
      <c r="Q3385" t="str">
        <f t="shared" si="315"/>
        <v>theater</v>
      </c>
      <c r="R3385" t="str">
        <f t="shared" si="316"/>
        <v>plays</v>
      </c>
      <c r="S3385" t="s">
        <v>8315</v>
      </c>
      <c r="T3385" t="s">
        <v>8329</v>
      </c>
      <c r="U3385" s="10">
        <f t="shared" si="317"/>
        <v>42524.782638888893</v>
      </c>
      <c r="V3385" s="9">
        <f t="shared" si="313"/>
        <v>42544.407638888893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0.65999999999985448</v>
      </c>
      <c r="P3386">
        <f t="shared" si="314"/>
        <v>3032.33</v>
      </c>
      <c r="Q3386" t="str">
        <f t="shared" si="315"/>
        <v>theater</v>
      </c>
      <c r="R3386" t="str">
        <f t="shared" si="316"/>
        <v>plays</v>
      </c>
      <c r="S3386" t="s">
        <v>8315</v>
      </c>
      <c r="T3386" t="s">
        <v>8329</v>
      </c>
      <c r="U3386" s="10">
        <f t="shared" si="317"/>
        <v>42292.087592592594</v>
      </c>
      <c r="V3386" s="9">
        <f t="shared" si="313"/>
        <v>42328.75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0</v>
      </c>
      <c r="P3387">
        <f t="shared" si="314"/>
        <v>1007.5</v>
      </c>
      <c r="Q3387" t="str">
        <f t="shared" si="315"/>
        <v>theater</v>
      </c>
      <c r="R3387" t="str">
        <f t="shared" si="316"/>
        <v>plays</v>
      </c>
      <c r="S3387" t="s">
        <v>8315</v>
      </c>
      <c r="T3387" t="s">
        <v>8329</v>
      </c>
      <c r="U3387" s="10">
        <f t="shared" si="317"/>
        <v>41953.8675</v>
      </c>
      <c r="V3387" s="9">
        <f t="shared" si="313"/>
        <v>41983.4925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100</v>
      </c>
      <c r="P3388">
        <f t="shared" si="314"/>
        <v>1070.5</v>
      </c>
      <c r="Q3388" t="str">
        <f t="shared" si="315"/>
        <v>theater</v>
      </c>
      <c r="R3388" t="str">
        <f t="shared" si="316"/>
        <v>plays</v>
      </c>
      <c r="S3388" t="s">
        <v>8315</v>
      </c>
      <c r="T3388" t="s">
        <v>8329</v>
      </c>
      <c r="U3388" s="10">
        <f t="shared" si="317"/>
        <v>41946.644745370373</v>
      </c>
      <c r="V3388" s="9">
        <f t="shared" si="313"/>
        <v>41976.269745370373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506</v>
      </c>
      <c r="P3389">
        <f t="shared" si="314"/>
        <v>1770.5</v>
      </c>
      <c r="Q3389" t="str">
        <f t="shared" si="315"/>
        <v>theater</v>
      </c>
      <c r="R3389" t="str">
        <f t="shared" si="316"/>
        <v>plays</v>
      </c>
      <c r="S3389" t="s">
        <v>8315</v>
      </c>
      <c r="T3389" t="s">
        <v>8329</v>
      </c>
      <c r="U3389" s="10">
        <f t="shared" si="317"/>
        <v>41947.762592592589</v>
      </c>
      <c r="V3389" s="9">
        <f t="shared" si="313"/>
        <v>41987.387592592597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57</v>
      </c>
      <c r="P3390">
        <f t="shared" si="314"/>
        <v>801</v>
      </c>
      <c r="Q3390" t="str">
        <f t="shared" si="315"/>
        <v>theater</v>
      </c>
      <c r="R3390" t="str">
        <f t="shared" si="316"/>
        <v>plays</v>
      </c>
      <c r="S3390" t="s">
        <v>8315</v>
      </c>
      <c r="T3390" t="s">
        <v>8329</v>
      </c>
      <c r="U3390" s="10">
        <f t="shared" si="317"/>
        <v>42143.461122685185</v>
      </c>
      <c r="V3390" s="9">
        <f t="shared" si="313"/>
        <v>42173.086122685185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1450</v>
      </c>
      <c r="P3391">
        <f t="shared" si="314"/>
        <v>5756</v>
      </c>
      <c r="Q3391" t="str">
        <f t="shared" si="315"/>
        <v>theater</v>
      </c>
      <c r="R3391" t="str">
        <f t="shared" si="316"/>
        <v>plays</v>
      </c>
      <c r="S3391" t="s">
        <v>8315</v>
      </c>
      <c r="T3391" t="s">
        <v>8329</v>
      </c>
      <c r="U3391" s="10">
        <f t="shared" si="317"/>
        <v>42494.563449074078</v>
      </c>
      <c r="V3391" s="9">
        <f t="shared" si="313"/>
        <v>42524.188449074078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36</v>
      </c>
      <c r="P3392">
        <f t="shared" si="314"/>
        <v>779</v>
      </c>
      <c r="Q3392" t="str">
        <f t="shared" si="315"/>
        <v>theater</v>
      </c>
      <c r="R3392" t="str">
        <f t="shared" si="316"/>
        <v>plays</v>
      </c>
      <c r="S3392" t="s">
        <v>8315</v>
      </c>
      <c r="T3392" t="s">
        <v>8329</v>
      </c>
      <c r="U3392" s="10">
        <f t="shared" si="317"/>
        <v>41815.774826388886</v>
      </c>
      <c r="V3392" s="9">
        <f t="shared" si="313"/>
        <v>41830.399826388893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615</v>
      </c>
      <c r="P3393">
        <f t="shared" si="314"/>
        <v>566.5</v>
      </c>
      <c r="Q3393" t="str">
        <f t="shared" si="315"/>
        <v>theater</v>
      </c>
      <c r="R3393" t="str">
        <f t="shared" si="316"/>
        <v>plays</v>
      </c>
      <c r="S3393" t="s">
        <v>8315</v>
      </c>
      <c r="T3393" t="s">
        <v>8329</v>
      </c>
      <c r="U3393" s="10">
        <f t="shared" si="317"/>
        <v>41830.545694444445</v>
      </c>
      <c r="V3393" s="9">
        <f t="shared" si="313"/>
        <v>41859.561111111107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IF(E3394&gt;=D3394, E3394-D3394,0)</f>
        <v>0</v>
      </c>
      <c r="P3394">
        <f t="shared" si="314"/>
        <v>256</v>
      </c>
      <c r="Q3394" t="str">
        <f t="shared" si="315"/>
        <v>theater</v>
      </c>
      <c r="R3394" t="str">
        <f t="shared" si="316"/>
        <v>plays</v>
      </c>
      <c r="S3394" t="s">
        <v>8315</v>
      </c>
      <c r="T3394" t="s">
        <v>8329</v>
      </c>
      <c r="U3394" s="10">
        <f t="shared" si="317"/>
        <v>42446.845543981486</v>
      </c>
      <c r="V3394" s="9">
        <f t="shared" ref="V3394:V3457" si="319">(I3394/86400)+25569+(-9/24)</f>
        <v>42496.470543981486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87</v>
      </c>
      <c r="P3395">
        <f t="shared" ref="P3395:P3458" si="320">AVERAGE(E3395,L3395)</f>
        <v>815.5</v>
      </c>
      <c r="Q3395" t="str">
        <f t="shared" ref="Q3395:Q3458" si="321">LEFT(N3395,LEN(N3395)-FIND("/",N3395)+2)</f>
        <v>theater</v>
      </c>
      <c r="R3395" t="str">
        <f t="shared" ref="R3395:R3458" si="322">RIGHT(N3395,LEN(N3395)-FIND("/",N3395))</f>
        <v>plays</v>
      </c>
      <c r="S3395" t="s">
        <v>8315</v>
      </c>
      <c r="T3395" t="s">
        <v>8329</v>
      </c>
      <c r="U3395" s="10">
        <f t="shared" ref="U3395:U3458" si="323">(((J3395/60)/60)/24)+DATE(1970,1,1)</f>
        <v>41923.921643518523</v>
      </c>
      <c r="V3395" s="9">
        <f t="shared" si="319"/>
        <v>41948.656944444447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233</v>
      </c>
      <c r="P3396">
        <f t="shared" si="320"/>
        <v>405</v>
      </c>
      <c r="Q3396" t="str">
        <f t="shared" si="321"/>
        <v>theater</v>
      </c>
      <c r="R3396" t="str">
        <f t="shared" si="322"/>
        <v>plays</v>
      </c>
      <c r="S3396" t="s">
        <v>8315</v>
      </c>
      <c r="T3396" t="s">
        <v>8329</v>
      </c>
      <c r="U3396" s="10">
        <f t="shared" si="323"/>
        <v>41817.59542824074</v>
      </c>
      <c r="V3396" s="9">
        <f t="shared" si="319"/>
        <v>41847.22042824074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420</v>
      </c>
      <c r="P3397">
        <f t="shared" si="320"/>
        <v>479</v>
      </c>
      <c r="Q3397" t="str">
        <f t="shared" si="321"/>
        <v>theater</v>
      </c>
      <c r="R3397" t="str">
        <f t="shared" si="322"/>
        <v>plays</v>
      </c>
      <c r="S3397" t="s">
        <v>8315</v>
      </c>
      <c r="T3397" t="s">
        <v>8329</v>
      </c>
      <c r="U3397" s="10">
        <f t="shared" si="323"/>
        <v>42140.712314814817</v>
      </c>
      <c r="V3397" s="9">
        <f t="shared" si="319"/>
        <v>42154.381944444445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65</v>
      </c>
      <c r="P3398">
        <f t="shared" si="320"/>
        <v>796.5</v>
      </c>
      <c r="Q3398" t="str">
        <f t="shared" si="321"/>
        <v>theater</v>
      </c>
      <c r="R3398" t="str">
        <f t="shared" si="322"/>
        <v>plays</v>
      </c>
      <c r="S3398" t="s">
        <v>8315</v>
      </c>
      <c r="T3398" t="s">
        <v>8329</v>
      </c>
      <c r="U3398" s="10">
        <f t="shared" si="323"/>
        <v>41764.44663194444</v>
      </c>
      <c r="V3398" s="9">
        <f t="shared" si="319"/>
        <v>41790.790972222225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30</v>
      </c>
      <c r="P3399">
        <f t="shared" si="320"/>
        <v>152</v>
      </c>
      <c r="Q3399" t="str">
        <f t="shared" si="321"/>
        <v>theater</v>
      </c>
      <c r="R3399" t="str">
        <f t="shared" si="322"/>
        <v>plays</v>
      </c>
      <c r="S3399" t="s">
        <v>8315</v>
      </c>
      <c r="T3399" t="s">
        <v>8329</v>
      </c>
      <c r="U3399" s="10">
        <f t="shared" si="323"/>
        <v>42378.478344907402</v>
      </c>
      <c r="V3399" s="9">
        <f t="shared" si="319"/>
        <v>42418.541666666672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443</v>
      </c>
      <c r="P3400">
        <f t="shared" si="320"/>
        <v>2254</v>
      </c>
      <c r="Q3400" t="str">
        <f t="shared" si="321"/>
        <v>theater</v>
      </c>
      <c r="R3400" t="str">
        <f t="shared" si="322"/>
        <v>plays</v>
      </c>
      <c r="S3400" t="s">
        <v>8315</v>
      </c>
      <c r="T3400" t="s">
        <v>8329</v>
      </c>
      <c r="U3400" s="10">
        <f t="shared" si="323"/>
        <v>41941.75203703704</v>
      </c>
      <c r="V3400" s="9">
        <f t="shared" si="319"/>
        <v>41964.333333333328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45</v>
      </c>
      <c r="P3401">
        <f t="shared" si="320"/>
        <v>645.5</v>
      </c>
      <c r="Q3401" t="str">
        <f t="shared" si="321"/>
        <v>theater</v>
      </c>
      <c r="R3401" t="str">
        <f t="shared" si="322"/>
        <v>plays</v>
      </c>
      <c r="S3401" t="s">
        <v>8315</v>
      </c>
      <c r="T3401" t="s">
        <v>8329</v>
      </c>
      <c r="U3401" s="10">
        <f t="shared" si="323"/>
        <v>42026.920428240745</v>
      </c>
      <c r="V3401" s="9">
        <f t="shared" si="319"/>
        <v>42056.545428240745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41</v>
      </c>
      <c r="P3402">
        <f t="shared" si="320"/>
        <v>5063</v>
      </c>
      <c r="Q3402" t="str">
        <f t="shared" si="321"/>
        <v>theater</v>
      </c>
      <c r="R3402" t="str">
        <f t="shared" si="322"/>
        <v>plays</v>
      </c>
      <c r="S3402" t="s">
        <v>8315</v>
      </c>
      <c r="T3402" t="s">
        <v>8329</v>
      </c>
      <c r="U3402" s="10">
        <f t="shared" si="323"/>
        <v>41834.953865740739</v>
      </c>
      <c r="V3402" s="9">
        <f t="shared" si="319"/>
        <v>41879.578865740739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54</v>
      </c>
      <c r="P3403">
        <f t="shared" si="320"/>
        <v>1510</v>
      </c>
      <c r="Q3403" t="str">
        <f t="shared" si="321"/>
        <v>theater</v>
      </c>
      <c r="R3403" t="str">
        <f t="shared" si="322"/>
        <v>plays</v>
      </c>
      <c r="S3403" t="s">
        <v>8315</v>
      </c>
      <c r="T3403" t="s">
        <v>8329</v>
      </c>
      <c r="U3403" s="10">
        <f t="shared" si="323"/>
        <v>42193.723912037036</v>
      </c>
      <c r="V3403" s="9">
        <f t="shared" si="319"/>
        <v>42223.348912037036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1465</v>
      </c>
      <c r="P3404">
        <f t="shared" si="320"/>
        <v>8315</v>
      </c>
      <c r="Q3404" t="str">
        <f t="shared" si="321"/>
        <v>theater</v>
      </c>
      <c r="R3404" t="str">
        <f t="shared" si="322"/>
        <v>plays</v>
      </c>
      <c r="S3404" t="s">
        <v>8315</v>
      </c>
      <c r="T3404" t="s">
        <v>8329</v>
      </c>
      <c r="U3404" s="10">
        <f t="shared" si="323"/>
        <v>42290.61855324074</v>
      </c>
      <c r="V3404" s="9">
        <f t="shared" si="319"/>
        <v>42319.729861111111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0</v>
      </c>
      <c r="P3405">
        <f t="shared" si="320"/>
        <v>1008.5</v>
      </c>
      <c r="Q3405" t="str">
        <f t="shared" si="321"/>
        <v>theater</v>
      </c>
      <c r="R3405" t="str">
        <f t="shared" si="322"/>
        <v>plays</v>
      </c>
      <c r="S3405" t="s">
        <v>8315</v>
      </c>
      <c r="T3405" t="s">
        <v>8329</v>
      </c>
      <c r="U3405" s="10">
        <f t="shared" si="323"/>
        <v>42150.462083333332</v>
      </c>
      <c r="V3405" s="9">
        <f t="shared" si="319"/>
        <v>42180.087083333332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110</v>
      </c>
      <c r="P3406">
        <f t="shared" si="320"/>
        <v>306.5</v>
      </c>
      <c r="Q3406" t="str">
        <f t="shared" si="321"/>
        <v>theater</v>
      </c>
      <c r="R3406" t="str">
        <f t="shared" si="322"/>
        <v>plays</v>
      </c>
      <c r="S3406" t="s">
        <v>8315</v>
      </c>
      <c r="T3406" t="s">
        <v>8329</v>
      </c>
      <c r="U3406" s="10">
        <f t="shared" si="323"/>
        <v>42152.503495370373</v>
      </c>
      <c r="V3406" s="9">
        <f t="shared" si="319"/>
        <v>42172.128495370373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131.5</v>
      </c>
      <c r="P3407">
        <f t="shared" si="320"/>
        <v>249.25</v>
      </c>
      <c r="Q3407" t="str">
        <f t="shared" si="321"/>
        <v>theater</v>
      </c>
      <c r="R3407" t="str">
        <f t="shared" si="322"/>
        <v>plays</v>
      </c>
      <c r="S3407" t="s">
        <v>8315</v>
      </c>
      <c r="T3407" t="s">
        <v>8329</v>
      </c>
      <c r="U3407" s="10">
        <f t="shared" si="323"/>
        <v>42410.017199074078</v>
      </c>
      <c r="V3407" s="9">
        <f t="shared" si="319"/>
        <v>42430.624305555553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31</v>
      </c>
      <c r="P3408">
        <f t="shared" si="320"/>
        <v>5061</v>
      </c>
      <c r="Q3408" t="str">
        <f t="shared" si="321"/>
        <v>theater</v>
      </c>
      <c r="R3408" t="str">
        <f t="shared" si="322"/>
        <v>plays</v>
      </c>
      <c r="S3408" t="s">
        <v>8315</v>
      </c>
      <c r="T3408" t="s">
        <v>8329</v>
      </c>
      <c r="U3408" s="10">
        <f t="shared" si="323"/>
        <v>41791.492777777778</v>
      </c>
      <c r="V3408" s="9">
        <f t="shared" si="319"/>
        <v>41836.117777777778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142</v>
      </c>
      <c r="P3409">
        <f t="shared" si="320"/>
        <v>1104.5</v>
      </c>
      <c r="Q3409" t="str">
        <f t="shared" si="321"/>
        <v>theater</v>
      </c>
      <c r="R3409" t="str">
        <f t="shared" si="322"/>
        <v>plays</v>
      </c>
      <c r="S3409" t="s">
        <v>8315</v>
      </c>
      <c r="T3409" t="s">
        <v>8329</v>
      </c>
      <c r="U3409" s="10">
        <f t="shared" si="323"/>
        <v>41796.422326388885</v>
      </c>
      <c r="V3409" s="9">
        <f t="shared" si="319"/>
        <v>41826.047326388885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555</v>
      </c>
      <c r="P3410">
        <f t="shared" si="320"/>
        <v>536.5</v>
      </c>
      <c r="Q3410" t="str">
        <f t="shared" si="321"/>
        <v>theater</v>
      </c>
      <c r="R3410" t="str">
        <f t="shared" si="322"/>
        <v>plays</v>
      </c>
      <c r="S3410" t="s">
        <v>8315</v>
      </c>
      <c r="T3410" t="s">
        <v>8329</v>
      </c>
      <c r="U3410" s="10">
        <f t="shared" si="323"/>
        <v>41808.991944444446</v>
      </c>
      <c r="V3410" s="9">
        <f t="shared" si="319"/>
        <v>41838.616944444446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118</v>
      </c>
      <c r="P3411">
        <f t="shared" si="320"/>
        <v>319.5</v>
      </c>
      <c r="Q3411" t="str">
        <f t="shared" si="321"/>
        <v>theater</v>
      </c>
      <c r="R3411" t="str">
        <f t="shared" si="322"/>
        <v>plays</v>
      </c>
      <c r="S3411" t="s">
        <v>8315</v>
      </c>
      <c r="T3411" t="s">
        <v>8329</v>
      </c>
      <c r="U3411" s="10">
        <f t="shared" si="323"/>
        <v>42544.814328703709</v>
      </c>
      <c r="V3411" s="9">
        <f t="shared" si="319"/>
        <v>42582.498611111107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255</v>
      </c>
      <c r="P3412">
        <f t="shared" si="320"/>
        <v>1647.5</v>
      </c>
      <c r="Q3412" t="str">
        <f t="shared" si="321"/>
        <v>theater</v>
      </c>
      <c r="R3412" t="str">
        <f t="shared" si="322"/>
        <v>plays</v>
      </c>
      <c r="S3412" t="s">
        <v>8315</v>
      </c>
      <c r="T3412" t="s">
        <v>8329</v>
      </c>
      <c r="U3412" s="10">
        <f t="shared" si="323"/>
        <v>42500.041550925926</v>
      </c>
      <c r="V3412" s="9">
        <f t="shared" si="319"/>
        <v>42526.916666666672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535</v>
      </c>
      <c r="P3413">
        <f t="shared" si="320"/>
        <v>7806.5</v>
      </c>
      <c r="Q3413" t="str">
        <f t="shared" si="321"/>
        <v>theater</v>
      </c>
      <c r="R3413" t="str">
        <f t="shared" si="322"/>
        <v>plays</v>
      </c>
      <c r="S3413" t="s">
        <v>8315</v>
      </c>
      <c r="T3413" t="s">
        <v>8329</v>
      </c>
      <c r="U3413" s="10">
        <f t="shared" si="323"/>
        <v>42265.022824074069</v>
      </c>
      <c r="V3413" s="9">
        <f t="shared" si="319"/>
        <v>42284.647824074069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0</v>
      </c>
      <c r="P3414">
        <f t="shared" si="320"/>
        <v>1513</v>
      </c>
      <c r="Q3414" t="str">
        <f t="shared" si="321"/>
        <v>theater</v>
      </c>
      <c r="R3414" t="str">
        <f t="shared" si="322"/>
        <v>plays</v>
      </c>
      <c r="S3414" t="s">
        <v>8315</v>
      </c>
      <c r="T3414" t="s">
        <v>8329</v>
      </c>
      <c r="U3414" s="10">
        <f t="shared" si="323"/>
        <v>41879.959050925929</v>
      </c>
      <c r="V3414" s="9">
        <f t="shared" si="319"/>
        <v>41909.584050925929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150</v>
      </c>
      <c r="P3415">
        <f t="shared" si="320"/>
        <v>332</v>
      </c>
      <c r="Q3415" t="str">
        <f t="shared" si="321"/>
        <v>theater</v>
      </c>
      <c r="R3415" t="str">
        <f t="shared" si="322"/>
        <v>plays</v>
      </c>
      <c r="S3415" t="s">
        <v>8315</v>
      </c>
      <c r="T3415" t="s">
        <v>8329</v>
      </c>
      <c r="U3415" s="10">
        <f t="shared" si="323"/>
        <v>42053.733078703706</v>
      </c>
      <c r="V3415" s="9">
        <f t="shared" si="319"/>
        <v>42062.832638888889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105</v>
      </c>
      <c r="P3416">
        <f t="shared" si="320"/>
        <v>1574.5</v>
      </c>
      <c r="Q3416" t="str">
        <f t="shared" si="321"/>
        <v>theater</v>
      </c>
      <c r="R3416" t="str">
        <f t="shared" si="322"/>
        <v>plays</v>
      </c>
      <c r="S3416" t="s">
        <v>8315</v>
      </c>
      <c r="T3416" t="s">
        <v>8329</v>
      </c>
      <c r="U3416" s="10">
        <f t="shared" si="323"/>
        <v>42675.832465277781</v>
      </c>
      <c r="V3416" s="9">
        <f t="shared" si="319"/>
        <v>42704.957638888889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0</v>
      </c>
      <c r="P3417">
        <f t="shared" si="320"/>
        <v>104.5</v>
      </c>
      <c r="Q3417" t="str">
        <f t="shared" si="321"/>
        <v>theater</v>
      </c>
      <c r="R3417" t="str">
        <f t="shared" si="322"/>
        <v>plays</v>
      </c>
      <c r="S3417" t="s">
        <v>8315</v>
      </c>
      <c r="T3417" t="s">
        <v>8329</v>
      </c>
      <c r="U3417" s="10">
        <f t="shared" si="323"/>
        <v>42467.144166666665</v>
      </c>
      <c r="V3417" s="9">
        <f t="shared" si="319"/>
        <v>42477.604166666672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784</v>
      </c>
      <c r="P3418">
        <f t="shared" si="320"/>
        <v>2407</v>
      </c>
      <c r="Q3418" t="str">
        <f t="shared" si="321"/>
        <v>theater</v>
      </c>
      <c r="R3418" t="str">
        <f t="shared" si="322"/>
        <v>plays</v>
      </c>
      <c r="S3418" t="s">
        <v>8315</v>
      </c>
      <c r="T3418" t="s">
        <v>8329</v>
      </c>
      <c r="U3418" s="10">
        <f t="shared" si="323"/>
        <v>42089.412557870368</v>
      </c>
      <c r="V3418" s="9">
        <f t="shared" si="319"/>
        <v>42117.395833333328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9.9999999999909051E-3</v>
      </c>
      <c r="P3419">
        <f t="shared" si="320"/>
        <v>872.505</v>
      </c>
      <c r="Q3419" t="str">
        <f t="shared" si="321"/>
        <v>theater</v>
      </c>
      <c r="R3419" t="str">
        <f t="shared" si="322"/>
        <v>plays</v>
      </c>
      <c r="S3419" t="s">
        <v>8315</v>
      </c>
      <c r="T3419" t="s">
        <v>8329</v>
      </c>
      <c r="U3419" s="10">
        <f t="shared" si="323"/>
        <v>41894.91375</v>
      </c>
      <c r="V3419" s="9">
        <f t="shared" si="319"/>
        <v>41937.654861111107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35</v>
      </c>
      <c r="P3420">
        <f t="shared" si="320"/>
        <v>2045.5</v>
      </c>
      <c r="Q3420" t="str">
        <f t="shared" si="321"/>
        <v>theater</v>
      </c>
      <c r="R3420" t="str">
        <f t="shared" si="322"/>
        <v>plays</v>
      </c>
      <c r="S3420" t="s">
        <v>8315</v>
      </c>
      <c r="T3420" t="s">
        <v>8329</v>
      </c>
      <c r="U3420" s="10">
        <f t="shared" si="323"/>
        <v>41752.83457175926</v>
      </c>
      <c r="V3420" s="9">
        <f t="shared" si="319"/>
        <v>41782.45957175926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180</v>
      </c>
      <c r="P3421">
        <f t="shared" si="320"/>
        <v>1488</v>
      </c>
      <c r="Q3421" t="str">
        <f t="shared" si="321"/>
        <v>theater</v>
      </c>
      <c r="R3421" t="str">
        <f t="shared" si="322"/>
        <v>plays</v>
      </c>
      <c r="S3421" t="s">
        <v>8315</v>
      </c>
      <c r="T3421" t="s">
        <v>8329</v>
      </c>
      <c r="U3421" s="10">
        <f t="shared" si="323"/>
        <v>42448.821585648147</v>
      </c>
      <c r="V3421" s="9">
        <f t="shared" si="319"/>
        <v>42466.520833333328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266</v>
      </c>
      <c r="P3422">
        <f t="shared" si="320"/>
        <v>500</v>
      </c>
      <c r="Q3422" t="str">
        <f t="shared" si="321"/>
        <v>theater</v>
      </c>
      <c r="R3422" t="str">
        <f t="shared" si="322"/>
        <v>plays</v>
      </c>
      <c r="S3422" t="s">
        <v>8315</v>
      </c>
      <c r="T3422" t="s">
        <v>8329</v>
      </c>
      <c r="U3422" s="10">
        <f t="shared" si="323"/>
        <v>42405.090300925927</v>
      </c>
      <c r="V3422" s="9">
        <f t="shared" si="319"/>
        <v>42413.625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115</v>
      </c>
      <c r="P3423">
        <f t="shared" si="320"/>
        <v>5106.5</v>
      </c>
      <c r="Q3423" t="str">
        <f t="shared" si="321"/>
        <v>theater</v>
      </c>
      <c r="R3423" t="str">
        <f t="shared" si="322"/>
        <v>plays</v>
      </c>
      <c r="S3423" t="s">
        <v>8315</v>
      </c>
      <c r="T3423" t="s">
        <v>8329</v>
      </c>
      <c r="U3423" s="10">
        <f t="shared" si="323"/>
        <v>42037.791238425925</v>
      </c>
      <c r="V3423" s="9">
        <f t="shared" si="319"/>
        <v>42067.416238425925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273</v>
      </c>
      <c r="P3424">
        <f t="shared" si="320"/>
        <v>1659.5</v>
      </c>
      <c r="Q3424" t="str">
        <f t="shared" si="321"/>
        <v>theater</v>
      </c>
      <c r="R3424" t="str">
        <f t="shared" si="322"/>
        <v>plays</v>
      </c>
      <c r="S3424" t="s">
        <v>8315</v>
      </c>
      <c r="T3424" t="s">
        <v>8329</v>
      </c>
      <c r="U3424" s="10">
        <f t="shared" si="323"/>
        <v>42323.562222222223</v>
      </c>
      <c r="V3424" s="9">
        <f t="shared" si="319"/>
        <v>42351.625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100</v>
      </c>
      <c r="P3425">
        <f t="shared" si="320"/>
        <v>180</v>
      </c>
      <c r="Q3425" t="str">
        <f t="shared" si="321"/>
        <v>theater</v>
      </c>
      <c r="R3425" t="str">
        <f t="shared" si="322"/>
        <v>plays</v>
      </c>
      <c r="S3425" t="s">
        <v>8315</v>
      </c>
      <c r="T3425" t="s">
        <v>8329</v>
      </c>
      <c r="U3425" s="10">
        <f t="shared" si="323"/>
        <v>42088.911354166667</v>
      </c>
      <c r="V3425" s="9">
        <f t="shared" si="319"/>
        <v>42118.536354166667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215</v>
      </c>
      <c r="P3426">
        <f t="shared" si="320"/>
        <v>3145.5</v>
      </c>
      <c r="Q3426" t="str">
        <f t="shared" si="321"/>
        <v>theater</v>
      </c>
      <c r="R3426" t="str">
        <f t="shared" si="322"/>
        <v>plays</v>
      </c>
      <c r="S3426" t="s">
        <v>8315</v>
      </c>
      <c r="T3426" t="s">
        <v>8329</v>
      </c>
      <c r="U3426" s="10">
        <f t="shared" si="323"/>
        <v>42018.676898148144</v>
      </c>
      <c r="V3426" s="9">
        <f t="shared" si="319"/>
        <v>42039.915972222225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891.09999999999854</v>
      </c>
      <c r="P3427">
        <f t="shared" si="320"/>
        <v>15497.55</v>
      </c>
      <c r="Q3427" t="str">
        <f t="shared" si="321"/>
        <v>theater</v>
      </c>
      <c r="R3427" t="str">
        <f t="shared" si="322"/>
        <v>plays</v>
      </c>
      <c r="S3427" t="s">
        <v>8315</v>
      </c>
      <c r="T3427" t="s">
        <v>8329</v>
      </c>
      <c r="U3427" s="10">
        <f t="shared" si="323"/>
        <v>41884.617314814815</v>
      </c>
      <c r="V3427" s="9">
        <f t="shared" si="319"/>
        <v>41916.242314814815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305</v>
      </c>
      <c r="P3428">
        <f t="shared" si="320"/>
        <v>2071</v>
      </c>
      <c r="Q3428" t="str">
        <f t="shared" si="321"/>
        <v>theater</v>
      </c>
      <c r="R3428" t="str">
        <f t="shared" si="322"/>
        <v>plays</v>
      </c>
      <c r="S3428" t="s">
        <v>8315</v>
      </c>
      <c r="T3428" t="s">
        <v>8329</v>
      </c>
      <c r="U3428" s="10">
        <f t="shared" si="323"/>
        <v>41884.056747685187</v>
      </c>
      <c r="V3428" s="9">
        <f t="shared" si="319"/>
        <v>41902.708333333336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0</v>
      </c>
      <c r="P3429">
        <f t="shared" si="320"/>
        <v>764.5</v>
      </c>
      <c r="Q3429" t="str">
        <f t="shared" si="321"/>
        <v>theater</v>
      </c>
      <c r="R3429" t="str">
        <f t="shared" si="322"/>
        <v>plays</v>
      </c>
      <c r="S3429" t="s">
        <v>8315</v>
      </c>
      <c r="T3429" t="s">
        <v>8329</v>
      </c>
      <c r="U3429" s="10">
        <f t="shared" si="323"/>
        <v>41792.645277777774</v>
      </c>
      <c r="V3429" s="9">
        <f t="shared" si="319"/>
        <v>41822.270277777774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55</v>
      </c>
      <c r="P3430">
        <f t="shared" si="320"/>
        <v>1053</v>
      </c>
      <c r="Q3430" t="str">
        <f t="shared" si="321"/>
        <v>theater</v>
      </c>
      <c r="R3430" t="str">
        <f t="shared" si="322"/>
        <v>plays</v>
      </c>
      <c r="S3430" t="s">
        <v>8315</v>
      </c>
      <c r="T3430" t="s">
        <v>8329</v>
      </c>
      <c r="U3430" s="10">
        <f t="shared" si="323"/>
        <v>42038.720451388886</v>
      </c>
      <c r="V3430" s="9">
        <f t="shared" si="319"/>
        <v>42063.333333333328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45</v>
      </c>
      <c r="P3431">
        <f t="shared" si="320"/>
        <v>103.5</v>
      </c>
      <c r="Q3431" t="str">
        <f t="shared" si="321"/>
        <v>theater</v>
      </c>
      <c r="R3431" t="str">
        <f t="shared" si="322"/>
        <v>plays</v>
      </c>
      <c r="S3431" t="s">
        <v>8315</v>
      </c>
      <c r="T3431" t="s">
        <v>8329</v>
      </c>
      <c r="U3431" s="10">
        <f t="shared" si="323"/>
        <v>42662.021539351852</v>
      </c>
      <c r="V3431" s="9">
        <f t="shared" si="319"/>
        <v>42675.646539351852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170.98999999999978</v>
      </c>
      <c r="P3432">
        <f t="shared" si="320"/>
        <v>1121.4949999999999</v>
      </c>
      <c r="Q3432" t="str">
        <f t="shared" si="321"/>
        <v>theater</v>
      </c>
      <c r="R3432" t="str">
        <f t="shared" si="322"/>
        <v>plays</v>
      </c>
      <c r="S3432" t="s">
        <v>8315</v>
      </c>
      <c r="T3432" t="s">
        <v>8329</v>
      </c>
      <c r="U3432" s="10">
        <f t="shared" si="323"/>
        <v>41820.945613425924</v>
      </c>
      <c r="V3432" s="9">
        <f t="shared" si="319"/>
        <v>41850.570613425924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0</v>
      </c>
      <c r="P3433">
        <f t="shared" si="320"/>
        <v>1010.5</v>
      </c>
      <c r="Q3433" t="str">
        <f t="shared" si="321"/>
        <v>theater</v>
      </c>
      <c r="R3433" t="str">
        <f t="shared" si="322"/>
        <v>plays</v>
      </c>
      <c r="S3433" t="s">
        <v>8315</v>
      </c>
      <c r="T3433" t="s">
        <v>8329</v>
      </c>
      <c r="U3433" s="10">
        <f t="shared" si="323"/>
        <v>41839.730937500004</v>
      </c>
      <c r="V3433" s="9">
        <f t="shared" si="319"/>
        <v>41869.355937500004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193</v>
      </c>
      <c r="P3434">
        <f t="shared" si="320"/>
        <v>1117.5</v>
      </c>
      <c r="Q3434" t="str">
        <f t="shared" si="321"/>
        <v>theater</v>
      </c>
      <c r="R3434" t="str">
        <f t="shared" si="322"/>
        <v>plays</v>
      </c>
      <c r="S3434" t="s">
        <v>8315</v>
      </c>
      <c r="T3434" t="s">
        <v>8329</v>
      </c>
      <c r="U3434" s="10">
        <f t="shared" si="323"/>
        <v>42380.581180555557</v>
      </c>
      <c r="V3434" s="9">
        <f t="shared" si="319"/>
        <v>42405.541666666672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25</v>
      </c>
      <c r="P3435">
        <f t="shared" si="320"/>
        <v>4798</v>
      </c>
      <c r="Q3435" t="str">
        <f t="shared" si="321"/>
        <v>theater</v>
      </c>
      <c r="R3435" t="str">
        <f t="shared" si="322"/>
        <v>plays</v>
      </c>
      <c r="S3435" t="s">
        <v>8315</v>
      </c>
      <c r="T3435" t="s">
        <v>8329</v>
      </c>
      <c r="U3435" s="10">
        <f t="shared" si="323"/>
        <v>41776.063136574077</v>
      </c>
      <c r="V3435" s="9">
        <f t="shared" si="319"/>
        <v>41806.75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555</v>
      </c>
      <c r="P3436">
        <f t="shared" si="320"/>
        <v>5361.5</v>
      </c>
      <c r="Q3436" t="str">
        <f t="shared" si="321"/>
        <v>theater</v>
      </c>
      <c r="R3436" t="str">
        <f t="shared" si="322"/>
        <v>plays</v>
      </c>
      <c r="S3436" t="s">
        <v>8315</v>
      </c>
      <c r="T3436" t="s">
        <v>8329</v>
      </c>
      <c r="U3436" s="10">
        <f t="shared" si="323"/>
        <v>41800.380428240744</v>
      </c>
      <c r="V3436" s="9">
        <f t="shared" si="319"/>
        <v>41830.005428240736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120</v>
      </c>
      <c r="P3437">
        <f t="shared" si="320"/>
        <v>569.5</v>
      </c>
      <c r="Q3437" t="str">
        <f t="shared" si="321"/>
        <v>theater</v>
      </c>
      <c r="R3437" t="str">
        <f t="shared" si="322"/>
        <v>plays</v>
      </c>
      <c r="S3437" t="s">
        <v>8315</v>
      </c>
      <c r="T3437" t="s">
        <v>8329</v>
      </c>
      <c r="U3437" s="10">
        <f t="shared" si="323"/>
        <v>42572.61681712963</v>
      </c>
      <c r="V3437" s="9">
        <f t="shared" si="319"/>
        <v>42588.75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295</v>
      </c>
      <c r="P3438">
        <f t="shared" si="320"/>
        <v>2666</v>
      </c>
      <c r="Q3438" t="str">
        <f t="shared" si="321"/>
        <v>theater</v>
      </c>
      <c r="R3438" t="str">
        <f t="shared" si="322"/>
        <v>plays</v>
      </c>
      <c r="S3438" t="s">
        <v>8315</v>
      </c>
      <c r="T3438" t="s">
        <v>8329</v>
      </c>
      <c r="U3438" s="10">
        <f t="shared" si="323"/>
        <v>41851.541585648149</v>
      </c>
      <c r="V3438" s="9">
        <f t="shared" si="319"/>
        <v>41872.311111111107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30</v>
      </c>
      <c r="P3439">
        <f t="shared" si="320"/>
        <v>1533</v>
      </c>
      <c r="Q3439" t="str">
        <f t="shared" si="321"/>
        <v>theater</v>
      </c>
      <c r="R3439" t="str">
        <f t="shared" si="322"/>
        <v>plays</v>
      </c>
      <c r="S3439" t="s">
        <v>8315</v>
      </c>
      <c r="T3439" t="s">
        <v>8329</v>
      </c>
      <c r="U3439" s="10">
        <f t="shared" si="323"/>
        <v>42205.710879629631</v>
      </c>
      <c r="V3439" s="9">
        <f t="shared" si="319"/>
        <v>42235.335879629631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105</v>
      </c>
      <c r="P3440">
        <f t="shared" si="320"/>
        <v>1309.5</v>
      </c>
      <c r="Q3440" t="str">
        <f t="shared" si="321"/>
        <v>theater</v>
      </c>
      <c r="R3440" t="str">
        <f t="shared" si="322"/>
        <v>plays</v>
      </c>
      <c r="S3440" t="s">
        <v>8315</v>
      </c>
      <c r="T3440" t="s">
        <v>8329</v>
      </c>
      <c r="U3440" s="10">
        <f t="shared" si="323"/>
        <v>42100.927858796291</v>
      </c>
      <c r="V3440" s="9">
        <f t="shared" si="319"/>
        <v>42126.5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416.1400000000001</v>
      </c>
      <c r="P3441">
        <f t="shared" si="320"/>
        <v>817.07</v>
      </c>
      <c r="Q3441" t="str">
        <f t="shared" si="321"/>
        <v>theater</v>
      </c>
      <c r="R3441" t="str">
        <f t="shared" si="322"/>
        <v>plays</v>
      </c>
      <c r="S3441" t="s">
        <v>8315</v>
      </c>
      <c r="T3441" t="s">
        <v>8329</v>
      </c>
      <c r="U3441" s="10">
        <f t="shared" si="323"/>
        <v>42374.911226851851</v>
      </c>
      <c r="V3441" s="9">
        <f t="shared" si="319"/>
        <v>42387.832638888889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260.92000000000007</v>
      </c>
      <c r="P3442">
        <f t="shared" si="320"/>
        <v>2671.46</v>
      </c>
      <c r="Q3442" t="str">
        <f t="shared" si="321"/>
        <v>theater</v>
      </c>
      <c r="R3442" t="str">
        <f t="shared" si="322"/>
        <v>plays</v>
      </c>
      <c r="S3442" t="s">
        <v>8315</v>
      </c>
      <c r="T3442" t="s">
        <v>8329</v>
      </c>
      <c r="U3442" s="10">
        <f t="shared" si="323"/>
        <v>41809.12300925926</v>
      </c>
      <c r="V3442" s="9">
        <f t="shared" si="319"/>
        <v>41831.302083333336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65</v>
      </c>
      <c r="P3443">
        <f t="shared" si="320"/>
        <v>1304</v>
      </c>
      <c r="Q3443" t="str">
        <f t="shared" si="321"/>
        <v>theater</v>
      </c>
      <c r="R3443" t="str">
        <f t="shared" si="322"/>
        <v>plays</v>
      </c>
      <c r="S3443" t="s">
        <v>8315</v>
      </c>
      <c r="T3443" t="s">
        <v>8329</v>
      </c>
      <c r="U3443" s="10">
        <f t="shared" si="323"/>
        <v>42294.429641203707</v>
      </c>
      <c r="V3443" s="9">
        <f t="shared" si="319"/>
        <v>42321.470138888893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0</v>
      </c>
      <c r="P3444">
        <f t="shared" si="320"/>
        <v>129</v>
      </c>
      <c r="Q3444" t="str">
        <f t="shared" si="321"/>
        <v>theater</v>
      </c>
      <c r="R3444" t="str">
        <f t="shared" si="322"/>
        <v>plays</v>
      </c>
      <c r="S3444" t="s">
        <v>8315</v>
      </c>
      <c r="T3444" t="s">
        <v>8329</v>
      </c>
      <c r="U3444" s="10">
        <f t="shared" si="323"/>
        <v>42124.841111111105</v>
      </c>
      <c r="V3444" s="9">
        <f t="shared" si="319"/>
        <v>42154.466111111113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855</v>
      </c>
      <c r="P3445">
        <f t="shared" si="320"/>
        <v>950</v>
      </c>
      <c r="Q3445" t="str">
        <f t="shared" si="321"/>
        <v>theater</v>
      </c>
      <c r="R3445" t="str">
        <f t="shared" si="322"/>
        <v>plays</v>
      </c>
      <c r="S3445" t="s">
        <v>8315</v>
      </c>
      <c r="T3445" t="s">
        <v>8329</v>
      </c>
      <c r="U3445" s="10">
        <f t="shared" si="323"/>
        <v>41861.524837962963</v>
      </c>
      <c r="V3445" s="9">
        <f t="shared" si="319"/>
        <v>41891.149837962963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567</v>
      </c>
      <c r="P3446">
        <f t="shared" si="320"/>
        <v>443.5</v>
      </c>
      <c r="Q3446" t="str">
        <f t="shared" si="321"/>
        <v>theater</v>
      </c>
      <c r="R3446" t="str">
        <f t="shared" si="322"/>
        <v>plays</v>
      </c>
      <c r="S3446" t="s">
        <v>8315</v>
      </c>
      <c r="T3446" t="s">
        <v>8329</v>
      </c>
      <c r="U3446" s="10">
        <f t="shared" si="323"/>
        <v>42521.291504629626</v>
      </c>
      <c r="V3446" s="9">
        <f t="shared" si="319"/>
        <v>42529.207638888889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0</v>
      </c>
      <c r="P3447">
        <f t="shared" si="320"/>
        <v>1015.5</v>
      </c>
      <c r="Q3447" t="str">
        <f t="shared" si="321"/>
        <v>theater</v>
      </c>
      <c r="R3447" t="str">
        <f t="shared" si="322"/>
        <v>plays</v>
      </c>
      <c r="S3447" t="s">
        <v>8315</v>
      </c>
      <c r="T3447" t="s">
        <v>8329</v>
      </c>
      <c r="U3447" s="10">
        <f t="shared" si="323"/>
        <v>42272.530509259261</v>
      </c>
      <c r="V3447" s="9">
        <f t="shared" si="319"/>
        <v>42300.155509259261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82</v>
      </c>
      <c r="P3448">
        <f t="shared" si="320"/>
        <v>553.5</v>
      </c>
      <c r="Q3448" t="str">
        <f t="shared" si="321"/>
        <v>theater</v>
      </c>
      <c r="R3448" t="str">
        <f t="shared" si="322"/>
        <v>plays</v>
      </c>
      <c r="S3448" t="s">
        <v>8315</v>
      </c>
      <c r="T3448" t="s">
        <v>8329</v>
      </c>
      <c r="U3448" s="10">
        <f t="shared" si="323"/>
        <v>42016.832465277781</v>
      </c>
      <c r="V3448" s="9">
        <f t="shared" si="319"/>
        <v>42040.138888888891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78</v>
      </c>
      <c r="P3449">
        <f t="shared" si="320"/>
        <v>546</v>
      </c>
      <c r="Q3449" t="str">
        <f t="shared" si="321"/>
        <v>theater</v>
      </c>
      <c r="R3449" t="str">
        <f t="shared" si="322"/>
        <v>plays</v>
      </c>
      <c r="S3449" t="s">
        <v>8315</v>
      </c>
      <c r="T3449" t="s">
        <v>8329</v>
      </c>
      <c r="U3449" s="10">
        <f t="shared" si="323"/>
        <v>42402.889027777783</v>
      </c>
      <c r="V3449" s="9">
        <f t="shared" si="319"/>
        <v>42447.472361111111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205</v>
      </c>
      <c r="P3450">
        <f t="shared" si="320"/>
        <v>1175</v>
      </c>
      <c r="Q3450" t="str">
        <f t="shared" si="321"/>
        <v>theater</v>
      </c>
      <c r="R3450" t="str">
        <f t="shared" si="322"/>
        <v>plays</v>
      </c>
      <c r="S3450" t="s">
        <v>8315</v>
      </c>
      <c r="T3450" t="s">
        <v>8329</v>
      </c>
      <c r="U3450" s="10">
        <f t="shared" si="323"/>
        <v>41960.119085648148</v>
      </c>
      <c r="V3450" s="9">
        <f t="shared" si="319"/>
        <v>41989.744085648148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565</v>
      </c>
      <c r="P3451">
        <f t="shared" si="320"/>
        <v>692.5</v>
      </c>
      <c r="Q3451" t="str">
        <f t="shared" si="321"/>
        <v>theater</v>
      </c>
      <c r="R3451" t="str">
        <f t="shared" si="322"/>
        <v>plays</v>
      </c>
      <c r="S3451" t="s">
        <v>8315</v>
      </c>
      <c r="T3451" t="s">
        <v>8329</v>
      </c>
      <c r="U3451" s="10">
        <f t="shared" si="323"/>
        <v>42532.052523148144</v>
      </c>
      <c r="V3451" s="9">
        <f t="shared" si="319"/>
        <v>42559.791666666672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260</v>
      </c>
      <c r="P3452">
        <f t="shared" si="320"/>
        <v>399.5</v>
      </c>
      <c r="Q3452" t="str">
        <f t="shared" si="321"/>
        <v>theater</v>
      </c>
      <c r="R3452" t="str">
        <f t="shared" si="322"/>
        <v>plays</v>
      </c>
      <c r="S3452" t="s">
        <v>8315</v>
      </c>
      <c r="T3452" t="s">
        <v>8329</v>
      </c>
      <c r="U3452" s="10">
        <f t="shared" si="323"/>
        <v>42036.704525462963</v>
      </c>
      <c r="V3452" s="9">
        <f t="shared" si="319"/>
        <v>42096.287858796291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8</v>
      </c>
      <c r="P3453">
        <f t="shared" si="320"/>
        <v>337</v>
      </c>
      <c r="Q3453" t="str">
        <f t="shared" si="321"/>
        <v>theater</v>
      </c>
      <c r="R3453" t="str">
        <f t="shared" si="322"/>
        <v>plays</v>
      </c>
      <c r="S3453" t="s">
        <v>8315</v>
      </c>
      <c r="T3453" t="s">
        <v>8329</v>
      </c>
      <c r="U3453" s="10">
        <f t="shared" si="323"/>
        <v>42088.723692129628</v>
      </c>
      <c r="V3453" s="9">
        <f t="shared" si="319"/>
        <v>42115.348692129628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532</v>
      </c>
      <c r="P3454">
        <f t="shared" si="320"/>
        <v>784.5</v>
      </c>
      <c r="Q3454" t="str">
        <f t="shared" si="321"/>
        <v>theater</v>
      </c>
      <c r="R3454" t="str">
        <f t="shared" si="322"/>
        <v>plays</v>
      </c>
      <c r="S3454" t="s">
        <v>8315</v>
      </c>
      <c r="T3454" t="s">
        <v>8329</v>
      </c>
      <c r="U3454" s="10">
        <f t="shared" si="323"/>
        <v>41820.639189814814</v>
      </c>
      <c r="V3454" s="9">
        <f t="shared" si="319"/>
        <v>41842.790972222225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85</v>
      </c>
      <c r="P3455">
        <f t="shared" si="320"/>
        <v>199.5</v>
      </c>
      <c r="Q3455" t="str">
        <f t="shared" si="321"/>
        <v>theater</v>
      </c>
      <c r="R3455" t="str">
        <f t="shared" si="322"/>
        <v>plays</v>
      </c>
      <c r="S3455" t="s">
        <v>8315</v>
      </c>
      <c r="T3455" t="s">
        <v>8329</v>
      </c>
      <c r="U3455" s="10">
        <f t="shared" si="323"/>
        <v>42535.97865740741</v>
      </c>
      <c r="V3455" s="9">
        <f t="shared" si="319"/>
        <v>42595.60365740741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5</v>
      </c>
      <c r="P3456">
        <f t="shared" si="320"/>
        <v>363</v>
      </c>
      <c r="Q3456" t="str">
        <f t="shared" si="321"/>
        <v>theater</v>
      </c>
      <c r="R3456" t="str">
        <f t="shared" si="322"/>
        <v>plays</v>
      </c>
      <c r="S3456" t="s">
        <v>8315</v>
      </c>
      <c r="T3456" t="s">
        <v>8329</v>
      </c>
      <c r="U3456" s="10">
        <f t="shared" si="323"/>
        <v>41821.698599537034</v>
      </c>
      <c r="V3456" s="9">
        <f t="shared" si="319"/>
        <v>41851.323599537034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65</v>
      </c>
      <c r="P3457">
        <f t="shared" si="320"/>
        <v>5067</v>
      </c>
      <c r="Q3457" t="str">
        <f t="shared" si="321"/>
        <v>theater</v>
      </c>
      <c r="R3457" t="str">
        <f t="shared" si="322"/>
        <v>plays</v>
      </c>
      <c r="S3457" t="s">
        <v>8315</v>
      </c>
      <c r="T3457" t="s">
        <v>8329</v>
      </c>
      <c r="U3457" s="10">
        <f t="shared" si="323"/>
        <v>42626.7503125</v>
      </c>
      <c r="V3457" s="9">
        <f t="shared" si="319"/>
        <v>42656.3753125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IF(E3458&gt;=D3458, E3458-D3458,0)</f>
        <v>2739</v>
      </c>
      <c r="P3458">
        <f t="shared" si="320"/>
        <v>2877.5</v>
      </c>
      <c r="Q3458" t="str">
        <f t="shared" si="321"/>
        <v>theater</v>
      </c>
      <c r="R3458" t="str">
        <f t="shared" si="322"/>
        <v>plays</v>
      </c>
      <c r="S3458" t="s">
        <v>8315</v>
      </c>
      <c r="T3458" t="s">
        <v>8329</v>
      </c>
      <c r="U3458" s="10">
        <f t="shared" si="323"/>
        <v>41821.205636574072</v>
      </c>
      <c r="V3458" s="9">
        <f t="shared" ref="V3458:V3521" si="325">(I3458/86400)+25569+(-9/24)</f>
        <v>41851.915972222225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804</v>
      </c>
      <c r="P3459">
        <f t="shared" ref="P3459:P3522" si="326">AVERAGE(E3459,L3459)</f>
        <v>1429.5</v>
      </c>
      <c r="Q3459" t="str">
        <f t="shared" ref="Q3459:Q3522" si="327">LEFT(N3459,LEN(N3459)-FIND("/",N3459)+2)</f>
        <v>theater</v>
      </c>
      <c r="R3459" t="str">
        <f t="shared" ref="R3459:R3522" si="328">RIGHT(N3459,LEN(N3459)-FIND("/",N3459))</f>
        <v>plays</v>
      </c>
      <c r="S3459" t="s">
        <v>8315</v>
      </c>
      <c r="T3459" t="s">
        <v>8329</v>
      </c>
      <c r="U3459" s="10">
        <f t="shared" ref="U3459:U3522" si="329">(((J3459/60)/60)/24)+DATE(1970,1,1)</f>
        <v>42016.706678240742</v>
      </c>
      <c r="V3459" s="9">
        <f t="shared" si="325"/>
        <v>42046.874305555553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238</v>
      </c>
      <c r="P3460">
        <f t="shared" si="326"/>
        <v>621.5</v>
      </c>
      <c r="Q3460" t="str">
        <f t="shared" si="327"/>
        <v>theater</v>
      </c>
      <c r="R3460" t="str">
        <f t="shared" si="328"/>
        <v>plays</v>
      </c>
      <c r="S3460" t="s">
        <v>8315</v>
      </c>
      <c r="T3460" t="s">
        <v>8329</v>
      </c>
      <c r="U3460" s="10">
        <f t="shared" si="329"/>
        <v>42011.202581018515</v>
      </c>
      <c r="V3460" s="9">
        <f t="shared" si="325"/>
        <v>42037.810416666667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131</v>
      </c>
      <c r="P3461">
        <f t="shared" si="326"/>
        <v>333.5</v>
      </c>
      <c r="Q3461" t="str">
        <f t="shared" si="327"/>
        <v>theater</v>
      </c>
      <c r="R3461" t="str">
        <f t="shared" si="328"/>
        <v>plays</v>
      </c>
      <c r="S3461" t="s">
        <v>8315</v>
      </c>
      <c r="T3461" t="s">
        <v>8329</v>
      </c>
      <c r="U3461" s="10">
        <f t="shared" si="329"/>
        <v>42480.479861111111</v>
      </c>
      <c r="V3461" s="9">
        <f t="shared" si="325"/>
        <v>42510.104861111111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450</v>
      </c>
      <c r="P3462">
        <f t="shared" si="326"/>
        <v>484.5</v>
      </c>
      <c r="Q3462" t="str">
        <f t="shared" si="327"/>
        <v>theater</v>
      </c>
      <c r="R3462" t="str">
        <f t="shared" si="328"/>
        <v>plays</v>
      </c>
      <c r="S3462" t="s">
        <v>8315</v>
      </c>
      <c r="T3462" t="s">
        <v>8329</v>
      </c>
      <c r="U3462" s="10">
        <f t="shared" si="329"/>
        <v>41852.527222222219</v>
      </c>
      <c r="V3462" s="9">
        <f t="shared" si="325"/>
        <v>41866.152222222227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195</v>
      </c>
      <c r="P3463">
        <f t="shared" si="326"/>
        <v>353.5</v>
      </c>
      <c r="Q3463" t="str">
        <f t="shared" si="327"/>
        <v>theater</v>
      </c>
      <c r="R3463" t="str">
        <f t="shared" si="328"/>
        <v>plays</v>
      </c>
      <c r="S3463" t="s">
        <v>8315</v>
      </c>
      <c r="T3463" t="s">
        <v>8329</v>
      </c>
      <c r="U3463" s="10">
        <f t="shared" si="329"/>
        <v>42643.632858796293</v>
      </c>
      <c r="V3463" s="9">
        <f t="shared" si="325"/>
        <v>42671.75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255</v>
      </c>
      <c r="P3464">
        <f t="shared" si="326"/>
        <v>261</v>
      </c>
      <c r="Q3464" t="str">
        <f t="shared" si="327"/>
        <v>theater</v>
      </c>
      <c r="R3464" t="str">
        <f t="shared" si="328"/>
        <v>plays</v>
      </c>
      <c r="S3464" t="s">
        <v>8315</v>
      </c>
      <c r="T3464" t="s">
        <v>8329</v>
      </c>
      <c r="U3464" s="10">
        <f t="shared" si="329"/>
        <v>42179.898472222223</v>
      </c>
      <c r="V3464" s="9">
        <f t="shared" si="325"/>
        <v>42195.375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338</v>
      </c>
      <c r="P3465">
        <f t="shared" si="326"/>
        <v>5226</v>
      </c>
      <c r="Q3465" t="str">
        <f t="shared" si="327"/>
        <v>theater</v>
      </c>
      <c r="R3465" t="str">
        <f t="shared" si="328"/>
        <v>plays</v>
      </c>
      <c r="S3465" t="s">
        <v>8315</v>
      </c>
      <c r="T3465" t="s">
        <v>8329</v>
      </c>
      <c r="U3465" s="10">
        <f t="shared" si="329"/>
        <v>42612.918807870374</v>
      </c>
      <c r="V3465" s="9">
        <f t="shared" si="325"/>
        <v>42653.790972222225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116.18000000000029</v>
      </c>
      <c r="P3466">
        <f t="shared" si="326"/>
        <v>2604.59</v>
      </c>
      <c r="Q3466" t="str">
        <f t="shared" si="327"/>
        <v>theater</v>
      </c>
      <c r="R3466" t="str">
        <f t="shared" si="328"/>
        <v>plays</v>
      </c>
      <c r="S3466" t="s">
        <v>8315</v>
      </c>
      <c r="T3466" t="s">
        <v>8329</v>
      </c>
      <c r="U3466" s="10">
        <f t="shared" si="329"/>
        <v>42575.130057870367</v>
      </c>
      <c r="V3466" s="9">
        <f t="shared" si="325"/>
        <v>42604.755057870367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60</v>
      </c>
      <c r="P3467">
        <f t="shared" si="326"/>
        <v>1048</v>
      </c>
      <c r="Q3467" t="str">
        <f t="shared" si="327"/>
        <v>theater</v>
      </c>
      <c r="R3467" t="str">
        <f t="shared" si="328"/>
        <v>plays</v>
      </c>
      <c r="S3467" t="s">
        <v>8315</v>
      </c>
      <c r="T3467" t="s">
        <v>8329</v>
      </c>
      <c r="U3467" s="10">
        <f t="shared" si="329"/>
        <v>42200.625833333332</v>
      </c>
      <c r="V3467" s="9">
        <f t="shared" si="325"/>
        <v>42225.291666666672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950</v>
      </c>
      <c r="P3468">
        <f t="shared" si="326"/>
        <v>2255.5</v>
      </c>
      <c r="Q3468" t="str">
        <f t="shared" si="327"/>
        <v>theater</v>
      </c>
      <c r="R3468" t="str">
        <f t="shared" si="328"/>
        <v>plays</v>
      </c>
      <c r="S3468" t="s">
        <v>8315</v>
      </c>
      <c r="T3468" t="s">
        <v>8329</v>
      </c>
      <c r="U3468" s="10">
        <f t="shared" si="329"/>
        <v>42420.019097222219</v>
      </c>
      <c r="V3468" s="9">
        <f t="shared" si="325"/>
        <v>42479.602430555555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30</v>
      </c>
      <c r="P3469">
        <f t="shared" si="326"/>
        <v>1538.5</v>
      </c>
      <c r="Q3469" t="str">
        <f t="shared" si="327"/>
        <v>theater</v>
      </c>
      <c r="R3469" t="str">
        <f t="shared" si="328"/>
        <v>plays</v>
      </c>
      <c r="S3469" t="s">
        <v>8315</v>
      </c>
      <c r="T3469" t="s">
        <v>8329</v>
      </c>
      <c r="U3469" s="10">
        <f t="shared" si="329"/>
        <v>42053.671666666662</v>
      </c>
      <c r="V3469" s="9">
        <f t="shared" si="325"/>
        <v>42083.255000000005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2178</v>
      </c>
      <c r="P3470">
        <f t="shared" si="326"/>
        <v>6097.5</v>
      </c>
      <c r="Q3470" t="str">
        <f t="shared" si="327"/>
        <v>theater</v>
      </c>
      <c r="R3470" t="str">
        <f t="shared" si="328"/>
        <v>plays</v>
      </c>
      <c r="S3470" t="s">
        <v>8315</v>
      </c>
      <c r="T3470" t="s">
        <v>8329</v>
      </c>
      <c r="U3470" s="10">
        <f t="shared" si="329"/>
        <v>42605.765381944439</v>
      </c>
      <c r="V3470" s="9">
        <f t="shared" si="325"/>
        <v>42633.75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375</v>
      </c>
      <c r="P3471">
        <f t="shared" si="326"/>
        <v>1619</v>
      </c>
      <c r="Q3471" t="str">
        <f t="shared" si="327"/>
        <v>theater</v>
      </c>
      <c r="R3471" t="str">
        <f t="shared" si="328"/>
        <v>plays</v>
      </c>
      <c r="S3471" t="s">
        <v>8315</v>
      </c>
      <c r="T3471" t="s">
        <v>8329</v>
      </c>
      <c r="U3471" s="10">
        <f t="shared" si="329"/>
        <v>42458.641724537039</v>
      </c>
      <c r="V3471" s="9">
        <f t="shared" si="325"/>
        <v>42488.266724537039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125</v>
      </c>
      <c r="P3472">
        <f t="shared" si="326"/>
        <v>192</v>
      </c>
      <c r="Q3472" t="str">
        <f t="shared" si="327"/>
        <v>theater</v>
      </c>
      <c r="R3472" t="str">
        <f t="shared" si="328"/>
        <v>plays</v>
      </c>
      <c r="S3472" t="s">
        <v>8315</v>
      </c>
      <c r="T3472" t="s">
        <v>8329</v>
      </c>
      <c r="U3472" s="10">
        <f t="shared" si="329"/>
        <v>42529.022013888884</v>
      </c>
      <c r="V3472" s="9">
        <f t="shared" si="325"/>
        <v>42566.526388888888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573</v>
      </c>
      <c r="P3473">
        <f t="shared" si="326"/>
        <v>551.5</v>
      </c>
      <c r="Q3473" t="str">
        <f t="shared" si="327"/>
        <v>theater</v>
      </c>
      <c r="R3473" t="str">
        <f t="shared" si="328"/>
        <v>plays</v>
      </c>
      <c r="S3473" t="s">
        <v>8315</v>
      </c>
      <c r="T3473" t="s">
        <v>8329</v>
      </c>
      <c r="U3473" s="10">
        <f t="shared" si="329"/>
        <v>41841.820486111108</v>
      </c>
      <c r="V3473" s="9">
        <f t="shared" si="325"/>
        <v>41882.458333333336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41</v>
      </c>
      <c r="P3474">
        <f t="shared" si="326"/>
        <v>1032</v>
      </c>
      <c r="Q3474" t="str">
        <f t="shared" si="327"/>
        <v>theater</v>
      </c>
      <c r="R3474" t="str">
        <f t="shared" si="328"/>
        <v>plays</v>
      </c>
      <c r="S3474" t="s">
        <v>8315</v>
      </c>
      <c r="T3474" t="s">
        <v>8329</v>
      </c>
      <c r="U3474" s="10">
        <f t="shared" si="329"/>
        <v>41928.170497685183</v>
      </c>
      <c r="V3474" s="9">
        <f t="shared" si="325"/>
        <v>41948.874305555553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0</v>
      </c>
      <c r="P3475">
        <f t="shared" si="326"/>
        <v>2466.5</v>
      </c>
      <c r="Q3475" t="str">
        <f t="shared" si="327"/>
        <v>theater</v>
      </c>
      <c r="R3475" t="str">
        <f t="shared" si="328"/>
        <v>plays</v>
      </c>
      <c r="S3475" t="s">
        <v>8315</v>
      </c>
      <c r="T3475" t="s">
        <v>8329</v>
      </c>
      <c r="U3475" s="10">
        <f t="shared" si="329"/>
        <v>42062.834444444445</v>
      </c>
      <c r="V3475" s="9">
        <f t="shared" si="325"/>
        <v>42083.477083333331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20</v>
      </c>
      <c r="P3476">
        <f t="shared" si="326"/>
        <v>1029.5</v>
      </c>
      <c r="Q3476" t="str">
        <f t="shared" si="327"/>
        <v>theater</v>
      </c>
      <c r="R3476" t="str">
        <f t="shared" si="328"/>
        <v>plays</v>
      </c>
      <c r="S3476" t="s">
        <v>8315</v>
      </c>
      <c r="T3476" t="s">
        <v>8329</v>
      </c>
      <c r="U3476" s="10">
        <f t="shared" si="329"/>
        <v>42541.501516203702</v>
      </c>
      <c r="V3476" s="9">
        <f t="shared" si="325"/>
        <v>42571.126516203702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40</v>
      </c>
      <c r="P3477">
        <f t="shared" si="326"/>
        <v>178.5</v>
      </c>
      <c r="Q3477" t="str">
        <f t="shared" si="327"/>
        <v>theater</v>
      </c>
      <c r="R3477" t="str">
        <f t="shared" si="328"/>
        <v>plays</v>
      </c>
      <c r="S3477" t="s">
        <v>8315</v>
      </c>
      <c r="T3477" t="s">
        <v>8329</v>
      </c>
      <c r="U3477" s="10">
        <f t="shared" si="329"/>
        <v>41918.880833333329</v>
      </c>
      <c r="V3477" s="9">
        <f t="shared" si="325"/>
        <v>41945.625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12</v>
      </c>
      <c r="P3478">
        <f t="shared" si="326"/>
        <v>159</v>
      </c>
      <c r="Q3478" t="str">
        <f t="shared" si="327"/>
        <v>theater</v>
      </c>
      <c r="R3478" t="str">
        <f t="shared" si="328"/>
        <v>plays</v>
      </c>
      <c r="S3478" t="s">
        <v>8315</v>
      </c>
      <c r="T3478" t="s">
        <v>8329</v>
      </c>
      <c r="U3478" s="10">
        <f t="shared" si="329"/>
        <v>41921.279976851853</v>
      </c>
      <c r="V3478" s="9">
        <f t="shared" si="325"/>
        <v>41938.75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276</v>
      </c>
      <c r="P3479">
        <f t="shared" si="326"/>
        <v>1057.5</v>
      </c>
      <c r="Q3479" t="str">
        <f t="shared" si="327"/>
        <v>theater</v>
      </c>
      <c r="R3479" t="str">
        <f t="shared" si="328"/>
        <v>plays</v>
      </c>
      <c r="S3479" t="s">
        <v>8315</v>
      </c>
      <c r="T3479" t="s">
        <v>8329</v>
      </c>
      <c r="U3479" s="10">
        <f t="shared" si="329"/>
        <v>42128.736608796295</v>
      </c>
      <c r="V3479" s="9">
        <f t="shared" si="325"/>
        <v>42140.75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257</v>
      </c>
      <c r="P3480">
        <f t="shared" si="326"/>
        <v>1157</v>
      </c>
      <c r="Q3480" t="str">
        <f t="shared" si="327"/>
        <v>theater</v>
      </c>
      <c r="R3480" t="str">
        <f t="shared" si="328"/>
        <v>plays</v>
      </c>
      <c r="S3480" t="s">
        <v>8315</v>
      </c>
      <c r="T3480" t="s">
        <v>8329</v>
      </c>
      <c r="U3480" s="10">
        <f t="shared" si="329"/>
        <v>42053.916921296302</v>
      </c>
      <c r="V3480" s="9">
        <f t="shared" si="325"/>
        <v>42079.5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418</v>
      </c>
      <c r="P3481">
        <f t="shared" si="326"/>
        <v>987</v>
      </c>
      <c r="Q3481" t="str">
        <f t="shared" si="327"/>
        <v>theater</v>
      </c>
      <c r="R3481" t="str">
        <f t="shared" si="328"/>
        <v>plays</v>
      </c>
      <c r="S3481" t="s">
        <v>8315</v>
      </c>
      <c r="T3481" t="s">
        <v>8329</v>
      </c>
      <c r="U3481" s="10">
        <f t="shared" si="329"/>
        <v>41781.855092592588</v>
      </c>
      <c r="V3481" s="9">
        <f t="shared" si="325"/>
        <v>41811.480092592596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640</v>
      </c>
      <c r="P3482">
        <f t="shared" si="326"/>
        <v>1076.5</v>
      </c>
      <c r="Q3482" t="str">
        <f t="shared" si="327"/>
        <v>theater</v>
      </c>
      <c r="R3482" t="str">
        <f t="shared" si="328"/>
        <v>plays</v>
      </c>
      <c r="S3482" t="s">
        <v>8315</v>
      </c>
      <c r="T3482" t="s">
        <v>8329</v>
      </c>
      <c r="U3482" s="10">
        <f t="shared" si="329"/>
        <v>42171.317442129628</v>
      </c>
      <c r="V3482" s="9">
        <f t="shared" si="325"/>
        <v>42195.5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1880</v>
      </c>
      <c r="P3483">
        <f t="shared" si="326"/>
        <v>5987.5</v>
      </c>
      <c r="Q3483" t="str">
        <f t="shared" si="327"/>
        <v>theater</v>
      </c>
      <c r="R3483" t="str">
        <f t="shared" si="328"/>
        <v>plays</v>
      </c>
      <c r="S3483" t="s">
        <v>8315</v>
      </c>
      <c r="T3483" t="s">
        <v>8329</v>
      </c>
      <c r="U3483" s="10">
        <f t="shared" si="329"/>
        <v>41989.24754629629</v>
      </c>
      <c r="V3483" s="9">
        <f t="shared" si="325"/>
        <v>42005.872546296298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1150</v>
      </c>
      <c r="P3484">
        <f t="shared" si="326"/>
        <v>2115</v>
      </c>
      <c r="Q3484" t="str">
        <f t="shared" si="327"/>
        <v>theater</v>
      </c>
      <c r="R3484" t="str">
        <f t="shared" si="328"/>
        <v>plays</v>
      </c>
      <c r="S3484" t="s">
        <v>8315</v>
      </c>
      <c r="T3484" t="s">
        <v>8329</v>
      </c>
      <c r="U3484" s="10">
        <f t="shared" si="329"/>
        <v>41796.771597222221</v>
      </c>
      <c r="V3484" s="9">
        <f t="shared" si="325"/>
        <v>41826.396597222221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2008</v>
      </c>
      <c r="P3485">
        <f t="shared" si="326"/>
        <v>2745.5</v>
      </c>
      <c r="Q3485" t="str">
        <f t="shared" si="327"/>
        <v>theater</v>
      </c>
      <c r="R3485" t="str">
        <f t="shared" si="328"/>
        <v>plays</v>
      </c>
      <c r="S3485" t="s">
        <v>8315</v>
      </c>
      <c r="T3485" t="s">
        <v>8329</v>
      </c>
      <c r="U3485" s="10">
        <f t="shared" si="329"/>
        <v>41793.668761574074</v>
      </c>
      <c r="V3485" s="9">
        <f t="shared" si="325"/>
        <v>41823.293761574074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356</v>
      </c>
      <c r="P3486">
        <f t="shared" si="326"/>
        <v>1450</v>
      </c>
      <c r="Q3486" t="str">
        <f t="shared" si="327"/>
        <v>theater</v>
      </c>
      <c r="R3486" t="str">
        <f t="shared" si="328"/>
        <v>plays</v>
      </c>
      <c r="S3486" t="s">
        <v>8315</v>
      </c>
      <c r="T3486" t="s">
        <v>8329</v>
      </c>
      <c r="U3486" s="10">
        <f t="shared" si="329"/>
        <v>42506.760405092587</v>
      </c>
      <c r="V3486" s="9">
        <f t="shared" si="325"/>
        <v>42536.385405092587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</v>
      </c>
      <c r="P3487">
        <f t="shared" si="326"/>
        <v>845</v>
      </c>
      <c r="Q3487" t="str">
        <f t="shared" si="327"/>
        <v>theater</v>
      </c>
      <c r="R3487" t="str">
        <f t="shared" si="328"/>
        <v>plays</v>
      </c>
      <c r="S3487" t="s">
        <v>8315</v>
      </c>
      <c r="T3487" t="s">
        <v>8329</v>
      </c>
      <c r="U3487" s="10">
        <f t="shared" si="329"/>
        <v>42372.693055555559</v>
      </c>
      <c r="V3487" s="9">
        <f t="shared" si="325"/>
        <v>42402.318055555559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1656</v>
      </c>
      <c r="P3488">
        <f t="shared" si="326"/>
        <v>2356</v>
      </c>
      <c r="Q3488" t="str">
        <f t="shared" si="327"/>
        <v>theater</v>
      </c>
      <c r="R3488" t="str">
        <f t="shared" si="328"/>
        <v>plays</v>
      </c>
      <c r="S3488" t="s">
        <v>8315</v>
      </c>
      <c r="T3488" t="s">
        <v>8329</v>
      </c>
      <c r="U3488" s="10">
        <f t="shared" si="329"/>
        <v>42126.87501157407</v>
      </c>
      <c r="V3488" s="9">
        <f t="shared" si="325"/>
        <v>42157.915972222225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555</v>
      </c>
      <c r="P3489">
        <f t="shared" si="326"/>
        <v>1310.5</v>
      </c>
      <c r="Q3489" t="str">
        <f t="shared" si="327"/>
        <v>theater</v>
      </c>
      <c r="R3489" t="str">
        <f t="shared" si="328"/>
        <v>plays</v>
      </c>
      <c r="S3489" t="s">
        <v>8315</v>
      </c>
      <c r="T3489" t="s">
        <v>8329</v>
      </c>
      <c r="U3489" s="10">
        <f t="shared" si="329"/>
        <v>42149.940416666665</v>
      </c>
      <c r="V3489" s="9">
        <f t="shared" si="325"/>
        <v>42179.565416666665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636</v>
      </c>
      <c r="P3490">
        <f t="shared" si="326"/>
        <v>1832.5</v>
      </c>
      <c r="Q3490" t="str">
        <f t="shared" si="327"/>
        <v>theater</v>
      </c>
      <c r="R3490" t="str">
        <f t="shared" si="328"/>
        <v>plays</v>
      </c>
      <c r="S3490" t="s">
        <v>8315</v>
      </c>
      <c r="T3490" t="s">
        <v>8329</v>
      </c>
      <c r="U3490" s="10">
        <f t="shared" si="329"/>
        <v>42087.768055555556</v>
      </c>
      <c r="V3490" s="9">
        <f t="shared" si="325"/>
        <v>42111.291666666672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635</v>
      </c>
      <c r="P3491">
        <f t="shared" si="326"/>
        <v>2853.5</v>
      </c>
      <c r="Q3491" t="str">
        <f t="shared" si="327"/>
        <v>theater</v>
      </c>
      <c r="R3491" t="str">
        <f t="shared" si="328"/>
        <v>plays</v>
      </c>
      <c r="S3491" t="s">
        <v>8315</v>
      </c>
      <c r="T3491" t="s">
        <v>8329</v>
      </c>
      <c r="U3491" s="10">
        <f t="shared" si="329"/>
        <v>41753.635775462964</v>
      </c>
      <c r="V3491" s="9">
        <f t="shared" si="325"/>
        <v>41783.5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275</v>
      </c>
      <c r="P3492">
        <f t="shared" si="326"/>
        <v>651</v>
      </c>
      <c r="Q3492" t="str">
        <f t="shared" si="327"/>
        <v>theater</v>
      </c>
      <c r="R3492" t="str">
        <f t="shared" si="328"/>
        <v>plays</v>
      </c>
      <c r="S3492" t="s">
        <v>8315</v>
      </c>
      <c r="T3492" t="s">
        <v>8329</v>
      </c>
      <c r="U3492" s="10">
        <f t="shared" si="329"/>
        <v>42443.802361111113</v>
      </c>
      <c r="V3492" s="9">
        <f t="shared" si="325"/>
        <v>42473.427361111113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291</v>
      </c>
      <c r="P3493">
        <f t="shared" si="326"/>
        <v>400.5</v>
      </c>
      <c r="Q3493" t="str">
        <f t="shared" si="327"/>
        <v>theater</v>
      </c>
      <c r="R3493" t="str">
        <f t="shared" si="328"/>
        <v>plays</v>
      </c>
      <c r="S3493" t="s">
        <v>8315</v>
      </c>
      <c r="T3493" t="s">
        <v>8329</v>
      </c>
      <c r="U3493" s="10">
        <f t="shared" si="329"/>
        <v>42121.249814814815</v>
      </c>
      <c r="V3493" s="9">
        <f t="shared" si="325"/>
        <v>42141.874814814815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200.2199999999998</v>
      </c>
      <c r="P3494">
        <f t="shared" si="326"/>
        <v>2017.61</v>
      </c>
      <c r="Q3494" t="str">
        <f t="shared" si="327"/>
        <v>theater</v>
      </c>
      <c r="R3494" t="str">
        <f t="shared" si="328"/>
        <v>plays</v>
      </c>
      <c r="S3494" t="s">
        <v>8315</v>
      </c>
      <c r="T3494" t="s">
        <v>8329</v>
      </c>
      <c r="U3494" s="10">
        <f t="shared" si="329"/>
        <v>42268.009224537032</v>
      </c>
      <c r="V3494" s="9">
        <f t="shared" si="325"/>
        <v>42302.634224537032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0</v>
      </c>
      <c r="P3495">
        <f t="shared" si="326"/>
        <v>764.5</v>
      </c>
      <c r="Q3495" t="str">
        <f t="shared" si="327"/>
        <v>theater</v>
      </c>
      <c r="R3495" t="str">
        <f t="shared" si="328"/>
        <v>plays</v>
      </c>
      <c r="S3495" t="s">
        <v>8315</v>
      </c>
      <c r="T3495" t="s">
        <v>8329</v>
      </c>
      <c r="U3495" s="10">
        <f t="shared" si="329"/>
        <v>41848.866157407407</v>
      </c>
      <c r="V3495" s="9">
        <f t="shared" si="325"/>
        <v>41867.84097222222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0</v>
      </c>
      <c r="P3496">
        <f t="shared" si="326"/>
        <v>206.5</v>
      </c>
      <c r="Q3496" t="str">
        <f t="shared" si="327"/>
        <v>theater</v>
      </c>
      <c r="R3496" t="str">
        <f t="shared" si="328"/>
        <v>plays</v>
      </c>
      <c r="S3496" t="s">
        <v>8315</v>
      </c>
      <c r="T3496" t="s">
        <v>8329</v>
      </c>
      <c r="U3496" s="10">
        <f t="shared" si="329"/>
        <v>42689.214988425927</v>
      </c>
      <c r="V3496" s="9">
        <f t="shared" si="325"/>
        <v>42699.875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343</v>
      </c>
      <c r="P3497">
        <f t="shared" si="326"/>
        <v>2707.5</v>
      </c>
      <c r="Q3497" t="str">
        <f t="shared" si="327"/>
        <v>theater</v>
      </c>
      <c r="R3497" t="str">
        <f t="shared" si="328"/>
        <v>plays</v>
      </c>
      <c r="S3497" t="s">
        <v>8315</v>
      </c>
      <c r="T3497" t="s">
        <v>8329</v>
      </c>
      <c r="U3497" s="10">
        <f t="shared" si="329"/>
        <v>41915.762835648151</v>
      </c>
      <c r="V3497" s="9">
        <f t="shared" si="325"/>
        <v>41944.345833333333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732</v>
      </c>
      <c r="P3498">
        <f t="shared" si="326"/>
        <v>1905</v>
      </c>
      <c r="Q3498" t="str">
        <f t="shared" si="327"/>
        <v>theater</v>
      </c>
      <c r="R3498" t="str">
        <f t="shared" si="328"/>
        <v>plays</v>
      </c>
      <c r="S3498" t="s">
        <v>8315</v>
      </c>
      <c r="T3498" t="s">
        <v>8329</v>
      </c>
      <c r="U3498" s="10">
        <f t="shared" si="329"/>
        <v>42584.846828703703</v>
      </c>
      <c r="V3498" s="9">
        <f t="shared" si="325"/>
        <v>42624.471828703703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135</v>
      </c>
      <c r="P3499">
        <f t="shared" si="326"/>
        <v>867.5</v>
      </c>
      <c r="Q3499" t="str">
        <f t="shared" si="327"/>
        <v>theater</v>
      </c>
      <c r="R3499" t="str">
        <f t="shared" si="328"/>
        <v>plays</v>
      </c>
      <c r="S3499" t="s">
        <v>8315</v>
      </c>
      <c r="T3499" t="s">
        <v>8329</v>
      </c>
      <c r="U3499" s="10">
        <f t="shared" si="329"/>
        <v>42511.741944444439</v>
      </c>
      <c r="V3499" s="9">
        <f t="shared" si="325"/>
        <v>42523.541666666672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40</v>
      </c>
      <c r="P3500">
        <f t="shared" si="326"/>
        <v>866</v>
      </c>
      <c r="Q3500" t="str">
        <f t="shared" si="327"/>
        <v>theater</v>
      </c>
      <c r="R3500" t="str">
        <f t="shared" si="328"/>
        <v>plays</v>
      </c>
      <c r="S3500" t="s">
        <v>8315</v>
      </c>
      <c r="T3500" t="s">
        <v>8329</v>
      </c>
      <c r="U3500" s="10">
        <f t="shared" si="329"/>
        <v>42459.15861111111</v>
      </c>
      <c r="V3500" s="9">
        <f t="shared" si="325"/>
        <v>42518.530555555553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110</v>
      </c>
      <c r="P3501">
        <f t="shared" si="326"/>
        <v>1072.5</v>
      </c>
      <c r="Q3501" t="str">
        <f t="shared" si="327"/>
        <v>theater</v>
      </c>
      <c r="R3501" t="str">
        <f t="shared" si="328"/>
        <v>plays</v>
      </c>
      <c r="S3501" t="s">
        <v>8315</v>
      </c>
      <c r="T3501" t="s">
        <v>8329</v>
      </c>
      <c r="U3501" s="10">
        <f t="shared" si="329"/>
        <v>42132.036168981482</v>
      </c>
      <c r="V3501" s="9">
        <f t="shared" si="325"/>
        <v>42185.915972222225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63</v>
      </c>
      <c r="P3502">
        <f t="shared" si="326"/>
        <v>552.5</v>
      </c>
      <c r="Q3502" t="str">
        <f t="shared" si="327"/>
        <v>theater</v>
      </c>
      <c r="R3502" t="str">
        <f t="shared" si="328"/>
        <v>plays</v>
      </c>
      <c r="S3502" t="s">
        <v>8315</v>
      </c>
      <c r="T3502" t="s">
        <v>8329</v>
      </c>
      <c r="U3502" s="10">
        <f t="shared" si="329"/>
        <v>42419.91942129629</v>
      </c>
      <c r="V3502" s="9">
        <f t="shared" si="325"/>
        <v>42435.832638888889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</v>
      </c>
      <c r="P3503">
        <f t="shared" si="326"/>
        <v>776</v>
      </c>
      <c r="Q3503" t="str">
        <f t="shared" si="327"/>
        <v>theater</v>
      </c>
      <c r="R3503" t="str">
        <f t="shared" si="328"/>
        <v>plays</v>
      </c>
      <c r="S3503" t="s">
        <v>8315</v>
      </c>
      <c r="T3503" t="s">
        <v>8329</v>
      </c>
      <c r="U3503" s="10">
        <f t="shared" si="329"/>
        <v>42233.763831018514</v>
      </c>
      <c r="V3503" s="9">
        <f t="shared" si="325"/>
        <v>42258.388831018514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216</v>
      </c>
      <c r="P3504">
        <f t="shared" si="326"/>
        <v>2123.5</v>
      </c>
      <c r="Q3504" t="str">
        <f t="shared" si="327"/>
        <v>theater</v>
      </c>
      <c r="R3504" t="str">
        <f t="shared" si="328"/>
        <v>plays</v>
      </c>
      <c r="S3504" t="s">
        <v>8315</v>
      </c>
      <c r="T3504" t="s">
        <v>8329</v>
      </c>
      <c r="U3504" s="10">
        <f t="shared" si="329"/>
        <v>42430.839398148149</v>
      </c>
      <c r="V3504" s="9">
        <f t="shared" si="325"/>
        <v>42444.790972222225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189</v>
      </c>
      <c r="P3505">
        <f t="shared" si="326"/>
        <v>1363.5</v>
      </c>
      <c r="Q3505" t="str">
        <f t="shared" si="327"/>
        <v>theater</v>
      </c>
      <c r="R3505" t="str">
        <f t="shared" si="328"/>
        <v>plays</v>
      </c>
      <c r="S3505" t="s">
        <v>8315</v>
      </c>
      <c r="T3505" t="s">
        <v>8329</v>
      </c>
      <c r="U3505" s="10">
        <f t="shared" si="329"/>
        <v>42545.478333333333</v>
      </c>
      <c r="V3505" s="9">
        <f t="shared" si="325"/>
        <v>42575.103333333333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0</v>
      </c>
      <c r="P3506">
        <f t="shared" si="326"/>
        <v>504</v>
      </c>
      <c r="Q3506" t="str">
        <f t="shared" si="327"/>
        <v>theater</v>
      </c>
      <c r="R3506" t="str">
        <f t="shared" si="328"/>
        <v>plays</v>
      </c>
      <c r="S3506" t="s">
        <v>8315</v>
      </c>
      <c r="T3506" t="s">
        <v>8329</v>
      </c>
      <c r="U3506" s="10">
        <f t="shared" si="329"/>
        <v>42297.748738425929</v>
      </c>
      <c r="V3506" s="9">
        <f t="shared" si="325"/>
        <v>42327.415405092594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94</v>
      </c>
      <c r="P3507">
        <f t="shared" si="326"/>
        <v>1316.5</v>
      </c>
      <c r="Q3507" t="str">
        <f t="shared" si="327"/>
        <v>theater</v>
      </c>
      <c r="R3507" t="str">
        <f t="shared" si="328"/>
        <v>plays</v>
      </c>
      <c r="S3507" t="s">
        <v>8315</v>
      </c>
      <c r="T3507" t="s">
        <v>8329</v>
      </c>
      <c r="U3507" s="10">
        <f t="shared" si="329"/>
        <v>41760.935706018521</v>
      </c>
      <c r="V3507" s="9">
        <f t="shared" si="325"/>
        <v>41771.791666666664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45</v>
      </c>
      <c r="P3508">
        <f t="shared" si="326"/>
        <v>1537</v>
      </c>
      <c r="Q3508" t="str">
        <f t="shared" si="327"/>
        <v>theater</v>
      </c>
      <c r="R3508" t="str">
        <f t="shared" si="328"/>
        <v>plays</v>
      </c>
      <c r="S3508" t="s">
        <v>8315</v>
      </c>
      <c r="T3508" t="s">
        <v>8329</v>
      </c>
      <c r="U3508" s="10">
        <f t="shared" si="329"/>
        <v>41829.734259259261</v>
      </c>
      <c r="V3508" s="9">
        <f t="shared" si="325"/>
        <v>41874.359259259261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440</v>
      </c>
      <c r="P3509">
        <f t="shared" si="326"/>
        <v>5256</v>
      </c>
      <c r="Q3509" t="str">
        <f t="shared" si="327"/>
        <v>theater</v>
      </c>
      <c r="R3509" t="str">
        <f t="shared" si="328"/>
        <v>plays</v>
      </c>
      <c r="S3509" t="s">
        <v>8315</v>
      </c>
      <c r="T3509" t="s">
        <v>8329</v>
      </c>
      <c r="U3509" s="10">
        <f t="shared" si="329"/>
        <v>42491.92288194444</v>
      </c>
      <c r="V3509" s="9">
        <f t="shared" si="325"/>
        <v>42521.54788194444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80</v>
      </c>
      <c r="P3510">
        <f t="shared" si="326"/>
        <v>97.5</v>
      </c>
      <c r="Q3510" t="str">
        <f t="shared" si="327"/>
        <v>theater</v>
      </c>
      <c r="R3510" t="str">
        <f t="shared" si="328"/>
        <v>plays</v>
      </c>
      <c r="S3510" t="s">
        <v>8315</v>
      </c>
      <c r="T3510" t="s">
        <v>8329</v>
      </c>
      <c r="U3510" s="10">
        <f t="shared" si="329"/>
        <v>42477.729780092588</v>
      </c>
      <c r="V3510" s="9">
        <f t="shared" si="325"/>
        <v>42500.5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190</v>
      </c>
      <c r="P3511">
        <f t="shared" si="326"/>
        <v>1611.5</v>
      </c>
      <c r="Q3511" t="str">
        <f t="shared" si="327"/>
        <v>theater</v>
      </c>
      <c r="R3511" t="str">
        <f t="shared" si="328"/>
        <v>plays</v>
      </c>
      <c r="S3511" t="s">
        <v>8315</v>
      </c>
      <c r="T3511" t="s">
        <v>8329</v>
      </c>
      <c r="U3511" s="10">
        <f t="shared" si="329"/>
        <v>41950.859560185185</v>
      </c>
      <c r="V3511" s="9">
        <f t="shared" si="325"/>
        <v>41963.829861111109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5</v>
      </c>
      <c r="P3512">
        <f t="shared" si="326"/>
        <v>460</v>
      </c>
      <c r="Q3512" t="str">
        <f t="shared" si="327"/>
        <v>theater</v>
      </c>
      <c r="R3512" t="str">
        <f t="shared" si="328"/>
        <v>plays</v>
      </c>
      <c r="S3512" t="s">
        <v>8315</v>
      </c>
      <c r="T3512" t="s">
        <v>8329</v>
      </c>
      <c r="U3512" s="10">
        <f t="shared" si="329"/>
        <v>41802.62090277778</v>
      </c>
      <c r="V3512" s="9">
        <f t="shared" si="325"/>
        <v>41822.24590277778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18</v>
      </c>
      <c r="P3513">
        <f t="shared" si="326"/>
        <v>768.5</v>
      </c>
      <c r="Q3513" t="str">
        <f t="shared" si="327"/>
        <v>theater</v>
      </c>
      <c r="R3513" t="str">
        <f t="shared" si="328"/>
        <v>plays</v>
      </c>
      <c r="S3513" t="s">
        <v>8315</v>
      </c>
      <c r="T3513" t="s">
        <v>8329</v>
      </c>
      <c r="U3513" s="10">
        <f t="shared" si="329"/>
        <v>41927.873784722222</v>
      </c>
      <c r="V3513" s="9">
        <f t="shared" si="325"/>
        <v>41950.395833333336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0</v>
      </c>
      <c r="P3514">
        <f t="shared" si="326"/>
        <v>508.5</v>
      </c>
      <c r="Q3514" t="str">
        <f t="shared" si="327"/>
        <v>theater</v>
      </c>
      <c r="R3514" t="str">
        <f t="shared" si="328"/>
        <v>plays</v>
      </c>
      <c r="S3514" t="s">
        <v>8315</v>
      </c>
      <c r="T3514" t="s">
        <v>8329</v>
      </c>
      <c r="U3514" s="10">
        <f t="shared" si="329"/>
        <v>42057.536944444444</v>
      </c>
      <c r="V3514" s="9">
        <f t="shared" si="325"/>
        <v>42117.12027777778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515</v>
      </c>
      <c r="P3515">
        <f t="shared" si="326"/>
        <v>1679.5</v>
      </c>
      <c r="Q3515" t="str">
        <f t="shared" si="327"/>
        <v>theater</v>
      </c>
      <c r="R3515" t="str">
        <f t="shared" si="328"/>
        <v>plays</v>
      </c>
      <c r="S3515" t="s">
        <v>8315</v>
      </c>
      <c r="T3515" t="s">
        <v>8329</v>
      </c>
      <c r="U3515" s="10">
        <f t="shared" si="329"/>
        <v>41781.096203703702</v>
      </c>
      <c r="V3515" s="9">
        <f t="shared" si="325"/>
        <v>41793.832638888889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50</v>
      </c>
      <c r="P3516">
        <f t="shared" si="326"/>
        <v>280</v>
      </c>
      <c r="Q3516" t="str">
        <f t="shared" si="327"/>
        <v>theater</v>
      </c>
      <c r="R3516" t="str">
        <f t="shared" si="328"/>
        <v>plays</v>
      </c>
      <c r="S3516" t="s">
        <v>8315</v>
      </c>
      <c r="T3516" t="s">
        <v>8329</v>
      </c>
      <c r="U3516" s="10">
        <f t="shared" si="329"/>
        <v>42020.846666666665</v>
      </c>
      <c r="V3516" s="9">
        <f t="shared" si="325"/>
        <v>42036.832638888889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80</v>
      </c>
      <c r="P3517">
        <f t="shared" si="326"/>
        <v>1563</v>
      </c>
      <c r="Q3517" t="str">
        <f t="shared" si="327"/>
        <v>theater</v>
      </c>
      <c r="R3517" t="str">
        <f t="shared" si="328"/>
        <v>plays</v>
      </c>
      <c r="S3517" t="s">
        <v>8315</v>
      </c>
      <c r="T3517" t="s">
        <v>8329</v>
      </c>
      <c r="U3517" s="10">
        <f t="shared" si="329"/>
        <v>42125.772812499999</v>
      </c>
      <c r="V3517" s="9">
        <f t="shared" si="325"/>
        <v>42155.397812499999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0</v>
      </c>
      <c r="P3518">
        <f t="shared" si="326"/>
        <v>1255.5</v>
      </c>
      <c r="Q3518" t="str">
        <f t="shared" si="327"/>
        <v>theater</v>
      </c>
      <c r="R3518" t="str">
        <f t="shared" si="328"/>
        <v>plays</v>
      </c>
      <c r="S3518" t="s">
        <v>8315</v>
      </c>
      <c r="T3518" t="s">
        <v>8329</v>
      </c>
      <c r="U3518" s="10">
        <f t="shared" si="329"/>
        <v>41856.010069444441</v>
      </c>
      <c r="V3518" s="9">
        <f t="shared" si="325"/>
        <v>41889.75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0</v>
      </c>
      <c r="P3519">
        <f t="shared" si="326"/>
        <v>2006.5</v>
      </c>
      <c r="Q3519" t="str">
        <f t="shared" si="327"/>
        <v>theater</v>
      </c>
      <c r="R3519" t="str">
        <f t="shared" si="328"/>
        <v>plays</v>
      </c>
      <c r="S3519" t="s">
        <v>8315</v>
      </c>
      <c r="T3519" t="s">
        <v>8329</v>
      </c>
      <c r="U3519" s="10">
        <f t="shared" si="329"/>
        <v>41794.817523148151</v>
      </c>
      <c r="V3519" s="9">
        <f t="shared" si="325"/>
        <v>41824.083333333336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150.69000000000005</v>
      </c>
      <c r="P3520">
        <f t="shared" si="326"/>
        <v>841.84500000000003</v>
      </c>
      <c r="Q3520" t="str">
        <f t="shared" si="327"/>
        <v>theater</v>
      </c>
      <c r="R3520" t="str">
        <f t="shared" si="328"/>
        <v>plays</v>
      </c>
      <c r="S3520" t="s">
        <v>8315</v>
      </c>
      <c r="T3520" t="s">
        <v>8329</v>
      </c>
      <c r="U3520" s="10">
        <f t="shared" si="329"/>
        <v>41893.783553240741</v>
      </c>
      <c r="V3520" s="9">
        <f t="shared" si="325"/>
        <v>41914.222916666666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27</v>
      </c>
      <c r="P3521">
        <f t="shared" si="326"/>
        <v>1027.5</v>
      </c>
      <c r="Q3521" t="str">
        <f t="shared" si="327"/>
        <v>theater</v>
      </c>
      <c r="R3521" t="str">
        <f t="shared" si="328"/>
        <v>plays</v>
      </c>
      <c r="S3521" t="s">
        <v>8315</v>
      </c>
      <c r="T3521" t="s">
        <v>8329</v>
      </c>
      <c r="U3521" s="10">
        <f t="shared" si="329"/>
        <v>42037.598958333328</v>
      </c>
      <c r="V3521" s="9">
        <f t="shared" si="325"/>
        <v>42067.223958333328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IF(E3522&gt;=D3522, E3522-D3522,0)</f>
        <v>15</v>
      </c>
      <c r="P3522">
        <f t="shared" si="326"/>
        <v>1018</v>
      </c>
      <c r="Q3522" t="str">
        <f t="shared" si="327"/>
        <v>theater</v>
      </c>
      <c r="R3522" t="str">
        <f t="shared" si="328"/>
        <v>plays</v>
      </c>
      <c r="S3522" t="s">
        <v>8315</v>
      </c>
      <c r="T3522" t="s">
        <v>8329</v>
      </c>
      <c r="U3522" s="10">
        <f t="shared" si="329"/>
        <v>42227.824212962965</v>
      </c>
      <c r="V3522" s="9">
        <f t="shared" ref="V3522:V3585" si="331">(I3522/86400)+25569+(-9/24)</f>
        <v>42253.19930555555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243</v>
      </c>
      <c r="P3523">
        <f t="shared" ref="P3523:P3586" si="332">AVERAGE(E3523,L3523)</f>
        <v>303</v>
      </c>
      <c r="Q3523" t="str">
        <f t="shared" ref="Q3523:Q3586" si="333">LEFT(N3523,LEN(N3523)-FIND("/",N3523)+2)</f>
        <v>theater</v>
      </c>
      <c r="R3523" t="str">
        <f t="shared" ref="R3523:R3586" si="334">RIGHT(N3523,LEN(N3523)-FIND("/",N3523))</f>
        <v>plays</v>
      </c>
      <c r="S3523" t="s">
        <v>8315</v>
      </c>
      <c r="T3523" t="s">
        <v>8329</v>
      </c>
      <c r="U3523" s="10">
        <f t="shared" ref="U3523:U3586" si="335">(((J3523/60)/60)/24)+DATE(1970,1,1)</f>
        <v>41881.361342592594</v>
      </c>
      <c r="V3523" s="9">
        <f t="shared" si="331"/>
        <v>41910.986342592594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0</v>
      </c>
      <c r="P3524">
        <f t="shared" si="332"/>
        <v>714.5</v>
      </c>
      <c r="Q3524" t="str">
        <f t="shared" si="333"/>
        <v>theater</v>
      </c>
      <c r="R3524" t="str">
        <f t="shared" si="334"/>
        <v>plays</v>
      </c>
      <c r="S3524" t="s">
        <v>8315</v>
      </c>
      <c r="T3524" t="s">
        <v>8329</v>
      </c>
      <c r="U3524" s="10">
        <f t="shared" si="335"/>
        <v>42234.789884259255</v>
      </c>
      <c r="V3524" s="9">
        <f t="shared" si="331"/>
        <v>42262.045833333337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546</v>
      </c>
      <c r="P3525">
        <f t="shared" si="332"/>
        <v>2313</v>
      </c>
      <c r="Q3525" t="str">
        <f t="shared" si="333"/>
        <v>theater</v>
      </c>
      <c r="R3525" t="str">
        <f t="shared" si="334"/>
        <v>plays</v>
      </c>
      <c r="S3525" t="s">
        <v>8315</v>
      </c>
      <c r="T3525" t="s">
        <v>8329</v>
      </c>
      <c r="U3525" s="10">
        <f t="shared" si="335"/>
        <v>42581.397546296299</v>
      </c>
      <c r="V3525" s="9">
        <f t="shared" si="331"/>
        <v>42638.583333333328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156</v>
      </c>
      <c r="P3526">
        <f t="shared" si="332"/>
        <v>5115</v>
      </c>
      <c r="Q3526" t="str">
        <f t="shared" si="333"/>
        <v>theater</v>
      </c>
      <c r="R3526" t="str">
        <f t="shared" si="334"/>
        <v>plays</v>
      </c>
      <c r="S3526" t="s">
        <v>8315</v>
      </c>
      <c r="T3526" t="s">
        <v>8329</v>
      </c>
      <c r="U3526" s="10">
        <f t="shared" si="335"/>
        <v>41880.76357638889</v>
      </c>
      <c r="V3526" s="9">
        <f t="shared" si="331"/>
        <v>41894.791666666664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30</v>
      </c>
      <c r="P3527">
        <f t="shared" si="332"/>
        <v>268.5</v>
      </c>
      <c r="Q3527" t="str">
        <f t="shared" si="333"/>
        <v>theater</v>
      </c>
      <c r="R3527" t="str">
        <f t="shared" si="334"/>
        <v>plays</v>
      </c>
      <c r="S3527" t="s">
        <v>8315</v>
      </c>
      <c r="T3527" t="s">
        <v>8329</v>
      </c>
      <c r="U3527" s="10">
        <f t="shared" si="335"/>
        <v>42214.6956712963</v>
      </c>
      <c r="V3527" s="9">
        <f t="shared" si="331"/>
        <v>42225.291666666672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66</v>
      </c>
      <c r="P3528">
        <f t="shared" si="332"/>
        <v>1700</v>
      </c>
      <c r="Q3528" t="str">
        <f t="shared" si="333"/>
        <v>theater</v>
      </c>
      <c r="R3528" t="str">
        <f t="shared" si="334"/>
        <v>plays</v>
      </c>
      <c r="S3528" t="s">
        <v>8315</v>
      </c>
      <c r="T3528" t="s">
        <v>8329</v>
      </c>
      <c r="U3528" s="10">
        <f t="shared" si="335"/>
        <v>42460.335312499999</v>
      </c>
      <c r="V3528" s="9">
        <f t="shared" si="331"/>
        <v>42487.874305555553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1015</v>
      </c>
      <c r="P3529">
        <f t="shared" si="332"/>
        <v>3550.5</v>
      </c>
      <c r="Q3529" t="str">
        <f t="shared" si="333"/>
        <v>theater</v>
      </c>
      <c r="R3529" t="str">
        <f t="shared" si="334"/>
        <v>plays</v>
      </c>
      <c r="S3529" t="s">
        <v>8315</v>
      </c>
      <c r="T3529" t="s">
        <v>8329</v>
      </c>
      <c r="U3529" s="10">
        <f t="shared" si="335"/>
        <v>42167.023206018523</v>
      </c>
      <c r="V3529" s="9">
        <f t="shared" si="331"/>
        <v>42195.790972222225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19</v>
      </c>
      <c r="P3530">
        <f t="shared" si="332"/>
        <v>853</v>
      </c>
      <c r="Q3530" t="str">
        <f t="shared" si="333"/>
        <v>theater</v>
      </c>
      <c r="R3530" t="str">
        <f t="shared" si="334"/>
        <v>plays</v>
      </c>
      <c r="S3530" t="s">
        <v>8315</v>
      </c>
      <c r="T3530" t="s">
        <v>8329</v>
      </c>
      <c r="U3530" s="10">
        <f t="shared" si="335"/>
        <v>42733.50136574074</v>
      </c>
      <c r="V3530" s="9">
        <f t="shared" si="331"/>
        <v>42753.12636574074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160</v>
      </c>
      <c r="P3531">
        <f t="shared" si="332"/>
        <v>339</v>
      </c>
      <c r="Q3531" t="str">
        <f t="shared" si="333"/>
        <v>theater</v>
      </c>
      <c r="R3531" t="str">
        <f t="shared" si="334"/>
        <v>plays</v>
      </c>
      <c r="S3531" t="s">
        <v>8315</v>
      </c>
      <c r="T3531" t="s">
        <v>8329</v>
      </c>
      <c r="U3531" s="10">
        <f t="shared" si="335"/>
        <v>42177.761782407411</v>
      </c>
      <c r="V3531" s="9">
        <f t="shared" si="331"/>
        <v>42197.666666666672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0</v>
      </c>
      <c r="P3532">
        <f t="shared" si="332"/>
        <v>1386</v>
      </c>
      <c r="Q3532" t="str">
        <f t="shared" si="333"/>
        <v>theater</v>
      </c>
      <c r="R3532" t="str">
        <f t="shared" si="334"/>
        <v>plays</v>
      </c>
      <c r="S3532" t="s">
        <v>8315</v>
      </c>
      <c r="T3532" t="s">
        <v>8329</v>
      </c>
      <c r="U3532" s="10">
        <f t="shared" si="335"/>
        <v>42442.623344907406</v>
      </c>
      <c r="V3532" s="9">
        <f t="shared" si="331"/>
        <v>42470.458333333328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280</v>
      </c>
      <c r="P3533">
        <f t="shared" si="332"/>
        <v>653</v>
      </c>
      <c r="Q3533" t="str">
        <f t="shared" si="333"/>
        <v>theater</v>
      </c>
      <c r="R3533" t="str">
        <f t="shared" si="334"/>
        <v>plays</v>
      </c>
      <c r="S3533" t="s">
        <v>8315</v>
      </c>
      <c r="T3533" t="s">
        <v>8329</v>
      </c>
      <c r="U3533" s="10">
        <f t="shared" si="335"/>
        <v>42521.654328703706</v>
      </c>
      <c r="V3533" s="9">
        <f t="shared" si="331"/>
        <v>42551.279328703706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182</v>
      </c>
      <c r="P3534">
        <f t="shared" si="332"/>
        <v>584.5</v>
      </c>
      <c r="Q3534" t="str">
        <f t="shared" si="333"/>
        <v>theater</v>
      </c>
      <c r="R3534" t="str">
        <f t="shared" si="334"/>
        <v>plays</v>
      </c>
      <c r="S3534" t="s">
        <v>8315</v>
      </c>
      <c r="T3534" t="s">
        <v>8329</v>
      </c>
      <c r="U3534" s="10">
        <f t="shared" si="335"/>
        <v>41884.599849537037</v>
      </c>
      <c r="V3534" s="9">
        <f t="shared" si="331"/>
        <v>41899.790972222225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131</v>
      </c>
      <c r="P3535">
        <f t="shared" si="332"/>
        <v>319.5</v>
      </c>
      <c r="Q3535" t="str">
        <f t="shared" si="333"/>
        <v>theater</v>
      </c>
      <c r="R3535" t="str">
        <f t="shared" si="334"/>
        <v>plays</v>
      </c>
      <c r="S3535" t="s">
        <v>8315</v>
      </c>
      <c r="T3535" t="s">
        <v>8329</v>
      </c>
      <c r="U3535" s="10">
        <f t="shared" si="335"/>
        <v>42289.761192129634</v>
      </c>
      <c r="V3535" s="9">
        <f t="shared" si="331"/>
        <v>42319.427858796298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2810</v>
      </c>
      <c r="P3536">
        <f t="shared" si="332"/>
        <v>4007</v>
      </c>
      <c r="Q3536" t="str">
        <f t="shared" si="333"/>
        <v>theater</v>
      </c>
      <c r="R3536" t="str">
        <f t="shared" si="334"/>
        <v>plays</v>
      </c>
      <c r="S3536" t="s">
        <v>8315</v>
      </c>
      <c r="T3536" t="s">
        <v>8329</v>
      </c>
      <c r="U3536" s="10">
        <f t="shared" si="335"/>
        <v>42243.6252662037</v>
      </c>
      <c r="V3536" s="9">
        <f t="shared" si="331"/>
        <v>42278.2502662037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63</v>
      </c>
      <c r="P3537">
        <f t="shared" si="332"/>
        <v>1054.5</v>
      </c>
      <c r="Q3537" t="str">
        <f t="shared" si="333"/>
        <v>theater</v>
      </c>
      <c r="R3537" t="str">
        <f t="shared" si="334"/>
        <v>plays</v>
      </c>
      <c r="S3537" t="s">
        <v>8315</v>
      </c>
      <c r="T3537" t="s">
        <v>8329</v>
      </c>
      <c r="U3537" s="10">
        <f t="shared" si="335"/>
        <v>42248.640162037031</v>
      </c>
      <c r="V3537" s="9">
        <f t="shared" si="331"/>
        <v>42279.375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80</v>
      </c>
      <c r="P3538">
        <f t="shared" si="332"/>
        <v>123.5</v>
      </c>
      <c r="Q3538" t="str">
        <f t="shared" si="333"/>
        <v>theater</v>
      </c>
      <c r="R3538" t="str">
        <f t="shared" si="334"/>
        <v>plays</v>
      </c>
      <c r="S3538" t="s">
        <v>8315</v>
      </c>
      <c r="T3538" t="s">
        <v>8329</v>
      </c>
      <c r="U3538" s="10">
        <f t="shared" si="335"/>
        <v>42328.727141203708</v>
      </c>
      <c r="V3538" s="9">
        <f t="shared" si="331"/>
        <v>42358.124305555553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543</v>
      </c>
      <c r="P3539">
        <f t="shared" si="332"/>
        <v>623</v>
      </c>
      <c r="Q3539" t="str">
        <f t="shared" si="333"/>
        <v>theater</v>
      </c>
      <c r="R3539" t="str">
        <f t="shared" si="334"/>
        <v>plays</v>
      </c>
      <c r="S3539" t="s">
        <v>8315</v>
      </c>
      <c r="T3539" t="s">
        <v>8329</v>
      </c>
      <c r="U3539" s="10">
        <f t="shared" si="335"/>
        <v>41923.354351851849</v>
      </c>
      <c r="V3539" s="9">
        <f t="shared" si="331"/>
        <v>41959.957638888889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569</v>
      </c>
      <c r="P3540">
        <f t="shared" si="332"/>
        <v>1326</v>
      </c>
      <c r="Q3540" t="str">
        <f t="shared" si="333"/>
        <v>theater</v>
      </c>
      <c r="R3540" t="str">
        <f t="shared" si="334"/>
        <v>plays</v>
      </c>
      <c r="S3540" t="s">
        <v>8315</v>
      </c>
      <c r="T3540" t="s">
        <v>8329</v>
      </c>
      <c r="U3540" s="10">
        <f t="shared" si="335"/>
        <v>42571.420601851853</v>
      </c>
      <c r="V3540" s="9">
        <f t="shared" si="331"/>
        <v>42599.045601851853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118</v>
      </c>
      <c r="P3541">
        <f t="shared" si="332"/>
        <v>365.5</v>
      </c>
      <c r="Q3541" t="str">
        <f t="shared" si="333"/>
        <v>theater</v>
      </c>
      <c r="R3541" t="str">
        <f t="shared" si="334"/>
        <v>plays</v>
      </c>
      <c r="S3541" t="s">
        <v>8315</v>
      </c>
      <c r="T3541" t="s">
        <v>8329</v>
      </c>
      <c r="U3541" s="10">
        <f t="shared" si="335"/>
        <v>42600.756041666667</v>
      </c>
      <c r="V3541" s="9">
        <f t="shared" si="331"/>
        <v>42621.381041666667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69</v>
      </c>
      <c r="P3542">
        <f t="shared" si="332"/>
        <v>188.5</v>
      </c>
      <c r="Q3542" t="str">
        <f t="shared" si="333"/>
        <v>theater</v>
      </c>
      <c r="R3542" t="str">
        <f t="shared" si="334"/>
        <v>plays</v>
      </c>
      <c r="S3542" t="s">
        <v>8315</v>
      </c>
      <c r="T3542" t="s">
        <v>8329</v>
      </c>
      <c r="U3542" s="10">
        <f t="shared" si="335"/>
        <v>42517.003368055557</v>
      </c>
      <c r="V3542" s="9">
        <f t="shared" si="331"/>
        <v>42546.628368055557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60</v>
      </c>
      <c r="P3543">
        <f t="shared" si="332"/>
        <v>646</v>
      </c>
      <c r="Q3543" t="str">
        <f t="shared" si="333"/>
        <v>theater</v>
      </c>
      <c r="R3543" t="str">
        <f t="shared" si="334"/>
        <v>plays</v>
      </c>
      <c r="S3543" t="s">
        <v>8315</v>
      </c>
      <c r="T3543" t="s">
        <v>8329</v>
      </c>
      <c r="U3543" s="10">
        <f t="shared" si="335"/>
        <v>42222.730034722219</v>
      </c>
      <c r="V3543" s="9">
        <f t="shared" si="331"/>
        <v>42247.355034722219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123</v>
      </c>
      <c r="P3544">
        <f t="shared" si="332"/>
        <v>2854</v>
      </c>
      <c r="Q3544" t="str">
        <f t="shared" si="333"/>
        <v>theater</v>
      </c>
      <c r="R3544" t="str">
        <f t="shared" si="334"/>
        <v>plays</v>
      </c>
      <c r="S3544" t="s">
        <v>8315</v>
      </c>
      <c r="T3544" t="s">
        <v>8329</v>
      </c>
      <c r="U3544" s="10">
        <f t="shared" si="335"/>
        <v>41829.599791666667</v>
      </c>
      <c r="V3544" s="9">
        <f t="shared" si="331"/>
        <v>41889.224791666667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70</v>
      </c>
      <c r="P3545">
        <f t="shared" si="332"/>
        <v>799.5</v>
      </c>
      <c r="Q3545" t="str">
        <f t="shared" si="333"/>
        <v>theater</v>
      </c>
      <c r="R3545" t="str">
        <f t="shared" si="334"/>
        <v>plays</v>
      </c>
      <c r="S3545" t="s">
        <v>8315</v>
      </c>
      <c r="T3545" t="s">
        <v>8329</v>
      </c>
      <c r="U3545" s="10">
        <f t="shared" si="335"/>
        <v>42150.755312499998</v>
      </c>
      <c r="V3545" s="9">
        <f t="shared" si="331"/>
        <v>42180.380312499998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0</v>
      </c>
      <c r="P3546">
        <f t="shared" si="332"/>
        <v>1262</v>
      </c>
      <c r="Q3546" t="str">
        <f t="shared" si="333"/>
        <v>theater</v>
      </c>
      <c r="R3546" t="str">
        <f t="shared" si="334"/>
        <v>plays</v>
      </c>
      <c r="S3546" t="s">
        <v>8315</v>
      </c>
      <c r="T3546" t="s">
        <v>8329</v>
      </c>
      <c r="U3546" s="10">
        <f t="shared" si="335"/>
        <v>42040.831678240742</v>
      </c>
      <c r="V3546" s="9">
        <f t="shared" si="331"/>
        <v>42070.456678240742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</v>
      </c>
      <c r="P3547">
        <f t="shared" si="332"/>
        <v>129.5</v>
      </c>
      <c r="Q3547" t="str">
        <f t="shared" si="333"/>
        <v>theater</v>
      </c>
      <c r="R3547" t="str">
        <f t="shared" si="334"/>
        <v>plays</v>
      </c>
      <c r="S3547" t="s">
        <v>8315</v>
      </c>
      <c r="T3547" t="s">
        <v>8329</v>
      </c>
      <c r="U3547" s="10">
        <f t="shared" si="335"/>
        <v>42075.807395833333</v>
      </c>
      <c r="V3547" s="9">
        <f t="shared" si="331"/>
        <v>42105.432395833333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25</v>
      </c>
      <c r="P3548">
        <f t="shared" si="332"/>
        <v>572</v>
      </c>
      <c r="Q3548" t="str">
        <f t="shared" si="333"/>
        <v>theater</v>
      </c>
      <c r="R3548" t="str">
        <f t="shared" si="334"/>
        <v>plays</v>
      </c>
      <c r="S3548" t="s">
        <v>8315</v>
      </c>
      <c r="T3548" t="s">
        <v>8329</v>
      </c>
      <c r="U3548" s="10">
        <f t="shared" si="335"/>
        <v>42073.660694444443</v>
      </c>
      <c r="V3548" s="9">
        <f t="shared" si="331"/>
        <v>42094.790972222225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5043.25</v>
      </c>
      <c r="P3549">
        <f t="shared" si="332"/>
        <v>20189.625</v>
      </c>
      <c r="Q3549" t="str">
        <f t="shared" si="333"/>
        <v>theater</v>
      </c>
      <c r="R3549" t="str">
        <f t="shared" si="334"/>
        <v>plays</v>
      </c>
      <c r="S3549" t="s">
        <v>8315</v>
      </c>
      <c r="T3549" t="s">
        <v>8329</v>
      </c>
      <c r="U3549" s="10">
        <f t="shared" si="335"/>
        <v>42480.078715277778</v>
      </c>
      <c r="V3549" s="9">
        <f t="shared" si="331"/>
        <v>42503.790972222225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40</v>
      </c>
      <c r="P3550">
        <f t="shared" si="332"/>
        <v>1076.5</v>
      </c>
      <c r="Q3550" t="str">
        <f t="shared" si="333"/>
        <v>theater</v>
      </c>
      <c r="R3550" t="str">
        <f t="shared" si="334"/>
        <v>plays</v>
      </c>
      <c r="S3550" t="s">
        <v>8315</v>
      </c>
      <c r="T3550" t="s">
        <v>8329</v>
      </c>
      <c r="U3550" s="10">
        <f t="shared" si="335"/>
        <v>42411.942291666666</v>
      </c>
      <c r="V3550" s="9">
        <f t="shared" si="331"/>
        <v>42433.666666666672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20</v>
      </c>
      <c r="P3551">
        <f t="shared" si="332"/>
        <v>531</v>
      </c>
      <c r="Q3551" t="str">
        <f t="shared" si="333"/>
        <v>theater</v>
      </c>
      <c r="R3551" t="str">
        <f t="shared" si="334"/>
        <v>plays</v>
      </c>
      <c r="S3551" t="s">
        <v>8315</v>
      </c>
      <c r="T3551" t="s">
        <v>8329</v>
      </c>
      <c r="U3551" s="10">
        <f t="shared" si="335"/>
        <v>42223.394363425927</v>
      </c>
      <c r="V3551" s="9">
        <f t="shared" si="331"/>
        <v>42251.019363425927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120</v>
      </c>
      <c r="P3552">
        <f t="shared" si="332"/>
        <v>1342</v>
      </c>
      <c r="Q3552" t="str">
        <f t="shared" si="333"/>
        <v>theater</v>
      </c>
      <c r="R3552" t="str">
        <f t="shared" si="334"/>
        <v>plays</v>
      </c>
      <c r="S3552" t="s">
        <v>8315</v>
      </c>
      <c r="T3552" t="s">
        <v>8329</v>
      </c>
      <c r="U3552" s="10">
        <f t="shared" si="335"/>
        <v>42462.893495370372</v>
      </c>
      <c r="V3552" s="9">
        <f t="shared" si="331"/>
        <v>42492.518495370372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27.5</v>
      </c>
      <c r="P3553">
        <f t="shared" si="332"/>
        <v>776.25</v>
      </c>
      <c r="Q3553" t="str">
        <f t="shared" si="333"/>
        <v>theater</v>
      </c>
      <c r="R3553" t="str">
        <f t="shared" si="334"/>
        <v>plays</v>
      </c>
      <c r="S3553" t="s">
        <v>8315</v>
      </c>
      <c r="T3553" t="s">
        <v>8329</v>
      </c>
      <c r="U3553" s="10">
        <f t="shared" si="335"/>
        <v>41753.515856481477</v>
      </c>
      <c r="V3553" s="9">
        <f t="shared" si="331"/>
        <v>41781.546527777777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0</v>
      </c>
      <c r="P3554">
        <f t="shared" si="332"/>
        <v>396.5</v>
      </c>
      <c r="Q3554" t="str">
        <f t="shared" si="333"/>
        <v>theater</v>
      </c>
      <c r="R3554" t="str">
        <f t="shared" si="334"/>
        <v>plays</v>
      </c>
      <c r="S3554" t="s">
        <v>8315</v>
      </c>
      <c r="T3554" t="s">
        <v>8329</v>
      </c>
      <c r="U3554" s="10">
        <f t="shared" si="335"/>
        <v>41788.587083333332</v>
      </c>
      <c r="V3554" s="9">
        <f t="shared" si="331"/>
        <v>41818.212083333332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345</v>
      </c>
      <c r="P3555">
        <f t="shared" si="332"/>
        <v>2974.5</v>
      </c>
      <c r="Q3555" t="str">
        <f t="shared" si="333"/>
        <v>theater</v>
      </c>
      <c r="R3555" t="str">
        <f t="shared" si="334"/>
        <v>plays</v>
      </c>
      <c r="S3555" t="s">
        <v>8315</v>
      </c>
      <c r="T3555" t="s">
        <v>8329</v>
      </c>
      <c r="U3555" s="10">
        <f t="shared" si="335"/>
        <v>42196.028703703705</v>
      </c>
      <c r="V3555" s="9">
        <f t="shared" si="331"/>
        <v>42227.625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671.10999999999967</v>
      </c>
      <c r="P3556">
        <f t="shared" si="332"/>
        <v>2862.0549999999998</v>
      </c>
      <c r="Q3556" t="str">
        <f t="shared" si="333"/>
        <v>theater</v>
      </c>
      <c r="R3556" t="str">
        <f t="shared" si="334"/>
        <v>plays</v>
      </c>
      <c r="S3556" t="s">
        <v>8315</v>
      </c>
      <c r="T3556" t="s">
        <v>8329</v>
      </c>
      <c r="U3556" s="10">
        <f t="shared" si="335"/>
        <v>42016.050451388888</v>
      </c>
      <c r="V3556" s="9">
        <f t="shared" si="331"/>
        <v>42046.333333333328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0</v>
      </c>
      <c r="P3557">
        <f t="shared" si="332"/>
        <v>1207</v>
      </c>
      <c r="Q3557" t="str">
        <f t="shared" si="333"/>
        <v>theater</v>
      </c>
      <c r="R3557" t="str">
        <f t="shared" si="334"/>
        <v>plays</v>
      </c>
      <c r="S3557" t="s">
        <v>8315</v>
      </c>
      <c r="T3557" t="s">
        <v>8329</v>
      </c>
      <c r="U3557" s="10">
        <f t="shared" si="335"/>
        <v>42661.442060185189</v>
      </c>
      <c r="V3557" s="9">
        <f t="shared" si="331"/>
        <v>42691.108726851853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</v>
      </c>
      <c r="P3558">
        <f t="shared" si="332"/>
        <v>1115</v>
      </c>
      <c r="Q3558" t="str">
        <f t="shared" si="333"/>
        <v>theater</v>
      </c>
      <c r="R3558" t="str">
        <f t="shared" si="334"/>
        <v>plays</v>
      </c>
      <c r="S3558" t="s">
        <v>8315</v>
      </c>
      <c r="T3558" t="s">
        <v>8329</v>
      </c>
      <c r="U3558" s="10">
        <f t="shared" si="335"/>
        <v>41808.649583333332</v>
      </c>
      <c r="V3558" s="9">
        <f t="shared" si="331"/>
        <v>41868.274583333332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36</v>
      </c>
      <c r="P3559">
        <f t="shared" si="332"/>
        <v>50297</v>
      </c>
      <c r="Q3559" t="str">
        <f t="shared" si="333"/>
        <v>theater</v>
      </c>
      <c r="R3559" t="str">
        <f t="shared" si="334"/>
        <v>plays</v>
      </c>
      <c r="S3559" t="s">
        <v>8315</v>
      </c>
      <c r="T3559" t="s">
        <v>8329</v>
      </c>
      <c r="U3559" s="10">
        <f t="shared" si="335"/>
        <v>41730.276747685188</v>
      </c>
      <c r="V3559" s="9">
        <f t="shared" si="331"/>
        <v>41763.901747685188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154</v>
      </c>
      <c r="P3560">
        <f t="shared" si="332"/>
        <v>263</v>
      </c>
      <c r="Q3560" t="str">
        <f t="shared" si="333"/>
        <v>theater</v>
      </c>
      <c r="R3560" t="str">
        <f t="shared" si="334"/>
        <v>plays</v>
      </c>
      <c r="S3560" t="s">
        <v>8315</v>
      </c>
      <c r="T3560" t="s">
        <v>8329</v>
      </c>
      <c r="U3560" s="10">
        <f t="shared" si="335"/>
        <v>42139.816840277781</v>
      </c>
      <c r="V3560" s="9">
        <f t="shared" si="331"/>
        <v>42181.5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35</v>
      </c>
      <c r="P3561">
        <f t="shared" si="332"/>
        <v>529.5</v>
      </c>
      <c r="Q3561" t="str">
        <f t="shared" si="333"/>
        <v>theater</v>
      </c>
      <c r="R3561" t="str">
        <f t="shared" si="334"/>
        <v>plays</v>
      </c>
      <c r="S3561" t="s">
        <v>8315</v>
      </c>
      <c r="T3561" t="s">
        <v>8329</v>
      </c>
      <c r="U3561" s="10">
        <f t="shared" si="335"/>
        <v>42194.096157407403</v>
      </c>
      <c r="V3561" s="9">
        <f t="shared" si="331"/>
        <v>42215.998611111107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270</v>
      </c>
      <c r="P3562">
        <f t="shared" si="332"/>
        <v>1772</v>
      </c>
      <c r="Q3562" t="str">
        <f t="shared" si="333"/>
        <v>theater</v>
      </c>
      <c r="R3562" t="str">
        <f t="shared" si="334"/>
        <v>plays</v>
      </c>
      <c r="S3562" t="s">
        <v>8315</v>
      </c>
      <c r="T3562" t="s">
        <v>8329</v>
      </c>
      <c r="U3562" s="10">
        <f t="shared" si="335"/>
        <v>42115.889652777783</v>
      </c>
      <c r="V3562" s="9">
        <f t="shared" si="331"/>
        <v>42150.739583333328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60</v>
      </c>
      <c r="P3563">
        <f t="shared" si="332"/>
        <v>1307</v>
      </c>
      <c r="Q3563" t="str">
        <f t="shared" si="333"/>
        <v>theater</v>
      </c>
      <c r="R3563" t="str">
        <f t="shared" si="334"/>
        <v>plays</v>
      </c>
      <c r="S3563" t="s">
        <v>8315</v>
      </c>
      <c r="T3563" t="s">
        <v>8329</v>
      </c>
      <c r="U3563" s="10">
        <f t="shared" si="335"/>
        <v>42203.680300925931</v>
      </c>
      <c r="V3563" s="9">
        <f t="shared" si="331"/>
        <v>42221.4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154</v>
      </c>
      <c r="P3564">
        <f t="shared" si="332"/>
        <v>250</v>
      </c>
      <c r="Q3564" t="str">
        <f t="shared" si="333"/>
        <v>theater</v>
      </c>
      <c r="R3564" t="str">
        <f t="shared" si="334"/>
        <v>plays</v>
      </c>
      <c r="S3564" t="s">
        <v>8315</v>
      </c>
      <c r="T3564" t="s">
        <v>8329</v>
      </c>
      <c r="U3564" s="10">
        <f t="shared" si="335"/>
        <v>42433.761886574073</v>
      </c>
      <c r="V3564" s="9">
        <f t="shared" si="331"/>
        <v>42442.541666666672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27.450000000000045</v>
      </c>
      <c r="P3565">
        <f t="shared" si="332"/>
        <v>276.22500000000002</v>
      </c>
      <c r="Q3565" t="str">
        <f t="shared" si="333"/>
        <v>theater</v>
      </c>
      <c r="R3565" t="str">
        <f t="shared" si="334"/>
        <v>plays</v>
      </c>
      <c r="S3565" t="s">
        <v>8315</v>
      </c>
      <c r="T3565" t="s">
        <v>8329</v>
      </c>
      <c r="U3565" s="10">
        <f t="shared" si="335"/>
        <v>42555.671944444446</v>
      </c>
      <c r="V3565" s="9">
        <f t="shared" si="331"/>
        <v>42583.416666666672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5</v>
      </c>
      <c r="P3566">
        <f t="shared" si="332"/>
        <v>511</v>
      </c>
      <c r="Q3566" t="str">
        <f t="shared" si="333"/>
        <v>theater</v>
      </c>
      <c r="R3566" t="str">
        <f t="shared" si="334"/>
        <v>plays</v>
      </c>
      <c r="S3566" t="s">
        <v>8315</v>
      </c>
      <c r="T3566" t="s">
        <v>8329</v>
      </c>
      <c r="U3566" s="10">
        <f t="shared" si="335"/>
        <v>42236.623252314821</v>
      </c>
      <c r="V3566" s="9">
        <f t="shared" si="331"/>
        <v>42282.291666666672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275</v>
      </c>
      <c r="P3567">
        <f t="shared" si="332"/>
        <v>593.5</v>
      </c>
      <c r="Q3567" t="str">
        <f t="shared" si="333"/>
        <v>theater</v>
      </c>
      <c r="R3567" t="str">
        <f t="shared" si="334"/>
        <v>plays</v>
      </c>
      <c r="S3567" t="s">
        <v>8315</v>
      </c>
      <c r="T3567" t="s">
        <v>8329</v>
      </c>
      <c r="U3567" s="10">
        <f t="shared" si="335"/>
        <v>41974.743148148147</v>
      </c>
      <c r="V3567" s="9">
        <f t="shared" si="331"/>
        <v>42004.368148148147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95</v>
      </c>
      <c r="P3568">
        <f t="shared" si="332"/>
        <v>1066.5</v>
      </c>
      <c r="Q3568" t="str">
        <f t="shared" si="333"/>
        <v>theater</v>
      </c>
      <c r="R3568" t="str">
        <f t="shared" si="334"/>
        <v>plays</v>
      </c>
      <c r="S3568" t="s">
        <v>8315</v>
      </c>
      <c r="T3568" t="s">
        <v>8329</v>
      </c>
      <c r="U3568" s="10">
        <f t="shared" si="335"/>
        <v>41997.507905092592</v>
      </c>
      <c r="V3568" s="9">
        <f t="shared" si="331"/>
        <v>42027.132905092592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88</v>
      </c>
      <c r="P3569">
        <f t="shared" si="332"/>
        <v>564.5</v>
      </c>
      <c r="Q3569" t="str">
        <f t="shared" si="333"/>
        <v>theater</v>
      </c>
      <c r="R3569" t="str">
        <f t="shared" si="334"/>
        <v>plays</v>
      </c>
      <c r="S3569" t="s">
        <v>8315</v>
      </c>
      <c r="T3569" t="s">
        <v>8329</v>
      </c>
      <c r="U3569" s="10">
        <f t="shared" si="335"/>
        <v>42135.810694444444</v>
      </c>
      <c r="V3569" s="9">
        <f t="shared" si="331"/>
        <v>42165.435694444444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110</v>
      </c>
      <c r="P3570">
        <f t="shared" si="332"/>
        <v>564.5</v>
      </c>
      <c r="Q3570" t="str">
        <f t="shared" si="333"/>
        <v>theater</v>
      </c>
      <c r="R3570" t="str">
        <f t="shared" si="334"/>
        <v>plays</v>
      </c>
      <c r="S3570" t="s">
        <v>8315</v>
      </c>
      <c r="T3570" t="s">
        <v>8329</v>
      </c>
      <c r="U3570" s="10">
        <f t="shared" si="335"/>
        <v>41869.740671296298</v>
      </c>
      <c r="V3570" s="9">
        <f t="shared" si="331"/>
        <v>41899.365671296298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24</v>
      </c>
      <c r="P3571">
        <f t="shared" si="332"/>
        <v>2532.5</v>
      </c>
      <c r="Q3571" t="str">
        <f t="shared" si="333"/>
        <v>theater</v>
      </c>
      <c r="R3571" t="str">
        <f t="shared" si="334"/>
        <v>plays</v>
      </c>
      <c r="S3571" t="s">
        <v>8315</v>
      </c>
      <c r="T3571" t="s">
        <v>8329</v>
      </c>
      <c r="U3571" s="10">
        <f t="shared" si="335"/>
        <v>41982.688611111109</v>
      </c>
      <c r="V3571" s="9">
        <f t="shared" si="331"/>
        <v>42012.313611111109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287</v>
      </c>
      <c r="P3572">
        <f t="shared" si="332"/>
        <v>1156.5</v>
      </c>
      <c r="Q3572" t="str">
        <f t="shared" si="333"/>
        <v>theater</v>
      </c>
      <c r="R3572" t="str">
        <f t="shared" si="334"/>
        <v>plays</v>
      </c>
      <c r="S3572" t="s">
        <v>8315</v>
      </c>
      <c r="T3572" t="s">
        <v>8329</v>
      </c>
      <c r="U3572" s="10">
        <f t="shared" si="335"/>
        <v>41976.331979166673</v>
      </c>
      <c r="V3572" s="9">
        <f t="shared" si="331"/>
        <v>42003.916666666672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331</v>
      </c>
      <c r="P3573">
        <f t="shared" si="332"/>
        <v>928</v>
      </c>
      <c r="Q3573" t="str">
        <f t="shared" si="333"/>
        <v>theater</v>
      </c>
      <c r="R3573" t="str">
        <f t="shared" si="334"/>
        <v>plays</v>
      </c>
      <c r="S3573" t="s">
        <v>8315</v>
      </c>
      <c r="T3573" t="s">
        <v>8329</v>
      </c>
      <c r="U3573" s="10">
        <f t="shared" si="335"/>
        <v>41912.858946759261</v>
      </c>
      <c r="V3573" s="9">
        <f t="shared" si="331"/>
        <v>41942.483946759261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0</v>
      </c>
      <c r="P3574">
        <f t="shared" si="332"/>
        <v>254.5</v>
      </c>
      <c r="Q3574" t="str">
        <f t="shared" si="333"/>
        <v>theater</v>
      </c>
      <c r="R3574" t="str">
        <f t="shared" si="334"/>
        <v>plays</v>
      </c>
      <c r="S3574" t="s">
        <v>8315</v>
      </c>
      <c r="T3574" t="s">
        <v>8329</v>
      </c>
      <c r="U3574" s="10">
        <f t="shared" si="335"/>
        <v>42146.570393518516</v>
      </c>
      <c r="V3574" s="9">
        <f t="shared" si="331"/>
        <v>42176.195393518516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84</v>
      </c>
      <c r="P3575">
        <f t="shared" si="332"/>
        <v>1581</v>
      </c>
      <c r="Q3575" t="str">
        <f t="shared" si="333"/>
        <v>theater</v>
      </c>
      <c r="R3575" t="str">
        <f t="shared" si="334"/>
        <v>plays</v>
      </c>
      <c r="S3575" t="s">
        <v>8315</v>
      </c>
      <c r="T3575" t="s">
        <v>8329</v>
      </c>
      <c r="U3575" s="10">
        <f t="shared" si="335"/>
        <v>41921.375532407408</v>
      </c>
      <c r="V3575" s="9">
        <f t="shared" si="331"/>
        <v>41951.042199074072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355</v>
      </c>
      <c r="P3576">
        <f t="shared" si="332"/>
        <v>3100</v>
      </c>
      <c r="Q3576" t="str">
        <f t="shared" si="333"/>
        <v>theater</v>
      </c>
      <c r="R3576" t="str">
        <f t="shared" si="334"/>
        <v>plays</v>
      </c>
      <c r="S3576" t="s">
        <v>8315</v>
      </c>
      <c r="T3576" t="s">
        <v>8329</v>
      </c>
      <c r="U3576" s="10">
        <f t="shared" si="335"/>
        <v>41926.942685185182</v>
      </c>
      <c r="V3576" s="9">
        <f t="shared" si="331"/>
        <v>41956.609351851846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133</v>
      </c>
      <c r="P3577">
        <f t="shared" si="332"/>
        <v>5117.5</v>
      </c>
      <c r="Q3577" t="str">
        <f t="shared" si="333"/>
        <v>theater</v>
      </c>
      <c r="R3577" t="str">
        <f t="shared" si="334"/>
        <v>plays</v>
      </c>
      <c r="S3577" t="s">
        <v>8315</v>
      </c>
      <c r="T3577" t="s">
        <v>8329</v>
      </c>
      <c r="U3577" s="10">
        <f t="shared" si="335"/>
        <v>42561.783877314811</v>
      </c>
      <c r="V3577" s="9">
        <f t="shared" si="331"/>
        <v>42592.790972222225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0</v>
      </c>
      <c r="P3578">
        <f t="shared" si="332"/>
        <v>52.5</v>
      </c>
      <c r="Q3578" t="str">
        <f t="shared" si="333"/>
        <v>theater</v>
      </c>
      <c r="R3578" t="str">
        <f t="shared" si="334"/>
        <v>plays</v>
      </c>
      <c r="S3578" t="s">
        <v>8315</v>
      </c>
      <c r="T3578" t="s">
        <v>8329</v>
      </c>
      <c r="U3578" s="10">
        <f t="shared" si="335"/>
        <v>42649.54923611111</v>
      </c>
      <c r="V3578" s="9">
        <f t="shared" si="331"/>
        <v>42709.215902777782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180</v>
      </c>
      <c r="P3579">
        <f t="shared" si="332"/>
        <v>403.5</v>
      </c>
      <c r="Q3579" t="str">
        <f t="shared" si="333"/>
        <v>theater</v>
      </c>
      <c r="R3579" t="str">
        <f t="shared" si="334"/>
        <v>plays</v>
      </c>
      <c r="S3579" t="s">
        <v>8315</v>
      </c>
      <c r="T3579" t="s">
        <v>8329</v>
      </c>
      <c r="U3579" s="10">
        <f t="shared" si="335"/>
        <v>42093.786840277782</v>
      </c>
      <c r="V3579" s="9">
        <f t="shared" si="331"/>
        <v>42119.89444444445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0.20000000000004547</v>
      </c>
      <c r="P3580">
        <f t="shared" si="332"/>
        <v>768.6</v>
      </c>
      <c r="Q3580" t="str">
        <f t="shared" si="333"/>
        <v>theater</v>
      </c>
      <c r="R3580" t="str">
        <f t="shared" si="334"/>
        <v>plays</v>
      </c>
      <c r="S3580" t="s">
        <v>8315</v>
      </c>
      <c r="T3580" t="s">
        <v>8329</v>
      </c>
      <c r="U3580" s="10">
        <f t="shared" si="335"/>
        <v>42460.733530092592</v>
      </c>
      <c r="V3580" s="9">
        <f t="shared" si="331"/>
        <v>42490.358530092592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0</v>
      </c>
      <c r="P3581">
        <f t="shared" si="332"/>
        <v>257</v>
      </c>
      <c r="Q3581" t="str">
        <f t="shared" si="333"/>
        <v>theater</v>
      </c>
      <c r="R3581" t="str">
        <f t="shared" si="334"/>
        <v>plays</v>
      </c>
      <c r="S3581" t="s">
        <v>8315</v>
      </c>
      <c r="T3581" t="s">
        <v>8329</v>
      </c>
      <c r="U3581" s="10">
        <f t="shared" si="335"/>
        <v>42430.762222222227</v>
      </c>
      <c r="V3581" s="9">
        <f t="shared" si="331"/>
        <v>42460.345555555556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125</v>
      </c>
      <c r="P3582">
        <f t="shared" si="332"/>
        <v>526</v>
      </c>
      <c r="Q3582" t="str">
        <f t="shared" si="333"/>
        <v>theater</v>
      </c>
      <c r="R3582" t="str">
        <f t="shared" si="334"/>
        <v>plays</v>
      </c>
      <c r="S3582" t="s">
        <v>8315</v>
      </c>
      <c r="T3582" t="s">
        <v>8329</v>
      </c>
      <c r="U3582" s="10">
        <f t="shared" si="335"/>
        <v>42026.176180555558</v>
      </c>
      <c r="V3582" s="9">
        <f t="shared" si="331"/>
        <v>42063.832638888889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0</v>
      </c>
      <c r="P3583">
        <f t="shared" si="332"/>
        <v>772.5</v>
      </c>
      <c r="Q3583" t="str">
        <f t="shared" si="333"/>
        <v>theater</v>
      </c>
      <c r="R3583" t="str">
        <f t="shared" si="334"/>
        <v>plays</v>
      </c>
      <c r="S3583" t="s">
        <v>8315</v>
      </c>
      <c r="T3583" t="s">
        <v>8329</v>
      </c>
      <c r="U3583" s="10">
        <f t="shared" si="335"/>
        <v>41836.471180555556</v>
      </c>
      <c r="V3583" s="9">
        <f t="shared" si="331"/>
        <v>41850.096180555556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1870</v>
      </c>
      <c r="P3584">
        <f t="shared" si="332"/>
        <v>1459.5</v>
      </c>
      <c r="Q3584" t="str">
        <f t="shared" si="333"/>
        <v>theater</v>
      </c>
      <c r="R3584" t="str">
        <f t="shared" si="334"/>
        <v>plays</v>
      </c>
      <c r="S3584" t="s">
        <v>8315</v>
      </c>
      <c r="T3584" t="s">
        <v>8329</v>
      </c>
      <c r="U3584" s="10">
        <f t="shared" si="335"/>
        <v>42451.095856481479</v>
      </c>
      <c r="V3584" s="9">
        <f t="shared" si="331"/>
        <v>42464.720856481479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255</v>
      </c>
      <c r="P3585">
        <f t="shared" si="332"/>
        <v>1639.5</v>
      </c>
      <c r="Q3585" t="str">
        <f t="shared" si="333"/>
        <v>theater</v>
      </c>
      <c r="R3585" t="str">
        <f t="shared" si="334"/>
        <v>plays</v>
      </c>
      <c r="S3585" t="s">
        <v>8315</v>
      </c>
      <c r="T3585" t="s">
        <v>8329</v>
      </c>
      <c r="U3585" s="10">
        <f t="shared" si="335"/>
        <v>42418.425983796296</v>
      </c>
      <c r="V3585" s="9">
        <f t="shared" si="331"/>
        <v>42478.009317129632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IF(E3586&gt;=D3586, E3586-D3586,0)</f>
        <v>465</v>
      </c>
      <c r="P3586">
        <f t="shared" si="332"/>
        <v>1788.5</v>
      </c>
      <c r="Q3586" t="str">
        <f t="shared" si="333"/>
        <v>theater</v>
      </c>
      <c r="R3586" t="str">
        <f t="shared" si="334"/>
        <v>plays</v>
      </c>
      <c r="S3586" t="s">
        <v>8315</v>
      </c>
      <c r="T3586" t="s">
        <v>8329</v>
      </c>
      <c r="U3586" s="10">
        <f t="shared" si="335"/>
        <v>42168.316481481481</v>
      </c>
      <c r="V3586" s="9">
        <f t="shared" ref="V3586:V3649" si="337">(I3586/86400)+25569+(-9/24)</f>
        <v>42197.941481481481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650</v>
      </c>
      <c r="P3587">
        <f t="shared" ref="P3587:P3650" si="338">AVERAGE(E3587,L3587)</f>
        <v>2036.5</v>
      </c>
      <c r="Q3587" t="str">
        <f t="shared" ref="Q3587:Q3650" si="339">LEFT(N3587,LEN(N3587)-FIND("/",N3587)+2)</f>
        <v>theater</v>
      </c>
      <c r="R3587" t="str">
        <f t="shared" ref="R3587:R3650" si="340">RIGHT(N3587,LEN(N3587)-FIND("/",N3587))</f>
        <v>plays</v>
      </c>
      <c r="S3587" t="s">
        <v>8315</v>
      </c>
      <c r="T3587" t="s">
        <v>8329</v>
      </c>
      <c r="U3587" s="10">
        <f t="shared" ref="U3587:U3650" si="341">(((J3587/60)/60)/24)+DATE(1970,1,1)</f>
        <v>41964.716319444444</v>
      </c>
      <c r="V3587" s="9">
        <f t="shared" si="337"/>
        <v>41994.341319444444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707</v>
      </c>
      <c r="P3588">
        <f t="shared" si="338"/>
        <v>4130.5</v>
      </c>
      <c r="Q3588" t="str">
        <f t="shared" si="339"/>
        <v>theater</v>
      </c>
      <c r="R3588" t="str">
        <f t="shared" si="340"/>
        <v>plays</v>
      </c>
      <c r="S3588" t="s">
        <v>8315</v>
      </c>
      <c r="T3588" t="s">
        <v>8329</v>
      </c>
      <c r="U3588" s="10">
        <f t="shared" si="341"/>
        <v>42576.697569444441</v>
      </c>
      <c r="V3588" s="9">
        <f t="shared" si="337"/>
        <v>42636.322569444441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133</v>
      </c>
      <c r="P3589">
        <f t="shared" si="338"/>
        <v>330.5</v>
      </c>
      <c r="Q3589" t="str">
        <f t="shared" si="339"/>
        <v>theater</v>
      </c>
      <c r="R3589" t="str">
        <f t="shared" si="340"/>
        <v>plays</v>
      </c>
      <c r="S3589" t="s">
        <v>8315</v>
      </c>
      <c r="T3589" t="s">
        <v>8329</v>
      </c>
      <c r="U3589" s="10">
        <f t="shared" si="341"/>
        <v>42503.539976851855</v>
      </c>
      <c r="V3589" s="9">
        <f t="shared" si="337"/>
        <v>42548.416666666672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</v>
      </c>
      <c r="P3590">
        <f t="shared" si="338"/>
        <v>106</v>
      </c>
      <c r="Q3590" t="str">
        <f t="shared" si="339"/>
        <v>theater</v>
      </c>
      <c r="R3590" t="str">
        <f t="shared" si="340"/>
        <v>plays</v>
      </c>
      <c r="S3590" t="s">
        <v>8315</v>
      </c>
      <c r="T3590" t="s">
        <v>8329</v>
      </c>
      <c r="U3590" s="10">
        <f t="shared" si="341"/>
        <v>42101.828819444447</v>
      </c>
      <c r="V3590" s="9">
        <f t="shared" si="337"/>
        <v>42123.583333333328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1100</v>
      </c>
      <c r="P3591">
        <f t="shared" si="338"/>
        <v>2581</v>
      </c>
      <c r="Q3591" t="str">
        <f t="shared" si="339"/>
        <v>theater</v>
      </c>
      <c r="R3591" t="str">
        <f t="shared" si="340"/>
        <v>plays</v>
      </c>
      <c r="S3591" t="s">
        <v>8315</v>
      </c>
      <c r="T3591" t="s">
        <v>8329</v>
      </c>
      <c r="U3591" s="10">
        <f t="shared" si="341"/>
        <v>42125.647534722222</v>
      </c>
      <c r="V3591" s="9">
        <f t="shared" si="337"/>
        <v>42150.272534722222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3</v>
      </c>
      <c r="P3592">
        <f t="shared" si="338"/>
        <v>2538</v>
      </c>
      <c r="Q3592" t="str">
        <f t="shared" si="339"/>
        <v>theater</v>
      </c>
      <c r="R3592" t="str">
        <f t="shared" si="340"/>
        <v>plays</v>
      </c>
      <c r="S3592" t="s">
        <v>8315</v>
      </c>
      <c r="T3592" t="s">
        <v>8329</v>
      </c>
      <c r="U3592" s="10">
        <f t="shared" si="341"/>
        <v>41902.333726851852</v>
      </c>
      <c r="V3592" s="9">
        <f t="shared" si="337"/>
        <v>41931.958726851852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525</v>
      </c>
      <c r="P3593">
        <f t="shared" si="338"/>
        <v>621.5</v>
      </c>
      <c r="Q3593" t="str">
        <f t="shared" si="339"/>
        <v>theater</v>
      </c>
      <c r="R3593" t="str">
        <f t="shared" si="340"/>
        <v>plays</v>
      </c>
      <c r="S3593" t="s">
        <v>8315</v>
      </c>
      <c r="T3593" t="s">
        <v>8329</v>
      </c>
      <c r="U3593" s="10">
        <f t="shared" si="341"/>
        <v>42003.948425925926</v>
      </c>
      <c r="V3593" s="9">
        <f t="shared" si="337"/>
        <v>42027.832638888889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545</v>
      </c>
      <c r="P3594">
        <f t="shared" si="338"/>
        <v>1290</v>
      </c>
      <c r="Q3594" t="str">
        <f t="shared" si="339"/>
        <v>theater</v>
      </c>
      <c r="R3594" t="str">
        <f t="shared" si="340"/>
        <v>plays</v>
      </c>
      <c r="S3594" t="s">
        <v>8315</v>
      </c>
      <c r="T3594" t="s">
        <v>8329</v>
      </c>
      <c r="U3594" s="10">
        <f t="shared" si="341"/>
        <v>41988.829942129625</v>
      </c>
      <c r="V3594" s="9">
        <f t="shared" si="337"/>
        <v>42045.832638888889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319</v>
      </c>
      <c r="P3595">
        <f t="shared" si="338"/>
        <v>1681</v>
      </c>
      <c r="Q3595" t="str">
        <f t="shared" si="339"/>
        <v>theater</v>
      </c>
      <c r="R3595" t="str">
        <f t="shared" si="340"/>
        <v>plays</v>
      </c>
      <c r="S3595" t="s">
        <v>8315</v>
      </c>
      <c r="T3595" t="s">
        <v>8329</v>
      </c>
      <c r="U3595" s="10">
        <f t="shared" si="341"/>
        <v>41974.898599537039</v>
      </c>
      <c r="V3595" s="9">
        <f t="shared" si="337"/>
        <v>42009.476388888885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415</v>
      </c>
      <c r="P3596">
        <f t="shared" si="338"/>
        <v>1025.5</v>
      </c>
      <c r="Q3596" t="str">
        <f t="shared" si="339"/>
        <v>theater</v>
      </c>
      <c r="R3596" t="str">
        <f t="shared" si="340"/>
        <v>plays</v>
      </c>
      <c r="S3596" t="s">
        <v>8315</v>
      </c>
      <c r="T3596" t="s">
        <v>8329</v>
      </c>
      <c r="U3596" s="10">
        <f t="shared" si="341"/>
        <v>42592.066921296297</v>
      </c>
      <c r="V3596" s="9">
        <f t="shared" si="337"/>
        <v>42616.691921296297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481</v>
      </c>
      <c r="P3597">
        <f t="shared" si="338"/>
        <v>1571.5</v>
      </c>
      <c r="Q3597" t="str">
        <f t="shared" si="339"/>
        <v>theater</v>
      </c>
      <c r="R3597" t="str">
        <f t="shared" si="340"/>
        <v>plays</v>
      </c>
      <c r="S3597" t="s">
        <v>8315</v>
      </c>
      <c r="T3597" t="s">
        <v>8329</v>
      </c>
      <c r="U3597" s="10">
        <f t="shared" si="341"/>
        <v>42050.008368055554</v>
      </c>
      <c r="V3597" s="9">
        <f t="shared" si="337"/>
        <v>42075.915972222225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85</v>
      </c>
      <c r="P3598">
        <f t="shared" si="338"/>
        <v>600</v>
      </c>
      <c r="Q3598" t="str">
        <f t="shared" si="339"/>
        <v>theater</v>
      </c>
      <c r="R3598" t="str">
        <f t="shared" si="340"/>
        <v>plays</v>
      </c>
      <c r="S3598" t="s">
        <v>8315</v>
      </c>
      <c r="T3598" t="s">
        <v>8329</v>
      </c>
      <c r="U3598" s="10">
        <f t="shared" si="341"/>
        <v>41856.715069444443</v>
      </c>
      <c r="V3598" s="9">
        <f t="shared" si="337"/>
        <v>41877.340069444443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65</v>
      </c>
      <c r="P3599">
        <f t="shared" si="338"/>
        <v>1299</v>
      </c>
      <c r="Q3599" t="str">
        <f t="shared" si="339"/>
        <v>theater</v>
      </c>
      <c r="R3599" t="str">
        <f t="shared" si="340"/>
        <v>plays</v>
      </c>
      <c r="S3599" t="s">
        <v>8315</v>
      </c>
      <c r="T3599" t="s">
        <v>8329</v>
      </c>
      <c r="U3599" s="10">
        <f t="shared" si="341"/>
        <v>42417.585532407407</v>
      </c>
      <c r="V3599" s="9">
        <f t="shared" si="337"/>
        <v>42431.874305555553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101</v>
      </c>
      <c r="P3600">
        <f t="shared" si="338"/>
        <v>564</v>
      </c>
      <c r="Q3600" t="str">
        <f t="shared" si="339"/>
        <v>theater</v>
      </c>
      <c r="R3600" t="str">
        <f t="shared" si="340"/>
        <v>plays</v>
      </c>
      <c r="S3600" t="s">
        <v>8315</v>
      </c>
      <c r="T3600" t="s">
        <v>8329</v>
      </c>
      <c r="U3600" s="10">
        <f t="shared" si="341"/>
        <v>41866.79886574074</v>
      </c>
      <c r="V3600" s="9">
        <f t="shared" si="337"/>
        <v>41884.832638888889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510</v>
      </c>
      <c r="P3601">
        <f t="shared" si="338"/>
        <v>513.5</v>
      </c>
      <c r="Q3601" t="str">
        <f t="shared" si="339"/>
        <v>theater</v>
      </c>
      <c r="R3601" t="str">
        <f t="shared" si="340"/>
        <v>plays</v>
      </c>
      <c r="S3601" t="s">
        <v>8315</v>
      </c>
      <c r="T3601" t="s">
        <v>8329</v>
      </c>
      <c r="U3601" s="10">
        <f t="shared" si="341"/>
        <v>42220.79487268519</v>
      </c>
      <c r="V3601" s="9">
        <f t="shared" si="337"/>
        <v>42245.625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3</v>
      </c>
      <c r="P3602">
        <f t="shared" si="338"/>
        <v>8.5</v>
      </c>
      <c r="Q3602" t="str">
        <f t="shared" si="339"/>
        <v>theater</v>
      </c>
      <c r="R3602" t="str">
        <f t="shared" si="340"/>
        <v>plays</v>
      </c>
      <c r="S3602" t="s">
        <v>8315</v>
      </c>
      <c r="T3602" t="s">
        <v>8329</v>
      </c>
      <c r="U3602" s="10">
        <f t="shared" si="341"/>
        <v>42628.849120370374</v>
      </c>
      <c r="V3602" s="9">
        <f t="shared" si="337"/>
        <v>42656.474120370374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87</v>
      </c>
      <c r="P3603">
        <f t="shared" si="338"/>
        <v>1070</v>
      </c>
      <c r="Q3603" t="str">
        <f t="shared" si="339"/>
        <v>theater</v>
      </c>
      <c r="R3603" t="str">
        <f t="shared" si="340"/>
        <v>plays</v>
      </c>
      <c r="S3603" t="s">
        <v>8315</v>
      </c>
      <c r="T3603" t="s">
        <v>8329</v>
      </c>
      <c r="U3603" s="10">
        <f t="shared" si="341"/>
        <v>41990.99863425926</v>
      </c>
      <c r="V3603" s="9">
        <f t="shared" si="337"/>
        <v>42020.62363425926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2</v>
      </c>
      <c r="P3604">
        <f t="shared" si="338"/>
        <v>2025.5</v>
      </c>
      <c r="Q3604" t="str">
        <f t="shared" si="339"/>
        <v>theater</v>
      </c>
      <c r="R3604" t="str">
        <f t="shared" si="340"/>
        <v>plays</v>
      </c>
      <c r="S3604" t="s">
        <v>8315</v>
      </c>
      <c r="T3604" t="s">
        <v>8329</v>
      </c>
      <c r="U3604" s="10">
        <f t="shared" si="341"/>
        <v>42447.894432870366</v>
      </c>
      <c r="V3604" s="9">
        <f t="shared" si="337"/>
        <v>42507.519432870366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1060</v>
      </c>
      <c r="P3605">
        <f t="shared" si="338"/>
        <v>1308.5</v>
      </c>
      <c r="Q3605" t="str">
        <f t="shared" si="339"/>
        <v>theater</v>
      </c>
      <c r="R3605" t="str">
        <f t="shared" si="340"/>
        <v>plays</v>
      </c>
      <c r="S3605" t="s">
        <v>8315</v>
      </c>
      <c r="T3605" t="s">
        <v>8329</v>
      </c>
      <c r="U3605" s="10">
        <f t="shared" si="341"/>
        <v>42283.864351851851</v>
      </c>
      <c r="V3605" s="9">
        <f t="shared" si="337"/>
        <v>42313.531018518523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385</v>
      </c>
      <c r="P3606">
        <f t="shared" si="338"/>
        <v>1727</v>
      </c>
      <c r="Q3606" t="str">
        <f t="shared" si="339"/>
        <v>theater</v>
      </c>
      <c r="R3606" t="str">
        <f t="shared" si="340"/>
        <v>plays</v>
      </c>
      <c r="S3606" t="s">
        <v>8315</v>
      </c>
      <c r="T3606" t="s">
        <v>8329</v>
      </c>
      <c r="U3606" s="10">
        <f t="shared" si="341"/>
        <v>42483.015694444446</v>
      </c>
      <c r="V3606" s="9">
        <f t="shared" si="337"/>
        <v>42488.915972222225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210</v>
      </c>
      <c r="P3607">
        <f t="shared" si="338"/>
        <v>237.5</v>
      </c>
      <c r="Q3607" t="str">
        <f t="shared" si="339"/>
        <v>theater</v>
      </c>
      <c r="R3607" t="str">
        <f t="shared" si="340"/>
        <v>plays</v>
      </c>
      <c r="S3607" t="s">
        <v>8315</v>
      </c>
      <c r="T3607" t="s">
        <v>8329</v>
      </c>
      <c r="U3607" s="10">
        <f t="shared" si="341"/>
        <v>42383.793124999997</v>
      </c>
      <c r="V3607" s="9">
        <f t="shared" si="337"/>
        <v>42413.418124999997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908</v>
      </c>
      <c r="P3608">
        <f t="shared" si="338"/>
        <v>1986</v>
      </c>
      <c r="Q3608" t="str">
        <f t="shared" si="339"/>
        <v>theater</v>
      </c>
      <c r="R3608" t="str">
        <f t="shared" si="340"/>
        <v>plays</v>
      </c>
      <c r="S3608" t="s">
        <v>8315</v>
      </c>
      <c r="T3608" t="s">
        <v>8329</v>
      </c>
      <c r="U3608" s="10">
        <f t="shared" si="341"/>
        <v>42566.604826388888</v>
      </c>
      <c r="V3608" s="9">
        <f t="shared" si="337"/>
        <v>42596.229826388888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30</v>
      </c>
      <c r="P3609">
        <f t="shared" si="338"/>
        <v>300</v>
      </c>
      <c r="Q3609" t="str">
        <f t="shared" si="339"/>
        <v>theater</v>
      </c>
      <c r="R3609" t="str">
        <f t="shared" si="340"/>
        <v>plays</v>
      </c>
      <c r="S3609" t="s">
        <v>8315</v>
      </c>
      <c r="T3609" t="s">
        <v>8329</v>
      </c>
      <c r="U3609" s="10">
        <f t="shared" si="341"/>
        <v>42338.963912037041</v>
      </c>
      <c r="V3609" s="9">
        <f t="shared" si="337"/>
        <v>42352.625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0</v>
      </c>
      <c r="P3610">
        <f t="shared" si="338"/>
        <v>413.5</v>
      </c>
      <c r="Q3610" t="str">
        <f t="shared" si="339"/>
        <v>theater</v>
      </c>
      <c r="R3610" t="str">
        <f t="shared" si="340"/>
        <v>plays</v>
      </c>
      <c r="S3610" t="s">
        <v>8315</v>
      </c>
      <c r="T3610" t="s">
        <v>8329</v>
      </c>
      <c r="U3610" s="10">
        <f t="shared" si="341"/>
        <v>42506.709375000006</v>
      </c>
      <c r="V3610" s="9">
        <f t="shared" si="337"/>
        <v>42538.208333333328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1045</v>
      </c>
      <c r="P3611">
        <f t="shared" si="338"/>
        <v>1513</v>
      </c>
      <c r="Q3611" t="str">
        <f t="shared" si="339"/>
        <v>theater</v>
      </c>
      <c r="R3611" t="str">
        <f t="shared" si="340"/>
        <v>plays</v>
      </c>
      <c r="S3611" t="s">
        <v>8315</v>
      </c>
      <c r="T3611" t="s">
        <v>8329</v>
      </c>
      <c r="U3611" s="10">
        <f t="shared" si="341"/>
        <v>42429.991724537031</v>
      </c>
      <c r="V3611" s="9">
        <f t="shared" si="337"/>
        <v>42459.575057870374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623</v>
      </c>
      <c r="P3612">
        <f t="shared" si="338"/>
        <v>827</v>
      </c>
      <c r="Q3612" t="str">
        <f t="shared" si="339"/>
        <v>theater</v>
      </c>
      <c r="R3612" t="str">
        <f t="shared" si="340"/>
        <v>plays</v>
      </c>
      <c r="S3612" t="s">
        <v>8315</v>
      </c>
      <c r="T3612" t="s">
        <v>8329</v>
      </c>
      <c r="U3612" s="10">
        <f t="shared" si="341"/>
        <v>42203.432129629626</v>
      </c>
      <c r="V3612" s="9">
        <f t="shared" si="337"/>
        <v>42233.057129629626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900</v>
      </c>
      <c r="P3613">
        <f t="shared" si="338"/>
        <v>1725.5</v>
      </c>
      <c r="Q3613" t="str">
        <f t="shared" si="339"/>
        <v>theater</v>
      </c>
      <c r="R3613" t="str">
        <f t="shared" si="340"/>
        <v>plays</v>
      </c>
      <c r="S3613" t="s">
        <v>8315</v>
      </c>
      <c r="T3613" t="s">
        <v>8329</v>
      </c>
      <c r="U3613" s="10">
        <f t="shared" si="341"/>
        <v>42072.370381944449</v>
      </c>
      <c r="V3613" s="9">
        <f t="shared" si="337"/>
        <v>42101.995381944449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2220</v>
      </c>
      <c r="P3614">
        <f t="shared" si="338"/>
        <v>3638.5</v>
      </c>
      <c r="Q3614" t="str">
        <f t="shared" si="339"/>
        <v>theater</v>
      </c>
      <c r="R3614" t="str">
        <f t="shared" si="340"/>
        <v>plays</v>
      </c>
      <c r="S3614" t="s">
        <v>8315</v>
      </c>
      <c r="T3614" t="s">
        <v>8329</v>
      </c>
      <c r="U3614" s="10">
        <f t="shared" si="341"/>
        <v>41789.726979166669</v>
      </c>
      <c r="V3614" s="9">
        <f t="shared" si="337"/>
        <v>41799.351979166662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0</v>
      </c>
      <c r="P3615">
        <f t="shared" si="338"/>
        <v>635</v>
      </c>
      <c r="Q3615" t="str">
        <f t="shared" si="339"/>
        <v>theater</v>
      </c>
      <c r="R3615" t="str">
        <f t="shared" si="340"/>
        <v>plays</v>
      </c>
      <c r="S3615" t="s">
        <v>8315</v>
      </c>
      <c r="T3615" t="s">
        <v>8329</v>
      </c>
      <c r="U3615" s="10">
        <f t="shared" si="341"/>
        <v>41788.58997685185</v>
      </c>
      <c r="V3615" s="9">
        <f t="shared" si="337"/>
        <v>41818.21497685185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20</v>
      </c>
      <c r="P3616">
        <f t="shared" si="338"/>
        <v>1295.5</v>
      </c>
      <c r="Q3616" t="str">
        <f t="shared" si="339"/>
        <v>theater</v>
      </c>
      <c r="R3616" t="str">
        <f t="shared" si="340"/>
        <v>plays</v>
      </c>
      <c r="S3616" t="s">
        <v>8315</v>
      </c>
      <c r="T3616" t="s">
        <v>8329</v>
      </c>
      <c r="U3616" s="10">
        <f t="shared" si="341"/>
        <v>42144.041851851856</v>
      </c>
      <c r="V3616" s="9">
        <f t="shared" si="337"/>
        <v>42173.666851851856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170</v>
      </c>
      <c r="P3617">
        <f t="shared" si="338"/>
        <v>1371</v>
      </c>
      <c r="Q3617" t="str">
        <f t="shared" si="339"/>
        <v>theater</v>
      </c>
      <c r="R3617" t="str">
        <f t="shared" si="340"/>
        <v>plays</v>
      </c>
      <c r="S3617" t="s">
        <v>8315</v>
      </c>
      <c r="T3617" t="s">
        <v>8329</v>
      </c>
      <c r="U3617" s="10">
        <f t="shared" si="341"/>
        <v>42318.593703703707</v>
      </c>
      <c r="V3617" s="9">
        <f t="shared" si="337"/>
        <v>42348.218703703707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620</v>
      </c>
      <c r="P3618">
        <f t="shared" si="338"/>
        <v>1582.5</v>
      </c>
      <c r="Q3618" t="str">
        <f t="shared" si="339"/>
        <v>theater</v>
      </c>
      <c r="R3618" t="str">
        <f t="shared" si="340"/>
        <v>plays</v>
      </c>
      <c r="S3618" t="s">
        <v>8315</v>
      </c>
      <c r="T3618" t="s">
        <v>8329</v>
      </c>
      <c r="U3618" s="10">
        <f t="shared" si="341"/>
        <v>42052.949814814812</v>
      </c>
      <c r="V3618" s="9">
        <f t="shared" si="337"/>
        <v>42082.533148148148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140</v>
      </c>
      <c r="P3619">
        <f t="shared" si="338"/>
        <v>465.5</v>
      </c>
      <c r="Q3619" t="str">
        <f t="shared" si="339"/>
        <v>theater</v>
      </c>
      <c r="R3619" t="str">
        <f t="shared" si="340"/>
        <v>plays</v>
      </c>
      <c r="S3619" t="s">
        <v>8315</v>
      </c>
      <c r="T3619" t="s">
        <v>8329</v>
      </c>
      <c r="U3619" s="10">
        <f t="shared" si="341"/>
        <v>42779.610289351855</v>
      </c>
      <c r="V3619" s="9">
        <f t="shared" si="337"/>
        <v>42793.625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20</v>
      </c>
      <c r="P3620">
        <f t="shared" si="338"/>
        <v>1038</v>
      </c>
      <c r="Q3620" t="str">
        <f t="shared" si="339"/>
        <v>theater</v>
      </c>
      <c r="R3620" t="str">
        <f t="shared" si="340"/>
        <v>plays</v>
      </c>
      <c r="S3620" t="s">
        <v>8315</v>
      </c>
      <c r="T3620" t="s">
        <v>8329</v>
      </c>
      <c r="U3620" s="10">
        <f t="shared" si="341"/>
        <v>42128.627893518518</v>
      </c>
      <c r="V3620" s="9">
        <f t="shared" si="337"/>
        <v>42158.252893518518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130</v>
      </c>
      <c r="P3621">
        <f t="shared" si="338"/>
        <v>573.5</v>
      </c>
      <c r="Q3621" t="str">
        <f t="shared" si="339"/>
        <v>theater</v>
      </c>
      <c r="R3621" t="str">
        <f t="shared" si="340"/>
        <v>plays</v>
      </c>
      <c r="S3621" t="s">
        <v>8315</v>
      </c>
      <c r="T3621" t="s">
        <v>8329</v>
      </c>
      <c r="U3621" s="10">
        <f t="shared" si="341"/>
        <v>42661.132245370376</v>
      </c>
      <c r="V3621" s="9">
        <f t="shared" si="337"/>
        <v>42693.541666666672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545</v>
      </c>
      <c r="P3622">
        <f t="shared" si="338"/>
        <v>5621</v>
      </c>
      <c r="Q3622" t="str">
        <f t="shared" si="339"/>
        <v>theater</v>
      </c>
      <c r="R3622" t="str">
        <f t="shared" si="340"/>
        <v>plays</v>
      </c>
      <c r="S3622" t="s">
        <v>8315</v>
      </c>
      <c r="T3622" t="s">
        <v>8329</v>
      </c>
      <c r="U3622" s="10">
        <f t="shared" si="341"/>
        <v>42037.938206018516</v>
      </c>
      <c r="V3622" s="9">
        <f t="shared" si="337"/>
        <v>42067.791666666672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292</v>
      </c>
      <c r="P3623">
        <f t="shared" si="338"/>
        <v>1681</v>
      </c>
      <c r="Q3623" t="str">
        <f t="shared" si="339"/>
        <v>theater</v>
      </c>
      <c r="R3623" t="str">
        <f t="shared" si="340"/>
        <v>plays</v>
      </c>
      <c r="S3623" t="s">
        <v>8315</v>
      </c>
      <c r="T3623" t="s">
        <v>8329</v>
      </c>
      <c r="U3623" s="10">
        <f t="shared" si="341"/>
        <v>42619.935694444444</v>
      </c>
      <c r="V3623" s="9">
        <f t="shared" si="337"/>
        <v>42643.5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0.99000000000000909</v>
      </c>
      <c r="P3624">
        <f t="shared" si="338"/>
        <v>510.995</v>
      </c>
      <c r="Q3624" t="str">
        <f t="shared" si="339"/>
        <v>theater</v>
      </c>
      <c r="R3624" t="str">
        <f t="shared" si="340"/>
        <v>plays</v>
      </c>
      <c r="S3624" t="s">
        <v>8315</v>
      </c>
      <c r="T3624" t="s">
        <v>8329</v>
      </c>
      <c r="U3624" s="10">
        <f t="shared" si="341"/>
        <v>41877.221886574072</v>
      </c>
      <c r="V3624" s="9">
        <f t="shared" si="337"/>
        <v>41909.765972222223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500</v>
      </c>
      <c r="P3625">
        <f t="shared" si="338"/>
        <v>1517</v>
      </c>
      <c r="Q3625" t="str">
        <f t="shared" si="339"/>
        <v>theater</v>
      </c>
      <c r="R3625" t="str">
        <f t="shared" si="340"/>
        <v>plays</v>
      </c>
      <c r="S3625" t="s">
        <v>8315</v>
      </c>
      <c r="T3625" t="s">
        <v>8329</v>
      </c>
      <c r="U3625" s="10">
        <f t="shared" si="341"/>
        <v>41828.736921296295</v>
      </c>
      <c r="V3625" s="9">
        <f t="shared" si="337"/>
        <v>41845.916666666664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148</v>
      </c>
      <c r="P3626">
        <f t="shared" si="338"/>
        <v>1593.5</v>
      </c>
      <c r="Q3626" t="str">
        <f t="shared" si="339"/>
        <v>theater</v>
      </c>
      <c r="R3626" t="str">
        <f t="shared" si="340"/>
        <v>plays</v>
      </c>
      <c r="S3626" t="s">
        <v>8315</v>
      </c>
      <c r="T3626" t="s">
        <v>8329</v>
      </c>
      <c r="U3626" s="10">
        <f t="shared" si="341"/>
        <v>42545.774189814809</v>
      </c>
      <c r="V3626" s="9">
        <f t="shared" si="337"/>
        <v>42605.399189814816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80</v>
      </c>
      <c r="P3627">
        <f t="shared" si="338"/>
        <v>1579</v>
      </c>
      <c r="Q3627" t="str">
        <f t="shared" si="339"/>
        <v>theater</v>
      </c>
      <c r="R3627" t="str">
        <f t="shared" si="340"/>
        <v>plays</v>
      </c>
      <c r="S3627" t="s">
        <v>8315</v>
      </c>
      <c r="T3627" t="s">
        <v>8329</v>
      </c>
      <c r="U3627" s="10">
        <f t="shared" si="341"/>
        <v>42157.652511574073</v>
      </c>
      <c r="V3627" s="9">
        <f t="shared" si="337"/>
        <v>42187.277511574073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73</v>
      </c>
      <c r="P3628">
        <f t="shared" si="338"/>
        <v>2060.5</v>
      </c>
      <c r="Q3628" t="str">
        <f t="shared" si="339"/>
        <v>theater</v>
      </c>
      <c r="R3628" t="str">
        <f t="shared" si="340"/>
        <v>plays</v>
      </c>
      <c r="S3628" t="s">
        <v>8315</v>
      </c>
      <c r="T3628" t="s">
        <v>8329</v>
      </c>
      <c r="U3628" s="10">
        <f t="shared" si="341"/>
        <v>41846.667326388888</v>
      </c>
      <c r="V3628" s="9">
        <f t="shared" si="337"/>
        <v>41867.292326388888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0</v>
      </c>
      <c r="P3629">
        <f t="shared" si="338"/>
        <v>1014.5</v>
      </c>
      <c r="Q3629" t="str">
        <f t="shared" si="339"/>
        <v>theater</v>
      </c>
      <c r="R3629" t="str">
        <f t="shared" si="340"/>
        <v>plays</v>
      </c>
      <c r="S3629" t="s">
        <v>8315</v>
      </c>
      <c r="T3629" t="s">
        <v>8329</v>
      </c>
      <c r="U3629" s="10">
        <f t="shared" si="341"/>
        <v>42460.741747685184</v>
      </c>
      <c r="V3629" s="9">
        <f t="shared" si="337"/>
        <v>42510.790972222225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8"/>
        <v>0</v>
      </c>
      <c r="Q3630" t="str">
        <f t="shared" si="339"/>
        <v>theater/m</v>
      </c>
      <c r="R3630" t="str">
        <f t="shared" si="340"/>
        <v>musical</v>
      </c>
      <c r="S3630" t="s">
        <v>8315</v>
      </c>
      <c r="T3630" t="s">
        <v>8363</v>
      </c>
      <c r="U3630" s="10">
        <f t="shared" si="341"/>
        <v>42291.833287037036</v>
      </c>
      <c r="V3630" s="9">
        <f t="shared" si="337"/>
        <v>42351.499953703707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8"/>
        <v>2</v>
      </c>
      <c r="Q3631" t="str">
        <f t="shared" si="339"/>
        <v>theater/m</v>
      </c>
      <c r="R3631" t="str">
        <f t="shared" si="340"/>
        <v>musical</v>
      </c>
      <c r="S3631" t="s">
        <v>8315</v>
      </c>
      <c r="T3631" t="s">
        <v>8363</v>
      </c>
      <c r="U3631" s="10">
        <f t="shared" si="341"/>
        <v>42437.094490740739</v>
      </c>
      <c r="V3631" s="9">
        <f t="shared" si="337"/>
        <v>42495.333333333328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8"/>
        <v>1</v>
      </c>
      <c r="Q3632" t="str">
        <f t="shared" si="339"/>
        <v>theater/m</v>
      </c>
      <c r="R3632" t="str">
        <f t="shared" si="340"/>
        <v>musical</v>
      </c>
      <c r="S3632" t="s">
        <v>8315</v>
      </c>
      <c r="T3632" t="s">
        <v>8363</v>
      </c>
      <c r="U3632" s="10">
        <f t="shared" si="341"/>
        <v>41942.84710648148</v>
      </c>
      <c r="V3632" s="9">
        <f t="shared" si="337"/>
        <v>41972.513773148152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0</v>
      </c>
      <c r="P3633">
        <f t="shared" si="338"/>
        <v>4392</v>
      </c>
      <c r="Q3633" t="str">
        <f t="shared" si="339"/>
        <v>theater/m</v>
      </c>
      <c r="R3633" t="str">
        <f t="shared" si="340"/>
        <v>musical</v>
      </c>
      <c r="S3633" t="s">
        <v>8315</v>
      </c>
      <c r="T3633" t="s">
        <v>8363</v>
      </c>
      <c r="U3633" s="10">
        <f t="shared" si="341"/>
        <v>41880.753437499996</v>
      </c>
      <c r="V3633" s="9">
        <f t="shared" si="337"/>
        <v>41904.790972222225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0</v>
      </c>
      <c r="P3634">
        <f t="shared" si="338"/>
        <v>50.5</v>
      </c>
      <c r="Q3634" t="str">
        <f t="shared" si="339"/>
        <v>theater/m</v>
      </c>
      <c r="R3634" t="str">
        <f t="shared" si="340"/>
        <v>musical</v>
      </c>
      <c r="S3634" t="s">
        <v>8315</v>
      </c>
      <c r="T3634" t="s">
        <v>8363</v>
      </c>
      <c r="U3634" s="10">
        <f t="shared" si="341"/>
        <v>41946.936909722222</v>
      </c>
      <c r="V3634" s="9">
        <f t="shared" si="337"/>
        <v>41966.561909722222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0</v>
      </c>
      <c r="P3635">
        <f t="shared" si="338"/>
        <v>896.5</v>
      </c>
      <c r="Q3635" t="str">
        <f t="shared" si="339"/>
        <v>theater/m</v>
      </c>
      <c r="R3635" t="str">
        <f t="shared" si="340"/>
        <v>musical</v>
      </c>
      <c r="S3635" t="s">
        <v>8315</v>
      </c>
      <c r="T3635" t="s">
        <v>8363</v>
      </c>
      <c r="U3635" s="10">
        <f t="shared" si="341"/>
        <v>42649.623460648145</v>
      </c>
      <c r="V3635" s="9">
        <f t="shared" si="337"/>
        <v>42692.666666666672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0</v>
      </c>
      <c r="P3636">
        <f t="shared" si="338"/>
        <v>1601.5</v>
      </c>
      <c r="Q3636" t="str">
        <f t="shared" si="339"/>
        <v>theater/m</v>
      </c>
      <c r="R3636" t="str">
        <f t="shared" si="340"/>
        <v>musical</v>
      </c>
      <c r="S3636" t="s">
        <v>8315</v>
      </c>
      <c r="T3636" t="s">
        <v>8363</v>
      </c>
      <c r="U3636" s="10">
        <f t="shared" si="341"/>
        <v>42701.166365740741</v>
      </c>
      <c r="V3636" s="9">
        <f t="shared" si="337"/>
        <v>42748.790972222225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0</v>
      </c>
      <c r="P3637">
        <f t="shared" si="338"/>
        <v>643</v>
      </c>
      <c r="Q3637" t="str">
        <f t="shared" si="339"/>
        <v>theater/m</v>
      </c>
      <c r="R3637" t="str">
        <f t="shared" si="340"/>
        <v>musical</v>
      </c>
      <c r="S3637" t="s">
        <v>8315</v>
      </c>
      <c r="T3637" t="s">
        <v>8363</v>
      </c>
      <c r="U3637" s="10">
        <f t="shared" si="341"/>
        <v>42450.88282407407</v>
      </c>
      <c r="V3637" s="9">
        <f t="shared" si="337"/>
        <v>42480.50782407407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8"/>
        <v>0</v>
      </c>
      <c r="Q3638" t="str">
        <f t="shared" si="339"/>
        <v>theater/m</v>
      </c>
      <c r="R3638" t="str">
        <f t="shared" si="340"/>
        <v>musical</v>
      </c>
      <c r="S3638" t="s">
        <v>8315</v>
      </c>
      <c r="T3638" t="s">
        <v>8363</v>
      </c>
      <c r="U3638" s="10">
        <f t="shared" si="341"/>
        <v>42226.694780092599</v>
      </c>
      <c r="V3638" s="9">
        <f t="shared" si="337"/>
        <v>42261.319780092592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0</v>
      </c>
      <c r="P3639">
        <f t="shared" si="338"/>
        <v>470</v>
      </c>
      <c r="Q3639" t="str">
        <f t="shared" si="339"/>
        <v>theater/m</v>
      </c>
      <c r="R3639" t="str">
        <f t="shared" si="340"/>
        <v>musical</v>
      </c>
      <c r="S3639" t="s">
        <v>8315</v>
      </c>
      <c r="T3639" t="s">
        <v>8363</v>
      </c>
      <c r="U3639" s="10">
        <f t="shared" si="341"/>
        <v>41975.700636574074</v>
      </c>
      <c r="V3639" s="9">
        <f t="shared" si="337"/>
        <v>42005.325636574074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0</v>
      </c>
      <c r="P3640">
        <f t="shared" si="338"/>
        <v>109</v>
      </c>
      <c r="Q3640" t="str">
        <f t="shared" si="339"/>
        <v>theater/m</v>
      </c>
      <c r="R3640" t="str">
        <f t="shared" si="340"/>
        <v>musical</v>
      </c>
      <c r="S3640" t="s">
        <v>8315</v>
      </c>
      <c r="T3640" t="s">
        <v>8363</v>
      </c>
      <c r="U3640" s="10">
        <f t="shared" si="341"/>
        <v>42053.672824074078</v>
      </c>
      <c r="V3640" s="9">
        <f t="shared" si="337"/>
        <v>42113.256157407406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8"/>
        <v>1</v>
      </c>
      <c r="Q3641" t="str">
        <f t="shared" si="339"/>
        <v>theater/m</v>
      </c>
      <c r="R3641" t="str">
        <f t="shared" si="340"/>
        <v>musical</v>
      </c>
      <c r="S3641" t="s">
        <v>8315</v>
      </c>
      <c r="T3641" t="s">
        <v>8363</v>
      </c>
      <c r="U3641" s="10">
        <f t="shared" si="341"/>
        <v>42590.677152777775</v>
      </c>
      <c r="V3641" s="9">
        <f t="shared" si="337"/>
        <v>42650.257638888885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0</v>
      </c>
      <c r="P3642">
        <f t="shared" si="338"/>
        <v>29</v>
      </c>
      <c r="Q3642" t="str">
        <f t="shared" si="339"/>
        <v>theater/m</v>
      </c>
      <c r="R3642" t="str">
        <f t="shared" si="340"/>
        <v>musical</v>
      </c>
      <c r="S3642" t="s">
        <v>8315</v>
      </c>
      <c r="T3642" t="s">
        <v>8363</v>
      </c>
      <c r="U3642" s="10">
        <f t="shared" si="341"/>
        <v>42104.781597222223</v>
      </c>
      <c r="V3642" s="9">
        <f t="shared" si="337"/>
        <v>42134.406597222223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8"/>
        <v>0</v>
      </c>
      <c r="Q3643" t="str">
        <f t="shared" si="339"/>
        <v>theater/m</v>
      </c>
      <c r="R3643" t="str">
        <f t="shared" si="340"/>
        <v>musical</v>
      </c>
      <c r="S3643" t="s">
        <v>8315</v>
      </c>
      <c r="T3643" t="s">
        <v>8363</v>
      </c>
      <c r="U3643" s="10">
        <f t="shared" si="341"/>
        <v>41899.627071759263</v>
      </c>
      <c r="V3643" s="9">
        <f t="shared" si="337"/>
        <v>41916.833333333336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0</v>
      </c>
      <c r="P3644">
        <f t="shared" si="338"/>
        <v>8.5</v>
      </c>
      <c r="Q3644" t="str">
        <f t="shared" si="339"/>
        <v>theater/m</v>
      </c>
      <c r="R3644" t="str">
        <f t="shared" si="340"/>
        <v>musical</v>
      </c>
      <c r="S3644" t="s">
        <v>8315</v>
      </c>
      <c r="T3644" t="s">
        <v>8363</v>
      </c>
      <c r="U3644" s="10">
        <f t="shared" si="341"/>
        <v>42297.816284722227</v>
      </c>
      <c r="V3644" s="9">
        <f t="shared" si="337"/>
        <v>42338.333333333328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8"/>
        <v>0</v>
      </c>
      <c r="Q3645" t="str">
        <f t="shared" si="339"/>
        <v>theater/m</v>
      </c>
      <c r="R3645" t="str">
        <f t="shared" si="340"/>
        <v>musical</v>
      </c>
      <c r="S3645" t="s">
        <v>8315</v>
      </c>
      <c r="T3645" t="s">
        <v>8363</v>
      </c>
      <c r="U3645" s="10">
        <f t="shared" si="341"/>
        <v>42285.143969907411</v>
      </c>
      <c r="V3645" s="9">
        <f t="shared" si="337"/>
        <v>42324.810636574075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0</v>
      </c>
      <c r="P3646">
        <f t="shared" si="338"/>
        <v>416.5</v>
      </c>
      <c r="Q3646" t="str">
        <f t="shared" si="339"/>
        <v>theater/m</v>
      </c>
      <c r="R3646" t="str">
        <f t="shared" si="340"/>
        <v>musical</v>
      </c>
      <c r="S3646" t="s">
        <v>8315</v>
      </c>
      <c r="T3646" t="s">
        <v>8363</v>
      </c>
      <c r="U3646" s="10">
        <f t="shared" si="341"/>
        <v>42409.241747685184</v>
      </c>
      <c r="V3646" s="9">
        <f t="shared" si="337"/>
        <v>42436.832638888889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8"/>
        <v>1</v>
      </c>
      <c r="Q3647" t="str">
        <f t="shared" si="339"/>
        <v>theater/m</v>
      </c>
      <c r="R3647" t="str">
        <f t="shared" si="340"/>
        <v>musical</v>
      </c>
      <c r="S3647" t="s">
        <v>8315</v>
      </c>
      <c r="T3647" t="s">
        <v>8363</v>
      </c>
      <c r="U3647" s="10">
        <f t="shared" si="341"/>
        <v>42665.970347222217</v>
      </c>
      <c r="V3647" s="9">
        <f t="shared" si="337"/>
        <v>42695.637013888889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0</v>
      </c>
      <c r="P3648">
        <f t="shared" si="338"/>
        <v>244.5</v>
      </c>
      <c r="Q3648" t="str">
        <f t="shared" si="339"/>
        <v>theater/m</v>
      </c>
      <c r="R3648" t="str">
        <f t="shared" si="340"/>
        <v>musical</v>
      </c>
      <c r="S3648" t="s">
        <v>8315</v>
      </c>
      <c r="T3648" t="s">
        <v>8363</v>
      </c>
      <c r="U3648" s="10">
        <f t="shared" si="341"/>
        <v>42140.421319444446</v>
      </c>
      <c r="V3648" s="9">
        <f t="shared" si="337"/>
        <v>42171.604166666672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0</v>
      </c>
      <c r="P3649">
        <f t="shared" si="338"/>
        <v>16</v>
      </c>
      <c r="Q3649" t="str">
        <f t="shared" si="339"/>
        <v>theater/m</v>
      </c>
      <c r="R3649" t="str">
        <f t="shared" si="340"/>
        <v>musical</v>
      </c>
      <c r="S3649" t="s">
        <v>8315</v>
      </c>
      <c r="T3649" t="s">
        <v>8363</v>
      </c>
      <c r="U3649" s="10">
        <f t="shared" si="341"/>
        <v>42598.749155092592</v>
      </c>
      <c r="V3649" s="9">
        <f t="shared" si="337"/>
        <v>42643.374155092592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IF(E3650&gt;=D3650, E3650-D3650,0)</f>
        <v>153</v>
      </c>
      <c r="P3650">
        <f t="shared" si="338"/>
        <v>20113</v>
      </c>
      <c r="Q3650" t="str">
        <f t="shared" si="339"/>
        <v>theater</v>
      </c>
      <c r="R3650" t="str">
        <f t="shared" si="340"/>
        <v>plays</v>
      </c>
      <c r="S3650" t="s">
        <v>8315</v>
      </c>
      <c r="T3650" t="s">
        <v>8329</v>
      </c>
      <c r="U3650" s="10">
        <f t="shared" si="341"/>
        <v>41887.292187500003</v>
      </c>
      <c r="V3650" s="9">
        <f t="shared" ref="V3650:V3713" si="343">(I3650/86400)+25569+(-9/24)</f>
        <v>41916.917187500003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30</v>
      </c>
      <c r="P3651">
        <f t="shared" ref="P3651:P3714" si="344">AVERAGE(E3651,L3651)</f>
        <v>394</v>
      </c>
      <c r="Q3651" t="str">
        <f t="shared" ref="Q3651:Q3714" si="345">LEFT(N3651,LEN(N3651)-FIND("/",N3651)+2)</f>
        <v>theater</v>
      </c>
      <c r="R3651" t="str">
        <f t="shared" ref="R3651:R3714" si="346">RIGHT(N3651,LEN(N3651)-FIND("/",N3651))</f>
        <v>plays</v>
      </c>
      <c r="S3651" t="s">
        <v>8315</v>
      </c>
      <c r="T3651" t="s">
        <v>8329</v>
      </c>
      <c r="U3651" s="10">
        <f t="shared" ref="U3651:U3714" si="347">(((J3651/60)/60)/24)+DATE(1970,1,1)</f>
        <v>41780.712893518517</v>
      </c>
      <c r="V3651" s="9">
        <f t="shared" si="343"/>
        <v>41806.337893518517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0</v>
      </c>
      <c r="P3652">
        <f t="shared" si="344"/>
        <v>258.5</v>
      </c>
      <c r="Q3652" t="str">
        <f t="shared" si="345"/>
        <v>theater</v>
      </c>
      <c r="R3652" t="str">
        <f t="shared" si="346"/>
        <v>plays</v>
      </c>
      <c r="S3652" t="s">
        <v>8315</v>
      </c>
      <c r="T3652" t="s">
        <v>8329</v>
      </c>
      <c r="U3652" s="10">
        <f t="shared" si="347"/>
        <v>42381.478981481487</v>
      </c>
      <c r="V3652" s="9">
        <f t="shared" si="343"/>
        <v>42402.103981481487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20</v>
      </c>
      <c r="P3653">
        <f t="shared" si="344"/>
        <v>264.5</v>
      </c>
      <c r="Q3653" t="str">
        <f t="shared" si="345"/>
        <v>theater</v>
      </c>
      <c r="R3653" t="str">
        <f t="shared" si="346"/>
        <v>plays</v>
      </c>
      <c r="S3653" t="s">
        <v>8315</v>
      </c>
      <c r="T3653" t="s">
        <v>8329</v>
      </c>
      <c r="U3653" s="10">
        <f t="shared" si="347"/>
        <v>41828.646319444444</v>
      </c>
      <c r="V3653" s="9">
        <f t="shared" si="343"/>
        <v>41861.290972222225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452</v>
      </c>
      <c r="P3654">
        <f t="shared" si="344"/>
        <v>384.5</v>
      </c>
      <c r="Q3654" t="str">
        <f t="shared" si="345"/>
        <v>theater</v>
      </c>
      <c r="R3654" t="str">
        <f t="shared" si="346"/>
        <v>plays</v>
      </c>
      <c r="S3654" t="s">
        <v>8315</v>
      </c>
      <c r="T3654" t="s">
        <v>8329</v>
      </c>
      <c r="U3654" s="10">
        <f t="shared" si="347"/>
        <v>42596.644699074073</v>
      </c>
      <c r="V3654" s="9">
        <f t="shared" si="343"/>
        <v>42606.790972222225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</v>
      </c>
      <c r="P3655">
        <f t="shared" si="344"/>
        <v>1021.5</v>
      </c>
      <c r="Q3655" t="str">
        <f t="shared" si="345"/>
        <v>theater</v>
      </c>
      <c r="R3655" t="str">
        <f t="shared" si="346"/>
        <v>plays</v>
      </c>
      <c r="S3655" t="s">
        <v>8315</v>
      </c>
      <c r="T3655" t="s">
        <v>8329</v>
      </c>
      <c r="U3655" s="10">
        <f t="shared" si="347"/>
        <v>42191.363506944443</v>
      </c>
      <c r="V3655" s="9">
        <f t="shared" si="343"/>
        <v>42220.988506944443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1116</v>
      </c>
      <c r="P3656">
        <f t="shared" si="344"/>
        <v>1327</v>
      </c>
      <c r="Q3656" t="str">
        <f t="shared" si="345"/>
        <v>theater</v>
      </c>
      <c r="R3656" t="str">
        <f t="shared" si="346"/>
        <v>plays</v>
      </c>
      <c r="S3656" t="s">
        <v>8315</v>
      </c>
      <c r="T3656" t="s">
        <v>8329</v>
      </c>
      <c r="U3656" s="10">
        <f t="shared" si="347"/>
        <v>42440.416504629626</v>
      </c>
      <c r="V3656" s="9">
        <f t="shared" si="343"/>
        <v>42463.333333333328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813</v>
      </c>
      <c r="P3657">
        <f t="shared" si="344"/>
        <v>2946</v>
      </c>
      <c r="Q3657" t="str">
        <f t="shared" si="345"/>
        <v>theater</v>
      </c>
      <c r="R3657" t="str">
        <f t="shared" si="346"/>
        <v>plays</v>
      </c>
      <c r="S3657" t="s">
        <v>8315</v>
      </c>
      <c r="T3657" t="s">
        <v>8329</v>
      </c>
      <c r="U3657" s="10">
        <f t="shared" si="347"/>
        <v>42173.803217592591</v>
      </c>
      <c r="V3657" s="9">
        <f t="shared" si="343"/>
        <v>42202.915972222225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291</v>
      </c>
      <c r="P3658">
        <f t="shared" si="344"/>
        <v>2668.5</v>
      </c>
      <c r="Q3658" t="str">
        <f t="shared" si="345"/>
        <v>theater</v>
      </c>
      <c r="R3658" t="str">
        <f t="shared" si="346"/>
        <v>plays</v>
      </c>
      <c r="S3658" t="s">
        <v>8315</v>
      </c>
      <c r="T3658" t="s">
        <v>8329</v>
      </c>
      <c r="U3658" s="10">
        <f t="shared" si="347"/>
        <v>42737.910138888896</v>
      </c>
      <c r="V3658" s="9">
        <f t="shared" si="343"/>
        <v>42767.582638888889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215</v>
      </c>
      <c r="P3659">
        <f t="shared" si="344"/>
        <v>1117.5</v>
      </c>
      <c r="Q3659" t="str">
        <f t="shared" si="345"/>
        <v>theater</v>
      </c>
      <c r="R3659" t="str">
        <f t="shared" si="346"/>
        <v>plays</v>
      </c>
      <c r="S3659" t="s">
        <v>8315</v>
      </c>
      <c r="T3659" t="s">
        <v>8329</v>
      </c>
      <c r="U3659" s="10">
        <f t="shared" si="347"/>
        <v>42499.629849537043</v>
      </c>
      <c r="V3659" s="9">
        <f t="shared" si="343"/>
        <v>42522.529166666667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</v>
      </c>
      <c r="P3660">
        <f t="shared" si="344"/>
        <v>765</v>
      </c>
      <c r="Q3660" t="str">
        <f t="shared" si="345"/>
        <v>theater</v>
      </c>
      <c r="R3660" t="str">
        <f t="shared" si="346"/>
        <v>plays</v>
      </c>
      <c r="S3660" t="s">
        <v>8315</v>
      </c>
      <c r="T3660" t="s">
        <v>8329</v>
      </c>
      <c r="U3660" s="10">
        <f t="shared" si="347"/>
        <v>41775.858564814815</v>
      </c>
      <c r="V3660" s="9">
        <f t="shared" si="343"/>
        <v>41821.790972222225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61</v>
      </c>
      <c r="P3661">
        <f t="shared" si="344"/>
        <v>1537</v>
      </c>
      <c r="Q3661" t="str">
        <f t="shared" si="345"/>
        <v>theater</v>
      </c>
      <c r="R3661" t="str">
        <f t="shared" si="346"/>
        <v>plays</v>
      </c>
      <c r="S3661" t="s">
        <v>8315</v>
      </c>
      <c r="T3661" t="s">
        <v>8329</v>
      </c>
      <c r="U3661" s="10">
        <f t="shared" si="347"/>
        <v>42055.277199074073</v>
      </c>
      <c r="V3661" s="9">
        <f t="shared" si="343"/>
        <v>42082.235416666663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0</v>
      </c>
      <c r="P3662">
        <f t="shared" si="344"/>
        <v>136</v>
      </c>
      <c r="Q3662" t="str">
        <f t="shared" si="345"/>
        <v>theater</v>
      </c>
      <c r="R3662" t="str">
        <f t="shared" si="346"/>
        <v>plays</v>
      </c>
      <c r="S3662" t="s">
        <v>8315</v>
      </c>
      <c r="T3662" t="s">
        <v>8329</v>
      </c>
      <c r="U3662" s="10">
        <f t="shared" si="347"/>
        <v>41971.881076388891</v>
      </c>
      <c r="V3662" s="9">
        <f t="shared" si="343"/>
        <v>41996.506076388891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330</v>
      </c>
      <c r="P3663">
        <f t="shared" si="344"/>
        <v>1683</v>
      </c>
      <c r="Q3663" t="str">
        <f t="shared" si="345"/>
        <v>theater</v>
      </c>
      <c r="R3663" t="str">
        <f t="shared" si="346"/>
        <v>plays</v>
      </c>
      <c r="S3663" t="s">
        <v>8315</v>
      </c>
      <c r="T3663" t="s">
        <v>8329</v>
      </c>
      <c r="U3663" s="10">
        <f t="shared" si="347"/>
        <v>42447.896666666667</v>
      </c>
      <c r="V3663" s="9">
        <f t="shared" si="343"/>
        <v>42469.791666666672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114</v>
      </c>
      <c r="P3664">
        <f t="shared" si="344"/>
        <v>4077</v>
      </c>
      <c r="Q3664" t="str">
        <f t="shared" si="345"/>
        <v>theater</v>
      </c>
      <c r="R3664" t="str">
        <f t="shared" si="346"/>
        <v>plays</v>
      </c>
      <c r="S3664" t="s">
        <v>8315</v>
      </c>
      <c r="T3664" t="s">
        <v>8329</v>
      </c>
      <c r="U3664" s="10">
        <f t="shared" si="347"/>
        <v>42064.220069444447</v>
      </c>
      <c r="V3664" s="9">
        <f t="shared" si="343"/>
        <v>42093.803402777776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9</v>
      </c>
      <c r="P3665">
        <f t="shared" si="344"/>
        <v>121.5</v>
      </c>
      <c r="Q3665" t="str">
        <f t="shared" si="345"/>
        <v>theater</v>
      </c>
      <c r="R3665" t="str">
        <f t="shared" si="346"/>
        <v>plays</v>
      </c>
      <c r="S3665" t="s">
        <v>8315</v>
      </c>
      <c r="T3665" t="s">
        <v>8329</v>
      </c>
      <c r="U3665" s="10">
        <f t="shared" si="347"/>
        <v>42665.451736111107</v>
      </c>
      <c r="V3665" s="9">
        <f t="shared" si="343"/>
        <v>42725.118402777778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75</v>
      </c>
      <c r="P3666">
        <f t="shared" si="344"/>
        <v>447</v>
      </c>
      <c r="Q3666" t="str">
        <f t="shared" si="345"/>
        <v>theater</v>
      </c>
      <c r="R3666" t="str">
        <f t="shared" si="346"/>
        <v>plays</v>
      </c>
      <c r="S3666" t="s">
        <v>8315</v>
      </c>
      <c r="T3666" t="s">
        <v>8329</v>
      </c>
      <c r="U3666" s="10">
        <f t="shared" si="347"/>
        <v>42523.248715277776</v>
      </c>
      <c r="V3666" s="9">
        <f t="shared" si="343"/>
        <v>42536.873715277776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94</v>
      </c>
      <c r="P3667">
        <f t="shared" si="344"/>
        <v>364</v>
      </c>
      <c r="Q3667" t="str">
        <f t="shared" si="345"/>
        <v>theater</v>
      </c>
      <c r="R3667" t="str">
        <f t="shared" si="346"/>
        <v>plays</v>
      </c>
      <c r="S3667" t="s">
        <v>8315</v>
      </c>
      <c r="T3667" t="s">
        <v>8329</v>
      </c>
      <c r="U3667" s="10">
        <f t="shared" si="347"/>
        <v>42294.808124999996</v>
      </c>
      <c r="V3667" s="9">
        <f t="shared" si="343"/>
        <v>42305.454166666663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0</v>
      </c>
      <c r="P3668">
        <f t="shared" si="344"/>
        <v>619</v>
      </c>
      <c r="Q3668" t="str">
        <f t="shared" si="345"/>
        <v>theater</v>
      </c>
      <c r="R3668" t="str">
        <f t="shared" si="346"/>
        <v>plays</v>
      </c>
      <c r="S3668" t="s">
        <v>8315</v>
      </c>
      <c r="T3668" t="s">
        <v>8329</v>
      </c>
      <c r="U3668" s="10">
        <f t="shared" si="347"/>
        <v>41822.90488425926</v>
      </c>
      <c r="V3668" s="9">
        <f t="shared" si="343"/>
        <v>41843.916666666664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95.110000000000127</v>
      </c>
      <c r="P3669">
        <f t="shared" si="344"/>
        <v>1576.5550000000001</v>
      </c>
      <c r="Q3669" t="str">
        <f t="shared" si="345"/>
        <v>theater</v>
      </c>
      <c r="R3669" t="str">
        <f t="shared" si="346"/>
        <v>plays</v>
      </c>
      <c r="S3669" t="s">
        <v>8315</v>
      </c>
      <c r="T3669" t="s">
        <v>8329</v>
      </c>
      <c r="U3669" s="10">
        <f t="shared" si="347"/>
        <v>42173.970127314817</v>
      </c>
      <c r="V3669" s="9">
        <f t="shared" si="343"/>
        <v>42203.595127314809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35</v>
      </c>
      <c r="P3670">
        <f t="shared" si="344"/>
        <v>531.5</v>
      </c>
      <c r="Q3670" t="str">
        <f t="shared" si="345"/>
        <v>theater</v>
      </c>
      <c r="R3670" t="str">
        <f t="shared" si="346"/>
        <v>plays</v>
      </c>
      <c r="S3670" t="s">
        <v>8315</v>
      </c>
      <c r="T3670" t="s">
        <v>8329</v>
      </c>
      <c r="U3670" s="10">
        <f t="shared" si="347"/>
        <v>42185.556157407409</v>
      </c>
      <c r="V3670" s="9">
        <f t="shared" si="343"/>
        <v>42208.397916666669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382</v>
      </c>
      <c r="P3671">
        <f t="shared" si="344"/>
        <v>699.5</v>
      </c>
      <c r="Q3671" t="str">
        <f t="shared" si="345"/>
        <v>theater</v>
      </c>
      <c r="R3671" t="str">
        <f t="shared" si="346"/>
        <v>plays</v>
      </c>
      <c r="S3671" t="s">
        <v>8315</v>
      </c>
      <c r="T3671" t="s">
        <v>8329</v>
      </c>
      <c r="U3671" s="10">
        <f t="shared" si="347"/>
        <v>42136.675196759257</v>
      </c>
      <c r="V3671" s="9">
        <f t="shared" si="343"/>
        <v>42166.300196759257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21</v>
      </c>
      <c r="P3672">
        <f t="shared" si="344"/>
        <v>126.5</v>
      </c>
      <c r="Q3672" t="str">
        <f t="shared" si="345"/>
        <v>theater</v>
      </c>
      <c r="R3672" t="str">
        <f t="shared" si="346"/>
        <v>plays</v>
      </c>
      <c r="S3672" t="s">
        <v>8315</v>
      </c>
      <c r="T3672" t="s">
        <v>8329</v>
      </c>
      <c r="U3672" s="10">
        <f t="shared" si="347"/>
        <v>42142.514016203699</v>
      </c>
      <c r="V3672" s="9">
        <f t="shared" si="343"/>
        <v>42155.583333333328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30</v>
      </c>
      <c r="P3673">
        <f t="shared" si="344"/>
        <v>1785</v>
      </c>
      <c r="Q3673" t="str">
        <f t="shared" si="345"/>
        <v>theater</v>
      </c>
      <c r="R3673" t="str">
        <f t="shared" si="346"/>
        <v>plays</v>
      </c>
      <c r="S3673" t="s">
        <v>8315</v>
      </c>
      <c r="T3673" t="s">
        <v>8329</v>
      </c>
      <c r="U3673" s="10">
        <f t="shared" si="347"/>
        <v>41820.62809027778</v>
      </c>
      <c r="V3673" s="9">
        <f t="shared" si="343"/>
        <v>41840.790972222225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46</v>
      </c>
      <c r="P3674">
        <f t="shared" si="344"/>
        <v>1551.5</v>
      </c>
      <c r="Q3674" t="str">
        <f t="shared" si="345"/>
        <v>theater</v>
      </c>
      <c r="R3674" t="str">
        <f t="shared" si="346"/>
        <v>plays</v>
      </c>
      <c r="S3674" t="s">
        <v>8315</v>
      </c>
      <c r="T3674" t="s">
        <v>8329</v>
      </c>
      <c r="U3674" s="10">
        <f t="shared" si="347"/>
        <v>41878.946574074071</v>
      </c>
      <c r="V3674" s="9">
        <f t="shared" si="343"/>
        <v>41908.571574074071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545</v>
      </c>
      <c r="P3675">
        <f t="shared" si="344"/>
        <v>2329.5</v>
      </c>
      <c r="Q3675" t="str">
        <f t="shared" si="345"/>
        <v>theater</v>
      </c>
      <c r="R3675" t="str">
        <f t="shared" si="346"/>
        <v>plays</v>
      </c>
      <c r="S3675" t="s">
        <v>8315</v>
      </c>
      <c r="T3675" t="s">
        <v>8329</v>
      </c>
      <c r="U3675" s="10">
        <f t="shared" si="347"/>
        <v>41914.295104166667</v>
      </c>
      <c r="V3675" s="9">
        <f t="shared" si="343"/>
        <v>41948.161111111112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0</v>
      </c>
      <c r="P3676">
        <f t="shared" si="344"/>
        <v>2265.5</v>
      </c>
      <c r="Q3676" t="str">
        <f t="shared" si="345"/>
        <v>theater</v>
      </c>
      <c r="R3676" t="str">
        <f t="shared" si="346"/>
        <v>plays</v>
      </c>
      <c r="S3676" t="s">
        <v>8315</v>
      </c>
      <c r="T3676" t="s">
        <v>8329</v>
      </c>
      <c r="U3676" s="10">
        <f t="shared" si="347"/>
        <v>42556.873020833329</v>
      </c>
      <c r="V3676" s="9">
        <f t="shared" si="343"/>
        <v>42616.498020833329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20</v>
      </c>
      <c r="P3677">
        <f t="shared" si="344"/>
        <v>36.5</v>
      </c>
      <c r="Q3677" t="str">
        <f t="shared" si="345"/>
        <v>theater</v>
      </c>
      <c r="R3677" t="str">
        <f t="shared" si="346"/>
        <v>plays</v>
      </c>
      <c r="S3677" t="s">
        <v>8315</v>
      </c>
      <c r="T3677" t="s">
        <v>8329</v>
      </c>
      <c r="U3677" s="10">
        <f t="shared" si="347"/>
        <v>42493.597013888888</v>
      </c>
      <c r="V3677" s="9">
        <f t="shared" si="343"/>
        <v>42505.583333333328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230</v>
      </c>
      <c r="P3678">
        <f t="shared" si="344"/>
        <v>523</v>
      </c>
      <c r="Q3678" t="str">
        <f t="shared" si="345"/>
        <v>theater</v>
      </c>
      <c r="R3678" t="str">
        <f t="shared" si="346"/>
        <v>plays</v>
      </c>
      <c r="S3678" t="s">
        <v>8315</v>
      </c>
      <c r="T3678" t="s">
        <v>8329</v>
      </c>
      <c r="U3678" s="10">
        <f t="shared" si="347"/>
        <v>41876.815787037034</v>
      </c>
      <c r="V3678" s="9">
        <f t="shared" si="343"/>
        <v>41894.440787037034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348.5</v>
      </c>
      <c r="P3679">
        <f t="shared" si="344"/>
        <v>6273.75</v>
      </c>
      <c r="Q3679" t="str">
        <f t="shared" si="345"/>
        <v>theater</v>
      </c>
      <c r="R3679" t="str">
        <f t="shared" si="346"/>
        <v>plays</v>
      </c>
      <c r="S3679" t="s">
        <v>8315</v>
      </c>
      <c r="T3679" t="s">
        <v>8329</v>
      </c>
      <c r="U3679" s="10">
        <f t="shared" si="347"/>
        <v>41802.574282407404</v>
      </c>
      <c r="V3679" s="9">
        <f t="shared" si="343"/>
        <v>41822.790972222225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50</v>
      </c>
      <c r="P3680">
        <f t="shared" si="344"/>
        <v>1040.5</v>
      </c>
      <c r="Q3680" t="str">
        <f t="shared" si="345"/>
        <v>theater</v>
      </c>
      <c r="R3680" t="str">
        <f t="shared" si="346"/>
        <v>plays</v>
      </c>
      <c r="S3680" t="s">
        <v>8315</v>
      </c>
      <c r="T3680" t="s">
        <v>8329</v>
      </c>
      <c r="U3680" s="10">
        <f t="shared" si="347"/>
        <v>42120.531226851846</v>
      </c>
      <c r="V3680" s="9">
        <f t="shared" si="343"/>
        <v>42155.156226851846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202</v>
      </c>
      <c r="P3681">
        <f t="shared" si="344"/>
        <v>1116</v>
      </c>
      <c r="Q3681" t="str">
        <f t="shared" si="345"/>
        <v>theater</v>
      </c>
      <c r="R3681" t="str">
        <f t="shared" si="346"/>
        <v>plays</v>
      </c>
      <c r="S3681" t="s">
        <v>8315</v>
      </c>
      <c r="T3681" t="s">
        <v>8329</v>
      </c>
      <c r="U3681" s="10">
        <f t="shared" si="347"/>
        <v>41786.761354166665</v>
      </c>
      <c r="V3681" s="9">
        <f t="shared" si="343"/>
        <v>41820.832638888889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383</v>
      </c>
      <c r="P3682">
        <f t="shared" si="344"/>
        <v>1708.5</v>
      </c>
      <c r="Q3682" t="str">
        <f t="shared" si="345"/>
        <v>theater</v>
      </c>
      <c r="R3682" t="str">
        <f t="shared" si="346"/>
        <v>plays</v>
      </c>
      <c r="S3682" t="s">
        <v>8315</v>
      </c>
      <c r="T3682" t="s">
        <v>8329</v>
      </c>
      <c r="U3682" s="10">
        <f t="shared" si="347"/>
        <v>42627.454097222217</v>
      </c>
      <c r="V3682" s="9">
        <f t="shared" si="343"/>
        <v>42648.079097222224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119</v>
      </c>
      <c r="P3683">
        <f t="shared" si="344"/>
        <v>568.5</v>
      </c>
      <c r="Q3683" t="str">
        <f t="shared" si="345"/>
        <v>theater</v>
      </c>
      <c r="R3683" t="str">
        <f t="shared" si="346"/>
        <v>plays</v>
      </c>
      <c r="S3683" t="s">
        <v>8315</v>
      </c>
      <c r="T3683" t="s">
        <v>8329</v>
      </c>
      <c r="U3683" s="10">
        <f t="shared" si="347"/>
        <v>42374.651504629626</v>
      </c>
      <c r="V3683" s="9">
        <f t="shared" si="343"/>
        <v>42384.276504629626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1176</v>
      </c>
      <c r="P3684">
        <f t="shared" si="344"/>
        <v>2121.5</v>
      </c>
      <c r="Q3684" t="str">
        <f t="shared" si="345"/>
        <v>theater</v>
      </c>
      <c r="R3684" t="str">
        <f t="shared" si="346"/>
        <v>plays</v>
      </c>
      <c r="S3684" t="s">
        <v>8315</v>
      </c>
      <c r="T3684" t="s">
        <v>8329</v>
      </c>
      <c r="U3684" s="10">
        <f t="shared" si="347"/>
        <v>41772.685393518521</v>
      </c>
      <c r="V3684" s="9">
        <f t="shared" si="343"/>
        <v>41805.915972222225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380</v>
      </c>
      <c r="P3685">
        <f t="shared" si="344"/>
        <v>1973</v>
      </c>
      <c r="Q3685" t="str">
        <f t="shared" si="345"/>
        <v>theater</v>
      </c>
      <c r="R3685" t="str">
        <f t="shared" si="346"/>
        <v>plays</v>
      </c>
      <c r="S3685" t="s">
        <v>8315</v>
      </c>
      <c r="T3685" t="s">
        <v>8329</v>
      </c>
      <c r="U3685" s="10">
        <f t="shared" si="347"/>
        <v>42633.116851851853</v>
      </c>
      <c r="V3685" s="9">
        <f t="shared" si="343"/>
        <v>42662.741851851853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293</v>
      </c>
      <c r="P3686">
        <f t="shared" si="344"/>
        <v>533</v>
      </c>
      <c r="Q3686" t="str">
        <f t="shared" si="345"/>
        <v>theater</v>
      </c>
      <c r="R3686" t="str">
        <f t="shared" si="346"/>
        <v>plays</v>
      </c>
      <c r="S3686" t="s">
        <v>8315</v>
      </c>
      <c r="T3686" t="s">
        <v>8329</v>
      </c>
      <c r="U3686" s="10">
        <f t="shared" si="347"/>
        <v>42219.180393518516</v>
      </c>
      <c r="V3686" s="9">
        <f t="shared" si="343"/>
        <v>42248.805393518516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285</v>
      </c>
      <c r="P3687">
        <f t="shared" si="344"/>
        <v>2705.5</v>
      </c>
      <c r="Q3687" t="str">
        <f t="shared" si="345"/>
        <v>theater</v>
      </c>
      <c r="R3687" t="str">
        <f t="shared" si="346"/>
        <v>plays</v>
      </c>
      <c r="S3687" t="s">
        <v>8315</v>
      </c>
      <c r="T3687" t="s">
        <v>8329</v>
      </c>
      <c r="U3687" s="10">
        <f t="shared" si="347"/>
        <v>41753.593275462961</v>
      </c>
      <c r="V3687" s="9">
        <f t="shared" si="343"/>
        <v>41778.5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5</v>
      </c>
      <c r="P3688">
        <f t="shared" si="344"/>
        <v>180.5</v>
      </c>
      <c r="Q3688" t="str">
        <f t="shared" si="345"/>
        <v>theater</v>
      </c>
      <c r="R3688" t="str">
        <f t="shared" si="346"/>
        <v>plays</v>
      </c>
      <c r="S3688" t="s">
        <v>8315</v>
      </c>
      <c r="T3688" t="s">
        <v>8329</v>
      </c>
      <c r="U3688" s="10">
        <f t="shared" si="347"/>
        <v>42230.662731481483</v>
      </c>
      <c r="V3688" s="9">
        <f t="shared" si="343"/>
        <v>42244.790972222225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12.25</v>
      </c>
      <c r="P3689">
        <f t="shared" si="344"/>
        <v>2518.625</v>
      </c>
      <c r="Q3689" t="str">
        <f t="shared" si="345"/>
        <v>theater</v>
      </c>
      <c r="R3689" t="str">
        <f t="shared" si="346"/>
        <v>plays</v>
      </c>
      <c r="S3689" t="s">
        <v>8315</v>
      </c>
      <c r="T3689" t="s">
        <v>8329</v>
      </c>
      <c r="U3689" s="10">
        <f t="shared" si="347"/>
        <v>41787.218229166669</v>
      </c>
      <c r="V3689" s="9">
        <f t="shared" si="343"/>
        <v>41816.843229166669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275</v>
      </c>
      <c r="P3690">
        <f t="shared" si="344"/>
        <v>1657</v>
      </c>
      <c r="Q3690" t="str">
        <f t="shared" si="345"/>
        <v>theater</v>
      </c>
      <c r="R3690" t="str">
        <f t="shared" si="346"/>
        <v>plays</v>
      </c>
      <c r="S3690" t="s">
        <v>8315</v>
      </c>
      <c r="T3690" t="s">
        <v>8329</v>
      </c>
      <c r="U3690" s="10">
        <f t="shared" si="347"/>
        <v>41829.787083333329</v>
      </c>
      <c r="V3690" s="9">
        <f t="shared" si="343"/>
        <v>41859.412083333329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550</v>
      </c>
      <c r="P3691">
        <f t="shared" si="344"/>
        <v>1806</v>
      </c>
      <c r="Q3691" t="str">
        <f t="shared" si="345"/>
        <v>theater</v>
      </c>
      <c r="R3691" t="str">
        <f t="shared" si="346"/>
        <v>plays</v>
      </c>
      <c r="S3691" t="s">
        <v>8315</v>
      </c>
      <c r="T3691" t="s">
        <v>8329</v>
      </c>
      <c r="U3691" s="10">
        <f t="shared" si="347"/>
        <v>42147.826840277776</v>
      </c>
      <c r="V3691" s="9">
        <f t="shared" si="343"/>
        <v>42176.559027777781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300</v>
      </c>
      <c r="P3692">
        <f t="shared" si="344"/>
        <v>915.5</v>
      </c>
      <c r="Q3692" t="str">
        <f t="shared" si="345"/>
        <v>theater</v>
      </c>
      <c r="R3692" t="str">
        <f t="shared" si="346"/>
        <v>plays</v>
      </c>
      <c r="S3692" t="s">
        <v>8315</v>
      </c>
      <c r="T3692" t="s">
        <v>8329</v>
      </c>
      <c r="U3692" s="10">
        <f t="shared" si="347"/>
        <v>41940.598182870373</v>
      </c>
      <c r="V3692" s="9">
        <f t="shared" si="343"/>
        <v>41970.264849537038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11184</v>
      </c>
      <c r="P3693">
        <f t="shared" si="344"/>
        <v>25729</v>
      </c>
      <c r="Q3693" t="str">
        <f t="shared" si="345"/>
        <v>theater</v>
      </c>
      <c r="R3693" t="str">
        <f t="shared" si="346"/>
        <v>plays</v>
      </c>
      <c r="S3693" t="s">
        <v>8315</v>
      </c>
      <c r="T3693" t="s">
        <v>8329</v>
      </c>
      <c r="U3693" s="10">
        <f t="shared" si="347"/>
        <v>42020.700567129628</v>
      </c>
      <c r="V3693" s="9">
        <f t="shared" si="343"/>
        <v>42064.832638888889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260</v>
      </c>
      <c r="P3694">
        <f t="shared" si="344"/>
        <v>638.5</v>
      </c>
      <c r="Q3694" t="str">
        <f t="shared" si="345"/>
        <v>theater</v>
      </c>
      <c r="R3694" t="str">
        <f t="shared" si="346"/>
        <v>plays</v>
      </c>
      <c r="S3694" t="s">
        <v>8315</v>
      </c>
      <c r="T3694" t="s">
        <v>8329</v>
      </c>
      <c r="U3694" s="10">
        <f t="shared" si="347"/>
        <v>41891.96503472222</v>
      </c>
      <c r="V3694" s="9">
        <f t="shared" si="343"/>
        <v>41900.625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97</v>
      </c>
      <c r="P3695">
        <f t="shared" si="344"/>
        <v>222</v>
      </c>
      <c r="Q3695" t="str">
        <f t="shared" si="345"/>
        <v>theater</v>
      </c>
      <c r="R3695" t="str">
        <f t="shared" si="346"/>
        <v>plays</v>
      </c>
      <c r="S3695" t="s">
        <v>8315</v>
      </c>
      <c r="T3695" t="s">
        <v>8329</v>
      </c>
      <c r="U3695" s="10">
        <f t="shared" si="347"/>
        <v>42309.191307870366</v>
      </c>
      <c r="V3695" s="9">
        <f t="shared" si="343"/>
        <v>42338.5625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260</v>
      </c>
      <c r="P3696">
        <f t="shared" si="344"/>
        <v>1910</v>
      </c>
      <c r="Q3696" t="str">
        <f t="shared" si="345"/>
        <v>theater</v>
      </c>
      <c r="R3696" t="str">
        <f t="shared" si="346"/>
        <v>plays</v>
      </c>
      <c r="S3696" t="s">
        <v>8315</v>
      </c>
      <c r="T3696" t="s">
        <v>8329</v>
      </c>
      <c r="U3696" s="10">
        <f t="shared" si="347"/>
        <v>42490.133877314816</v>
      </c>
      <c r="V3696" s="9">
        <f t="shared" si="343"/>
        <v>42526.708333333328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5</v>
      </c>
      <c r="P3697">
        <f t="shared" si="344"/>
        <v>2019</v>
      </c>
      <c r="Q3697" t="str">
        <f t="shared" si="345"/>
        <v>theater</v>
      </c>
      <c r="R3697" t="str">
        <f t="shared" si="346"/>
        <v>plays</v>
      </c>
      <c r="S3697" t="s">
        <v>8315</v>
      </c>
      <c r="T3697" t="s">
        <v>8329</v>
      </c>
      <c r="U3697" s="10">
        <f t="shared" si="347"/>
        <v>41995.870486111111</v>
      </c>
      <c r="V3697" s="9">
        <f t="shared" si="343"/>
        <v>42015.495486111111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1100</v>
      </c>
      <c r="P3698">
        <f t="shared" si="344"/>
        <v>1589</v>
      </c>
      <c r="Q3698" t="str">
        <f t="shared" si="345"/>
        <v>theater</v>
      </c>
      <c r="R3698" t="str">
        <f t="shared" si="346"/>
        <v>plays</v>
      </c>
      <c r="S3698" t="s">
        <v>8315</v>
      </c>
      <c r="T3698" t="s">
        <v>8329</v>
      </c>
      <c r="U3698" s="10">
        <f t="shared" si="347"/>
        <v>41988.617083333331</v>
      </c>
      <c r="V3698" s="9">
        <f t="shared" si="343"/>
        <v>42048.242083333331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160</v>
      </c>
      <c r="P3699">
        <f t="shared" si="344"/>
        <v>1095</v>
      </c>
      <c r="Q3699" t="str">
        <f t="shared" si="345"/>
        <v>theater</v>
      </c>
      <c r="R3699" t="str">
        <f t="shared" si="346"/>
        <v>plays</v>
      </c>
      <c r="S3699" t="s">
        <v>8315</v>
      </c>
      <c r="T3699" t="s">
        <v>8329</v>
      </c>
      <c r="U3699" s="10">
        <f t="shared" si="347"/>
        <v>42479.465833333335</v>
      </c>
      <c r="V3699" s="9">
        <f t="shared" si="343"/>
        <v>42500.090833333335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526</v>
      </c>
      <c r="P3700">
        <f t="shared" si="344"/>
        <v>2831</v>
      </c>
      <c r="Q3700" t="str">
        <f t="shared" si="345"/>
        <v>theater</v>
      </c>
      <c r="R3700" t="str">
        <f t="shared" si="346"/>
        <v>plays</v>
      </c>
      <c r="S3700" t="s">
        <v>8315</v>
      </c>
      <c r="T3700" t="s">
        <v>8329</v>
      </c>
      <c r="U3700" s="10">
        <f t="shared" si="347"/>
        <v>42401.806562500002</v>
      </c>
      <c r="V3700" s="9">
        <f t="shared" si="343"/>
        <v>42431.431562500002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20</v>
      </c>
      <c r="P3701">
        <f t="shared" si="344"/>
        <v>1280</v>
      </c>
      <c r="Q3701" t="str">
        <f t="shared" si="345"/>
        <v>theater</v>
      </c>
      <c r="R3701" t="str">
        <f t="shared" si="346"/>
        <v>plays</v>
      </c>
      <c r="S3701" t="s">
        <v>8315</v>
      </c>
      <c r="T3701" t="s">
        <v>8329</v>
      </c>
      <c r="U3701" s="10">
        <f t="shared" si="347"/>
        <v>41897.602037037039</v>
      </c>
      <c r="V3701" s="9">
        <f t="shared" si="343"/>
        <v>41927.227037037039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106</v>
      </c>
      <c r="P3702">
        <f t="shared" si="344"/>
        <v>312</v>
      </c>
      <c r="Q3702" t="str">
        <f t="shared" si="345"/>
        <v>theater</v>
      </c>
      <c r="R3702" t="str">
        <f t="shared" si="346"/>
        <v>plays</v>
      </c>
      <c r="S3702" t="s">
        <v>8315</v>
      </c>
      <c r="T3702" t="s">
        <v>8329</v>
      </c>
      <c r="U3702" s="10">
        <f t="shared" si="347"/>
        <v>41882.585648148146</v>
      </c>
      <c r="V3702" s="9">
        <f t="shared" si="343"/>
        <v>41912.291666666664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5</v>
      </c>
      <c r="P3703">
        <f t="shared" si="344"/>
        <v>772</v>
      </c>
      <c r="Q3703" t="str">
        <f t="shared" si="345"/>
        <v>theater</v>
      </c>
      <c r="R3703" t="str">
        <f t="shared" si="346"/>
        <v>plays</v>
      </c>
      <c r="S3703" t="s">
        <v>8315</v>
      </c>
      <c r="T3703" t="s">
        <v>8329</v>
      </c>
      <c r="U3703" s="10">
        <f t="shared" si="347"/>
        <v>42129.541585648149</v>
      </c>
      <c r="V3703" s="9">
        <f t="shared" si="343"/>
        <v>42159.166585648149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275</v>
      </c>
      <c r="P3704">
        <f t="shared" si="344"/>
        <v>1648</v>
      </c>
      <c r="Q3704" t="str">
        <f t="shared" si="345"/>
        <v>theater</v>
      </c>
      <c r="R3704" t="str">
        <f t="shared" si="346"/>
        <v>plays</v>
      </c>
      <c r="S3704" t="s">
        <v>8315</v>
      </c>
      <c r="T3704" t="s">
        <v>8329</v>
      </c>
      <c r="U3704" s="10">
        <f t="shared" si="347"/>
        <v>42524.53800925926</v>
      </c>
      <c r="V3704" s="9">
        <f t="shared" si="343"/>
        <v>42561.582638888889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246</v>
      </c>
      <c r="P3705">
        <f t="shared" si="344"/>
        <v>663</v>
      </c>
      <c r="Q3705" t="str">
        <f t="shared" si="345"/>
        <v>theater</v>
      </c>
      <c r="R3705" t="str">
        <f t="shared" si="346"/>
        <v>plays</v>
      </c>
      <c r="S3705" t="s">
        <v>8315</v>
      </c>
      <c r="T3705" t="s">
        <v>8329</v>
      </c>
      <c r="U3705" s="10">
        <f t="shared" si="347"/>
        <v>42556.504490740743</v>
      </c>
      <c r="V3705" s="9">
        <f t="shared" si="343"/>
        <v>42594.915972222225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109.00999999999999</v>
      </c>
      <c r="P3706">
        <f t="shared" si="344"/>
        <v>218.005</v>
      </c>
      <c r="Q3706" t="str">
        <f t="shared" si="345"/>
        <v>theater</v>
      </c>
      <c r="R3706" t="str">
        <f t="shared" si="346"/>
        <v>plays</v>
      </c>
      <c r="S3706" t="s">
        <v>8315</v>
      </c>
      <c r="T3706" t="s">
        <v>8329</v>
      </c>
      <c r="U3706" s="10">
        <f t="shared" si="347"/>
        <v>42461.689745370371</v>
      </c>
      <c r="V3706" s="9">
        <f t="shared" si="343"/>
        <v>42521.314745370371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98</v>
      </c>
      <c r="P3707">
        <f t="shared" si="344"/>
        <v>1480</v>
      </c>
      <c r="Q3707" t="str">
        <f t="shared" si="345"/>
        <v>theater</v>
      </c>
      <c r="R3707" t="str">
        <f t="shared" si="346"/>
        <v>plays</v>
      </c>
      <c r="S3707" t="s">
        <v>8315</v>
      </c>
      <c r="T3707" t="s">
        <v>8329</v>
      </c>
      <c r="U3707" s="10">
        <f t="shared" si="347"/>
        <v>41792.542986111112</v>
      </c>
      <c r="V3707" s="9">
        <f t="shared" si="343"/>
        <v>41813.375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320</v>
      </c>
      <c r="P3708">
        <f t="shared" si="344"/>
        <v>916.5</v>
      </c>
      <c r="Q3708" t="str">
        <f t="shared" si="345"/>
        <v>theater</v>
      </c>
      <c r="R3708" t="str">
        <f t="shared" si="346"/>
        <v>plays</v>
      </c>
      <c r="S3708" t="s">
        <v>8315</v>
      </c>
      <c r="T3708" t="s">
        <v>8329</v>
      </c>
      <c r="U3708" s="10">
        <f t="shared" si="347"/>
        <v>41879.913761574076</v>
      </c>
      <c r="V3708" s="9">
        <f t="shared" si="343"/>
        <v>41894.538761574076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860</v>
      </c>
      <c r="P3709">
        <f t="shared" si="344"/>
        <v>941.5</v>
      </c>
      <c r="Q3709" t="str">
        <f t="shared" si="345"/>
        <v>theater</v>
      </c>
      <c r="R3709" t="str">
        <f t="shared" si="346"/>
        <v>plays</v>
      </c>
      <c r="S3709" t="s">
        <v>8315</v>
      </c>
      <c r="T3709" t="s">
        <v>8329</v>
      </c>
      <c r="U3709" s="10">
        <f t="shared" si="347"/>
        <v>42552.048356481479</v>
      </c>
      <c r="V3709" s="9">
        <f t="shared" si="343"/>
        <v>42572.851388888885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1400</v>
      </c>
      <c r="P3710">
        <f t="shared" si="344"/>
        <v>1069.5</v>
      </c>
      <c r="Q3710" t="str">
        <f t="shared" si="345"/>
        <v>theater</v>
      </c>
      <c r="R3710" t="str">
        <f t="shared" si="346"/>
        <v>plays</v>
      </c>
      <c r="S3710" t="s">
        <v>8315</v>
      </c>
      <c r="T3710" t="s">
        <v>8329</v>
      </c>
      <c r="U3710" s="10">
        <f t="shared" si="347"/>
        <v>41810.142199074071</v>
      </c>
      <c r="V3710" s="9">
        <f t="shared" si="343"/>
        <v>41823.767199074078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82.5</v>
      </c>
      <c r="P3711">
        <f t="shared" si="344"/>
        <v>558.75</v>
      </c>
      <c r="Q3711" t="str">
        <f t="shared" si="345"/>
        <v>theater</v>
      </c>
      <c r="R3711" t="str">
        <f t="shared" si="346"/>
        <v>plays</v>
      </c>
      <c r="S3711" t="s">
        <v>8315</v>
      </c>
      <c r="T3711" t="s">
        <v>8329</v>
      </c>
      <c r="U3711" s="10">
        <f t="shared" si="347"/>
        <v>41785.707708333335</v>
      </c>
      <c r="V3711" s="9">
        <f t="shared" si="343"/>
        <v>41815.332708333335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535</v>
      </c>
      <c r="P3712">
        <f t="shared" si="344"/>
        <v>931</v>
      </c>
      <c r="Q3712" t="str">
        <f t="shared" si="345"/>
        <v>theater</v>
      </c>
      <c r="R3712" t="str">
        <f t="shared" si="346"/>
        <v>plays</v>
      </c>
      <c r="S3712" t="s">
        <v>8315</v>
      </c>
      <c r="T3712" t="s">
        <v>8329</v>
      </c>
      <c r="U3712" s="10">
        <f t="shared" si="347"/>
        <v>42072.576249999998</v>
      </c>
      <c r="V3712" s="9">
        <f t="shared" si="343"/>
        <v>42097.201249999998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70</v>
      </c>
      <c r="P3713">
        <f t="shared" si="344"/>
        <v>295.5</v>
      </c>
      <c r="Q3713" t="str">
        <f t="shared" si="345"/>
        <v>theater</v>
      </c>
      <c r="R3713" t="str">
        <f t="shared" si="346"/>
        <v>plays</v>
      </c>
      <c r="S3713" t="s">
        <v>8315</v>
      </c>
      <c r="T3713" t="s">
        <v>8329</v>
      </c>
      <c r="U3713" s="10">
        <f t="shared" si="347"/>
        <v>41779.724224537036</v>
      </c>
      <c r="V3713" s="9">
        <f t="shared" si="343"/>
        <v>41805.291666666664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IF(E3714&gt;=D3714, E3714-D3714,0)</f>
        <v>4030</v>
      </c>
      <c r="P3714">
        <f t="shared" si="344"/>
        <v>5817</v>
      </c>
      <c r="Q3714" t="str">
        <f t="shared" si="345"/>
        <v>theater</v>
      </c>
      <c r="R3714" t="str">
        <f t="shared" si="346"/>
        <v>plays</v>
      </c>
      <c r="S3714" t="s">
        <v>8315</v>
      </c>
      <c r="T3714" t="s">
        <v>8329</v>
      </c>
      <c r="U3714" s="10">
        <f t="shared" si="347"/>
        <v>42134.172071759262</v>
      </c>
      <c r="V3714" s="9">
        <f t="shared" ref="V3714:V3777" si="349">(I3714/86400)+25569+(-9/24)</f>
        <v>42154.915972222225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30</v>
      </c>
      <c r="P3715">
        <f t="shared" ref="P3715:P3778" si="350">AVERAGE(E3715,L3715)</f>
        <v>1024.5</v>
      </c>
      <c r="Q3715" t="str">
        <f t="shared" ref="Q3715:Q3778" si="351">LEFT(N3715,LEN(N3715)-FIND("/",N3715)+2)</f>
        <v>theater</v>
      </c>
      <c r="R3715" t="str">
        <f t="shared" ref="R3715:R3778" si="352">RIGHT(N3715,LEN(N3715)-FIND("/",N3715))</f>
        <v>plays</v>
      </c>
      <c r="S3715" t="s">
        <v>8315</v>
      </c>
      <c r="T3715" t="s">
        <v>8329</v>
      </c>
      <c r="U3715" s="10">
        <f t="shared" ref="U3715:U3778" si="353">(((J3715/60)/60)/24)+DATE(1970,1,1)</f>
        <v>42505.738032407404</v>
      </c>
      <c r="V3715" s="9">
        <f t="shared" si="349"/>
        <v>42525.363032407404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235</v>
      </c>
      <c r="P3716">
        <f t="shared" si="350"/>
        <v>5166</v>
      </c>
      <c r="Q3716" t="str">
        <f t="shared" si="351"/>
        <v>theater</v>
      </c>
      <c r="R3716" t="str">
        <f t="shared" si="352"/>
        <v>plays</v>
      </c>
      <c r="S3716" t="s">
        <v>8315</v>
      </c>
      <c r="T3716" t="s">
        <v>8329</v>
      </c>
      <c r="U3716" s="10">
        <f t="shared" si="353"/>
        <v>42118.556331018524</v>
      </c>
      <c r="V3716" s="9">
        <f t="shared" si="349"/>
        <v>42149.790972222225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90</v>
      </c>
      <c r="P3717">
        <f t="shared" si="350"/>
        <v>1808.5</v>
      </c>
      <c r="Q3717" t="str">
        <f t="shared" si="351"/>
        <v>theater</v>
      </c>
      <c r="R3717" t="str">
        <f t="shared" si="352"/>
        <v>plays</v>
      </c>
      <c r="S3717" t="s">
        <v>8315</v>
      </c>
      <c r="T3717" t="s">
        <v>8329</v>
      </c>
      <c r="U3717" s="10">
        <f t="shared" si="353"/>
        <v>42036.995590277773</v>
      </c>
      <c r="V3717" s="9">
        <f t="shared" si="349"/>
        <v>42094.161111111112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446</v>
      </c>
      <c r="P3718">
        <f t="shared" si="350"/>
        <v>635</v>
      </c>
      <c r="Q3718" t="str">
        <f t="shared" si="351"/>
        <v>theater</v>
      </c>
      <c r="R3718" t="str">
        <f t="shared" si="352"/>
        <v>plays</v>
      </c>
      <c r="S3718" t="s">
        <v>8315</v>
      </c>
      <c r="T3718" t="s">
        <v>8329</v>
      </c>
      <c r="U3718" s="10">
        <f t="shared" si="353"/>
        <v>42360.887835648144</v>
      </c>
      <c r="V3718" s="9">
        <f t="shared" si="349"/>
        <v>42390.512835648144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30</v>
      </c>
      <c r="P3719">
        <f t="shared" si="350"/>
        <v>2021.5</v>
      </c>
      <c r="Q3719" t="str">
        <f t="shared" si="351"/>
        <v>theater</v>
      </c>
      <c r="R3719" t="str">
        <f t="shared" si="352"/>
        <v>plays</v>
      </c>
      <c r="S3719" t="s">
        <v>8315</v>
      </c>
      <c r="T3719" t="s">
        <v>8329</v>
      </c>
      <c r="U3719" s="10">
        <f t="shared" si="353"/>
        <v>42102.866307870368</v>
      </c>
      <c r="V3719" s="9">
        <f t="shared" si="349"/>
        <v>42133.491307870368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697</v>
      </c>
      <c r="P3720">
        <f t="shared" si="350"/>
        <v>621.5</v>
      </c>
      <c r="Q3720" t="str">
        <f t="shared" si="351"/>
        <v>theater</v>
      </c>
      <c r="R3720" t="str">
        <f t="shared" si="352"/>
        <v>plays</v>
      </c>
      <c r="S3720" t="s">
        <v>8315</v>
      </c>
      <c r="T3720" t="s">
        <v>8329</v>
      </c>
      <c r="U3720" s="10">
        <f t="shared" si="353"/>
        <v>42032.716145833328</v>
      </c>
      <c r="V3720" s="9">
        <f t="shared" si="349"/>
        <v>42062.341145833328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220</v>
      </c>
      <c r="P3721">
        <f t="shared" si="350"/>
        <v>212</v>
      </c>
      <c r="Q3721" t="str">
        <f t="shared" si="351"/>
        <v>theater</v>
      </c>
      <c r="R3721" t="str">
        <f t="shared" si="352"/>
        <v>plays</v>
      </c>
      <c r="S3721" t="s">
        <v>8315</v>
      </c>
      <c r="T3721" t="s">
        <v>8329</v>
      </c>
      <c r="U3721" s="10">
        <f t="shared" si="353"/>
        <v>42147.729930555557</v>
      </c>
      <c r="V3721" s="9">
        <f t="shared" si="349"/>
        <v>42177.354930555557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149</v>
      </c>
      <c r="P3722">
        <f t="shared" si="350"/>
        <v>1744.5</v>
      </c>
      <c r="Q3722" t="str">
        <f t="shared" si="351"/>
        <v>theater</v>
      </c>
      <c r="R3722" t="str">
        <f t="shared" si="352"/>
        <v>plays</v>
      </c>
      <c r="S3722" t="s">
        <v>8315</v>
      </c>
      <c r="T3722" t="s">
        <v>8329</v>
      </c>
      <c r="U3722" s="10">
        <f t="shared" si="353"/>
        <v>42165.993125000001</v>
      </c>
      <c r="V3722" s="9">
        <f t="shared" si="349"/>
        <v>42187.618125000001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40</v>
      </c>
      <c r="P3723">
        <f t="shared" si="350"/>
        <v>2542</v>
      </c>
      <c r="Q3723" t="str">
        <f t="shared" si="351"/>
        <v>theater</v>
      </c>
      <c r="R3723" t="str">
        <f t="shared" si="352"/>
        <v>plays</v>
      </c>
      <c r="S3723" t="s">
        <v>8315</v>
      </c>
      <c r="T3723" t="s">
        <v>8329</v>
      </c>
      <c r="U3723" s="10">
        <f t="shared" si="353"/>
        <v>41927.936157407406</v>
      </c>
      <c r="V3723" s="9">
        <f t="shared" si="349"/>
        <v>41948.602824074071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168</v>
      </c>
      <c r="P3724">
        <f t="shared" si="350"/>
        <v>851.5</v>
      </c>
      <c r="Q3724" t="str">
        <f t="shared" si="351"/>
        <v>theater</v>
      </c>
      <c r="R3724" t="str">
        <f t="shared" si="352"/>
        <v>plays</v>
      </c>
      <c r="S3724" t="s">
        <v>8315</v>
      </c>
      <c r="T3724" t="s">
        <v>8329</v>
      </c>
      <c r="U3724" s="10">
        <f t="shared" si="353"/>
        <v>42381.671840277777</v>
      </c>
      <c r="V3724" s="9">
        <f t="shared" si="349"/>
        <v>42411.582638888889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92</v>
      </c>
      <c r="P3725">
        <f t="shared" si="350"/>
        <v>2327.5</v>
      </c>
      <c r="Q3725" t="str">
        <f t="shared" si="351"/>
        <v>theater</v>
      </c>
      <c r="R3725" t="str">
        <f t="shared" si="352"/>
        <v>plays</v>
      </c>
      <c r="S3725" t="s">
        <v>8315</v>
      </c>
      <c r="T3725" t="s">
        <v>8329</v>
      </c>
      <c r="U3725" s="10">
        <f t="shared" si="353"/>
        <v>41943.753032407411</v>
      </c>
      <c r="V3725" s="9">
        <f t="shared" si="349"/>
        <v>41973.419699074075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109.55000000000018</v>
      </c>
      <c r="P3726">
        <f t="shared" si="350"/>
        <v>2249.2750000000001</v>
      </c>
      <c r="Q3726" t="str">
        <f t="shared" si="351"/>
        <v>theater</v>
      </c>
      <c r="R3726" t="str">
        <f t="shared" si="352"/>
        <v>plays</v>
      </c>
      <c r="S3726" t="s">
        <v>8315</v>
      </c>
      <c r="T3726" t="s">
        <v>8329</v>
      </c>
      <c r="U3726" s="10">
        <f t="shared" si="353"/>
        <v>42465.491435185191</v>
      </c>
      <c r="V3726" s="9">
        <f t="shared" si="349"/>
        <v>42494.583333333328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81</v>
      </c>
      <c r="P3727">
        <f t="shared" si="350"/>
        <v>198</v>
      </c>
      <c r="Q3727" t="str">
        <f t="shared" si="351"/>
        <v>theater</v>
      </c>
      <c r="R3727" t="str">
        <f t="shared" si="352"/>
        <v>plays</v>
      </c>
      <c r="S3727" t="s">
        <v>8315</v>
      </c>
      <c r="T3727" t="s">
        <v>8329</v>
      </c>
      <c r="U3727" s="10">
        <f t="shared" si="353"/>
        <v>42401.945219907408</v>
      </c>
      <c r="V3727" s="9">
        <f t="shared" si="349"/>
        <v>42418.520833333328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2029</v>
      </c>
      <c r="P3728">
        <f t="shared" si="350"/>
        <v>1462.5</v>
      </c>
      <c r="Q3728" t="str">
        <f t="shared" si="351"/>
        <v>theater</v>
      </c>
      <c r="R3728" t="str">
        <f t="shared" si="352"/>
        <v>plays</v>
      </c>
      <c r="S3728" t="s">
        <v>8315</v>
      </c>
      <c r="T3728" t="s">
        <v>8329</v>
      </c>
      <c r="U3728" s="10">
        <f t="shared" si="353"/>
        <v>42462.140868055561</v>
      </c>
      <c r="V3728" s="9">
        <f t="shared" si="349"/>
        <v>42489.5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15</v>
      </c>
      <c r="P3729">
        <f t="shared" si="350"/>
        <v>1024</v>
      </c>
      <c r="Q3729" t="str">
        <f t="shared" si="351"/>
        <v>theater</v>
      </c>
      <c r="R3729" t="str">
        <f t="shared" si="352"/>
        <v>plays</v>
      </c>
      <c r="S3729" t="s">
        <v>8315</v>
      </c>
      <c r="T3729" t="s">
        <v>8329</v>
      </c>
      <c r="U3729" s="10">
        <f t="shared" si="353"/>
        <v>42632.348310185189</v>
      </c>
      <c r="V3729" s="9">
        <f t="shared" si="349"/>
        <v>42662.829861111109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0</v>
      </c>
      <c r="P3730">
        <f t="shared" si="350"/>
        <v>946.5</v>
      </c>
      <c r="Q3730" t="str">
        <f t="shared" si="351"/>
        <v>theater</v>
      </c>
      <c r="R3730" t="str">
        <f t="shared" si="352"/>
        <v>plays</v>
      </c>
      <c r="S3730" t="s">
        <v>8315</v>
      </c>
      <c r="T3730" t="s">
        <v>8329</v>
      </c>
      <c r="U3730" s="10">
        <f t="shared" si="353"/>
        <v>42205.171018518522</v>
      </c>
      <c r="V3730" s="9">
        <f t="shared" si="349"/>
        <v>42234.796018518522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0</v>
      </c>
      <c r="P3731">
        <f t="shared" si="350"/>
        <v>183.5</v>
      </c>
      <c r="Q3731" t="str">
        <f t="shared" si="351"/>
        <v>theater</v>
      </c>
      <c r="R3731" t="str">
        <f t="shared" si="352"/>
        <v>plays</v>
      </c>
      <c r="S3731" t="s">
        <v>8315</v>
      </c>
      <c r="T3731" t="s">
        <v>8329</v>
      </c>
      <c r="U3731" s="10">
        <f t="shared" si="353"/>
        <v>42041.205000000002</v>
      </c>
      <c r="V3731" s="9">
        <f t="shared" si="349"/>
        <v>42085.78833333333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0</v>
      </c>
      <c r="P3732">
        <f t="shared" si="350"/>
        <v>50.5</v>
      </c>
      <c r="Q3732" t="str">
        <f t="shared" si="351"/>
        <v>theater</v>
      </c>
      <c r="R3732" t="str">
        <f t="shared" si="352"/>
        <v>plays</v>
      </c>
      <c r="S3732" t="s">
        <v>8315</v>
      </c>
      <c r="T3732" t="s">
        <v>8329</v>
      </c>
      <c r="U3732" s="10">
        <f t="shared" si="353"/>
        <v>42203.677766203706</v>
      </c>
      <c r="V3732" s="9">
        <f t="shared" si="349"/>
        <v>42233.302766203706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0</v>
      </c>
      <c r="P3733">
        <f t="shared" si="350"/>
        <v>316</v>
      </c>
      <c r="Q3733" t="str">
        <f t="shared" si="351"/>
        <v>theater</v>
      </c>
      <c r="R3733" t="str">
        <f t="shared" si="352"/>
        <v>plays</v>
      </c>
      <c r="S3733" t="s">
        <v>8315</v>
      </c>
      <c r="T3733" t="s">
        <v>8329</v>
      </c>
      <c r="U3733" s="10">
        <f t="shared" si="353"/>
        <v>41983.752847222218</v>
      </c>
      <c r="V3733" s="9">
        <f t="shared" si="349"/>
        <v>42013.765972222223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0</v>
      </c>
      <c r="P3734">
        <f t="shared" si="350"/>
        <v>67.5</v>
      </c>
      <c r="Q3734" t="str">
        <f t="shared" si="351"/>
        <v>theater</v>
      </c>
      <c r="R3734" t="str">
        <f t="shared" si="352"/>
        <v>plays</v>
      </c>
      <c r="S3734" t="s">
        <v>8315</v>
      </c>
      <c r="T3734" t="s">
        <v>8329</v>
      </c>
      <c r="U3734" s="10">
        <f t="shared" si="353"/>
        <v>41968.677465277782</v>
      </c>
      <c r="V3734" s="9">
        <f t="shared" si="349"/>
        <v>42028.125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50"/>
        <v>0</v>
      </c>
      <c r="Q3735" t="str">
        <f t="shared" si="351"/>
        <v>theater</v>
      </c>
      <c r="R3735" t="str">
        <f t="shared" si="352"/>
        <v>plays</v>
      </c>
      <c r="S3735" t="s">
        <v>8315</v>
      </c>
      <c r="T3735" t="s">
        <v>8329</v>
      </c>
      <c r="U3735" s="10">
        <f t="shared" si="353"/>
        <v>42103.024398148147</v>
      </c>
      <c r="V3735" s="9">
        <f t="shared" si="349"/>
        <v>42112.5625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0</v>
      </c>
      <c r="P3736">
        <f t="shared" si="350"/>
        <v>217</v>
      </c>
      <c r="Q3736" t="str">
        <f t="shared" si="351"/>
        <v>theater</v>
      </c>
      <c r="R3736" t="str">
        <f t="shared" si="352"/>
        <v>plays</v>
      </c>
      <c r="S3736" t="s">
        <v>8315</v>
      </c>
      <c r="T3736" t="s">
        <v>8329</v>
      </c>
      <c r="U3736" s="10">
        <f t="shared" si="353"/>
        <v>42089.901574074072</v>
      </c>
      <c r="V3736" s="9">
        <f t="shared" si="349"/>
        <v>42149.526574074072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0</v>
      </c>
      <c r="P3737">
        <f t="shared" si="350"/>
        <v>11</v>
      </c>
      <c r="Q3737" t="str">
        <f t="shared" si="351"/>
        <v>theater</v>
      </c>
      <c r="R3737" t="str">
        <f t="shared" si="352"/>
        <v>plays</v>
      </c>
      <c r="S3737" t="s">
        <v>8315</v>
      </c>
      <c r="T3737" t="s">
        <v>8329</v>
      </c>
      <c r="U3737" s="10">
        <f t="shared" si="353"/>
        <v>42122.693159722221</v>
      </c>
      <c r="V3737" s="9">
        <f t="shared" si="349"/>
        <v>42152.318159722221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</v>
      </c>
      <c r="P3738">
        <f t="shared" si="350"/>
        <v>5.5</v>
      </c>
      <c r="Q3738" t="str">
        <f t="shared" si="351"/>
        <v>theater</v>
      </c>
      <c r="R3738" t="str">
        <f t="shared" si="352"/>
        <v>plays</v>
      </c>
      <c r="S3738" t="s">
        <v>8315</v>
      </c>
      <c r="T3738" t="s">
        <v>8329</v>
      </c>
      <c r="U3738" s="10">
        <f t="shared" si="353"/>
        <v>42048.711724537032</v>
      </c>
      <c r="V3738" s="9">
        <f t="shared" si="349"/>
        <v>42086.375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0</v>
      </c>
      <c r="P3739">
        <f t="shared" si="350"/>
        <v>77</v>
      </c>
      <c r="Q3739" t="str">
        <f t="shared" si="351"/>
        <v>theater</v>
      </c>
      <c r="R3739" t="str">
        <f t="shared" si="352"/>
        <v>plays</v>
      </c>
      <c r="S3739" t="s">
        <v>8315</v>
      </c>
      <c r="T3739" t="s">
        <v>8329</v>
      </c>
      <c r="U3739" s="10">
        <f t="shared" si="353"/>
        <v>42297.691006944442</v>
      </c>
      <c r="V3739" s="9">
        <f t="shared" si="349"/>
        <v>42319.915972222225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0</v>
      </c>
      <c r="P3740">
        <f t="shared" si="350"/>
        <v>138</v>
      </c>
      <c r="Q3740" t="str">
        <f t="shared" si="351"/>
        <v>theater</v>
      </c>
      <c r="R3740" t="str">
        <f t="shared" si="352"/>
        <v>plays</v>
      </c>
      <c r="S3740" t="s">
        <v>8315</v>
      </c>
      <c r="T3740" t="s">
        <v>8329</v>
      </c>
      <c r="U3740" s="10">
        <f t="shared" si="353"/>
        <v>41813.938715277778</v>
      </c>
      <c r="V3740" s="9">
        <f t="shared" si="349"/>
        <v>41835.541666666664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0</v>
      </c>
      <c r="P3741">
        <f t="shared" si="350"/>
        <v>406.5</v>
      </c>
      <c r="Q3741" t="str">
        <f t="shared" si="351"/>
        <v>theater</v>
      </c>
      <c r="R3741" t="str">
        <f t="shared" si="352"/>
        <v>plays</v>
      </c>
      <c r="S3741" t="s">
        <v>8315</v>
      </c>
      <c r="T3741" t="s">
        <v>8329</v>
      </c>
      <c r="U3741" s="10">
        <f t="shared" si="353"/>
        <v>42548.449861111112</v>
      </c>
      <c r="V3741" s="9">
        <f t="shared" si="349"/>
        <v>42568.074861111112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0</v>
      </c>
      <c r="P3742">
        <f t="shared" si="350"/>
        <v>186</v>
      </c>
      <c r="Q3742" t="str">
        <f t="shared" si="351"/>
        <v>theater</v>
      </c>
      <c r="R3742" t="str">
        <f t="shared" si="352"/>
        <v>plays</v>
      </c>
      <c r="S3742" t="s">
        <v>8315</v>
      </c>
      <c r="T3742" t="s">
        <v>8329</v>
      </c>
      <c r="U3742" s="10">
        <f t="shared" si="353"/>
        <v>41833.089756944442</v>
      </c>
      <c r="V3742" s="9">
        <f t="shared" si="349"/>
        <v>41862.704143518517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50"/>
        <v>0</v>
      </c>
      <c r="Q3743" t="str">
        <f t="shared" si="351"/>
        <v>theater</v>
      </c>
      <c r="R3743" t="str">
        <f t="shared" si="352"/>
        <v>plays</v>
      </c>
      <c r="S3743" t="s">
        <v>8315</v>
      </c>
      <c r="T3743" t="s">
        <v>8329</v>
      </c>
      <c r="U3743" s="10">
        <f t="shared" si="353"/>
        <v>42325.920717592591</v>
      </c>
      <c r="V3743" s="9">
        <f t="shared" si="349"/>
        <v>42355.545717592591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0</v>
      </c>
      <c r="P3744">
        <f t="shared" si="350"/>
        <v>52</v>
      </c>
      <c r="Q3744" t="str">
        <f t="shared" si="351"/>
        <v>theater</v>
      </c>
      <c r="R3744" t="str">
        <f t="shared" si="352"/>
        <v>plays</v>
      </c>
      <c r="S3744" t="s">
        <v>8315</v>
      </c>
      <c r="T3744" t="s">
        <v>8329</v>
      </c>
      <c r="U3744" s="10">
        <f t="shared" si="353"/>
        <v>41858.214629629627</v>
      </c>
      <c r="V3744" s="9">
        <f t="shared" si="349"/>
        <v>41887.839629629627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50"/>
        <v>0</v>
      </c>
      <c r="Q3745" t="str">
        <f t="shared" si="351"/>
        <v>theater</v>
      </c>
      <c r="R3745" t="str">
        <f t="shared" si="352"/>
        <v>plays</v>
      </c>
      <c r="S3745" t="s">
        <v>8315</v>
      </c>
      <c r="T3745" t="s">
        <v>8329</v>
      </c>
      <c r="U3745" s="10">
        <f t="shared" si="353"/>
        <v>41793.710231481484</v>
      </c>
      <c r="V3745" s="9">
        <f t="shared" si="349"/>
        <v>41823.335231481484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50"/>
        <v>0</v>
      </c>
      <c r="Q3746" t="str">
        <f t="shared" si="351"/>
        <v>theater</v>
      </c>
      <c r="R3746" t="str">
        <f t="shared" si="352"/>
        <v>plays</v>
      </c>
      <c r="S3746" t="s">
        <v>8315</v>
      </c>
      <c r="T3746" t="s">
        <v>8329</v>
      </c>
      <c r="U3746" s="10">
        <f t="shared" si="353"/>
        <v>41793.814259259263</v>
      </c>
      <c r="V3746" s="9">
        <f t="shared" si="349"/>
        <v>41824.790972222225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0</v>
      </c>
      <c r="P3747">
        <f t="shared" si="350"/>
        <v>5.5</v>
      </c>
      <c r="Q3747" t="str">
        <f t="shared" si="351"/>
        <v>theater</v>
      </c>
      <c r="R3747" t="str">
        <f t="shared" si="352"/>
        <v>plays</v>
      </c>
      <c r="S3747" t="s">
        <v>8315</v>
      </c>
      <c r="T3747" t="s">
        <v>8329</v>
      </c>
      <c r="U3747" s="10">
        <f t="shared" si="353"/>
        <v>41831.697939814818</v>
      </c>
      <c r="V3747" s="9">
        <f t="shared" si="349"/>
        <v>41861.322939814811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0</v>
      </c>
      <c r="P3748">
        <f t="shared" si="350"/>
        <v>101.5</v>
      </c>
      <c r="Q3748" t="str">
        <f t="shared" si="351"/>
        <v>theater</v>
      </c>
      <c r="R3748" t="str">
        <f t="shared" si="352"/>
        <v>plays</v>
      </c>
      <c r="S3748" t="s">
        <v>8315</v>
      </c>
      <c r="T3748" t="s">
        <v>8329</v>
      </c>
      <c r="U3748" s="10">
        <f t="shared" si="353"/>
        <v>42621.389340277776</v>
      </c>
      <c r="V3748" s="9">
        <f t="shared" si="349"/>
        <v>42651.014340277776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0</v>
      </c>
      <c r="P3749">
        <f t="shared" si="350"/>
        <v>13</v>
      </c>
      <c r="Q3749" t="str">
        <f t="shared" si="351"/>
        <v>theater</v>
      </c>
      <c r="R3749" t="str">
        <f t="shared" si="352"/>
        <v>plays</v>
      </c>
      <c r="S3749" t="s">
        <v>8315</v>
      </c>
      <c r="T3749" t="s">
        <v>8329</v>
      </c>
      <c r="U3749" s="10">
        <f t="shared" si="353"/>
        <v>42164.299722222218</v>
      </c>
      <c r="V3749" s="9">
        <f t="shared" si="349"/>
        <v>42190.582638888889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176</v>
      </c>
      <c r="P3750">
        <f t="shared" si="350"/>
        <v>2614</v>
      </c>
      <c r="Q3750" t="str">
        <f t="shared" si="351"/>
        <v>theater/m</v>
      </c>
      <c r="R3750" t="str">
        <f t="shared" si="352"/>
        <v>musical</v>
      </c>
      <c r="S3750" t="s">
        <v>8315</v>
      </c>
      <c r="T3750" t="s">
        <v>8363</v>
      </c>
      <c r="U3750" s="10">
        <f t="shared" si="353"/>
        <v>42395.706435185188</v>
      </c>
      <c r="V3750" s="9">
        <f t="shared" si="349"/>
        <v>42415.874305555553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25</v>
      </c>
      <c r="P3751">
        <f t="shared" si="350"/>
        <v>266</v>
      </c>
      <c r="Q3751" t="str">
        <f t="shared" si="351"/>
        <v>theater/m</v>
      </c>
      <c r="R3751" t="str">
        <f t="shared" si="352"/>
        <v>musical</v>
      </c>
      <c r="S3751" t="s">
        <v>8315</v>
      </c>
      <c r="T3751" t="s">
        <v>8363</v>
      </c>
      <c r="U3751" s="10">
        <f t="shared" si="353"/>
        <v>42458.127175925925</v>
      </c>
      <c r="V3751" s="9">
        <f t="shared" si="349"/>
        <v>42488.790972222225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27</v>
      </c>
      <c r="P3752">
        <f t="shared" si="350"/>
        <v>3027.5</v>
      </c>
      <c r="Q3752" t="str">
        <f t="shared" si="351"/>
        <v>theater/m</v>
      </c>
      <c r="R3752" t="str">
        <f t="shared" si="352"/>
        <v>musical</v>
      </c>
      <c r="S3752" t="s">
        <v>8315</v>
      </c>
      <c r="T3752" t="s">
        <v>8363</v>
      </c>
      <c r="U3752" s="10">
        <f t="shared" si="353"/>
        <v>42016.981574074074</v>
      </c>
      <c r="V3752" s="9">
        <f t="shared" si="349"/>
        <v>42044.957638888889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326</v>
      </c>
      <c r="P3753">
        <f t="shared" si="350"/>
        <v>668.5</v>
      </c>
      <c r="Q3753" t="str">
        <f t="shared" si="351"/>
        <v>theater/m</v>
      </c>
      <c r="R3753" t="str">
        <f t="shared" si="352"/>
        <v>musical</v>
      </c>
      <c r="S3753" t="s">
        <v>8315</v>
      </c>
      <c r="T3753" t="s">
        <v>8363</v>
      </c>
      <c r="U3753" s="10">
        <f t="shared" si="353"/>
        <v>42403.035567129627</v>
      </c>
      <c r="V3753" s="9">
        <f t="shared" si="349"/>
        <v>42462.618900462963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65</v>
      </c>
      <c r="P3754">
        <f t="shared" si="350"/>
        <v>290</v>
      </c>
      <c r="Q3754" t="str">
        <f t="shared" si="351"/>
        <v>theater/m</v>
      </c>
      <c r="R3754" t="str">
        <f t="shared" si="352"/>
        <v>musical</v>
      </c>
      <c r="S3754" t="s">
        <v>8315</v>
      </c>
      <c r="T3754" t="s">
        <v>8363</v>
      </c>
      <c r="U3754" s="10">
        <f t="shared" si="353"/>
        <v>42619.802488425921</v>
      </c>
      <c r="V3754" s="9">
        <f t="shared" si="349"/>
        <v>42659.5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167</v>
      </c>
      <c r="P3755">
        <f t="shared" si="350"/>
        <v>2598.5</v>
      </c>
      <c r="Q3755" t="str">
        <f t="shared" si="351"/>
        <v>theater/m</v>
      </c>
      <c r="R3755" t="str">
        <f t="shared" si="352"/>
        <v>musical</v>
      </c>
      <c r="S3755" t="s">
        <v>8315</v>
      </c>
      <c r="T3755" t="s">
        <v>8363</v>
      </c>
      <c r="U3755" s="10">
        <f t="shared" si="353"/>
        <v>42128.824074074073</v>
      </c>
      <c r="V3755" s="9">
        <f t="shared" si="349"/>
        <v>42157.625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500</v>
      </c>
      <c r="P3756">
        <f t="shared" si="350"/>
        <v>1513.5</v>
      </c>
      <c r="Q3756" t="str">
        <f t="shared" si="351"/>
        <v>theater/m</v>
      </c>
      <c r="R3756" t="str">
        <f t="shared" si="352"/>
        <v>musical</v>
      </c>
      <c r="S3756" t="s">
        <v>8315</v>
      </c>
      <c r="T3756" t="s">
        <v>8363</v>
      </c>
      <c r="U3756" s="10">
        <f t="shared" si="353"/>
        <v>41808.881215277775</v>
      </c>
      <c r="V3756" s="9">
        <f t="shared" si="349"/>
        <v>41845.832638888889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163</v>
      </c>
      <c r="P3757">
        <f t="shared" si="350"/>
        <v>370.5</v>
      </c>
      <c r="Q3757" t="str">
        <f t="shared" si="351"/>
        <v>theater/m</v>
      </c>
      <c r="R3757" t="str">
        <f t="shared" si="352"/>
        <v>musical</v>
      </c>
      <c r="S3757" t="s">
        <v>8315</v>
      </c>
      <c r="T3757" t="s">
        <v>8363</v>
      </c>
      <c r="U3757" s="10">
        <f t="shared" si="353"/>
        <v>42445.866979166662</v>
      </c>
      <c r="V3757" s="9">
        <f t="shared" si="349"/>
        <v>42475.491979166662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50</v>
      </c>
      <c r="P3758">
        <f t="shared" si="350"/>
        <v>2283.5</v>
      </c>
      <c r="Q3758" t="str">
        <f t="shared" si="351"/>
        <v>theater/m</v>
      </c>
      <c r="R3758" t="str">
        <f t="shared" si="352"/>
        <v>musical</v>
      </c>
      <c r="S3758" t="s">
        <v>8315</v>
      </c>
      <c r="T3758" t="s">
        <v>8363</v>
      </c>
      <c r="U3758" s="10">
        <f t="shared" si="353"/>
        <v>41771.814791666664</v>
      </c>
      <c r="V3758" s="9">
        <f t="shared" si="349"/>
        <v>41801.439791666664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298</v>
      </c>
      <c r="P3759">
        <f t="shared" si="350"/>
        <v>1924</v>
      </c>
      <c r="Q3759" t="str">
        <f t="shared" si="351"/>
        <v>theater/m</v>
      </c>
      <c r="R3759" t="str">
        <f t="shared" si="352"/>
        <v>musical</v>
      </c>
      <c r="S3759" t="s">
        <v>8315</v>
      </c>
      <c r="T3759" t="s">
        <v>8363</v>
      </c>
      <c r="U3759" s="10">
        <f t="shared" si="353"/>
        <v>41954.850868055553</v>
      </c>
      <c r="V3759" s="9">
        <f t="shared" si="349"/>
        <v>41974.475868055553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35</v>
      </c>
      <c r="P3760">
        <f t="shared" si="350"/>
        <v>780.5</v>
      </c>
      <c r="Q3760" t="str">
        <f t="shared" si="351"/>
        <v>theater/m</v>
      </c>
      <c r="R3760" t="str">
        <f t="shared" si="352"/>
        <v>musical</v>
      </c>
      <c r="S3760" t="s">
        <v>8315</v>
      </c>
      <c r="T3760" t="s">
        <v>8363</v>
      </c>
      <c r="U3760" s="10">
        <f t="shared" si="353"/>
        <v>41747.471504629626</v>
      </c>
      <c r="V3760" s="9">
        <f t="shared" si="349"/>
        <v>41777.833333333336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409.77000000000044</v>
      </c>
      <c r="P3761">
        <f t="shared" si="350"/>
        <v>2248.8850000000002</v>
      </c>
      <c r="Q3761" t="str">
        <f t="shared" si="351"/>
        <v>theater/m</v>
      </c>
      <c r="R3761" t="str">
        <f t="shared" si="352"/>
        <v>musical</v>
      </c>
      <c r="S3761" t="s">
        <v>8315</v>
      </c>
      <c r="T3761" t="s">
        <v>8363</v>
      </c>
      <c r="U3761" s="10">
        <f t="shared" si="353"/>
        <v>42182.108252314814</v>
      </c>
      <c r="V3761" s="9">
        <f t="shared" si="349"/>
        <v>42241.733252314814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50.770000000000437</v>
      </c>
      <c r="P3762">
        <f t="shared" si="350"/>
        <v>2570.8850000000002</v>
      </c>
      <c r="Q3762" t="str">
        <f t="shared" si="351"/>
        <v>theater/m</v>
      </c>
      <c r="R3762" t="str">
        <f t="shared" si="352"/>
        <v>musical</v>
      </c>
      <c r="S3762" t="s">
        <v>8315</v>
      </c>
      <c r="T3762" t="s">
        <v>8363</v>
      </c>
      <c r="U3762" s="10">
        <f t="shared" si="353"/>
        <v>41739.525300925925</v>
      </c>
      <c r="V3762" s="9">
        <f t="shared" si="349"/>
        <v>41764.150300925925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0</v>
      </c>
      <c r="P3763">
        <f t="shared" si="350"/>
        <v>251.5</v>
      </c>
      <c r="Q3763" t="str">
        <f t="shared" si="351"/>
        <v>theater/m</v>
      </c>
      <c r="R3763" t="str">
        <f t="shared" si="352"/>
        <v>musical</v>
      </c>
      <c r="S3763" t="s">
        <v>8315</v>
      </c>
      <c r="T3763" t="s">
        <v>8363</v>
      </c>
      <c r="U3763" s="10">
        <f t="shared" si="353"/>
        <v>42173.466863425929</v>
      </c>
      <c r="V3763" s="9">
        <f t="shared" si="349"/>
        <v>42226.583333333328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78</v>
      </c>
      <c r="P3764">
        <f t="shared" si="350"/>
        <v>678</v>
      </c>
      <c r="Q3764" t="str">
        <f t="shared" si="351"/>
        <v>theater/m</v>
      </c>
      <c r="R3764" t="str">
        <f t="shared" si="352"/>
        <v>musical</v>
      </c>
      <c r="S3764" t="s">
        <v>8315</v>
      </c>
      <c r="T3764" t="s">
        <v>8363</v>
      </c>
      <c r="U3764" s="10">
        <f t="shared" si="353"/>
        <v>42193.813530092593</v>
      </c>
      <c r="V3764" s="9">
        <f t="shared" si="349"/>
        <v>42218.438530092593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0</v>
      </c>
      <c r="P3765">
        <f t="shared" si="350"/>
        <v>2538.5</v>
      </c>
      <c r="Q3765" t="str">
        <f t="shared" si="351"/>
        <v>theater/m</v>
      </c>
      <c r="R3765" t="str">
        <f t="shared" si="352"/>
        <v>musical</v>
      </c>
      <c r="S3765" t="s">
        <v>8315</v>
      </c>
      <c r="T3765" t="s">
        <v>8363</v>
      </c>
      <c r="U3765" s="10">
        <f t="shared" si="353"/>
        <v>42065.750300925924</v>
      </c>
      <c r="V3765" s="9">
        <f t="shared" si="349"/>
        <v>42095.333634259259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0</v>
      </c>
      <c r="P3766">
        <f t="shared" si="350"/>
        <v>763.5</v>
      </c>
      <c r="Q3766" t="str">
        <f t="shared" si="351"/>
        <v>theater/m</v>
      </c>
      <c r="R3766" t="str">
        <f t="shared" si="352"/>
        <v>musical</v>
      </c>
      <c r="S3766" t="s">
        <v>8315</v>
      </c>
      <c r="T3766" t="s">
        <v>8363</v>
      </c>
      <c r="U3766" s="10">
        <f t="shared" si="353"/>
        <v>42499.842962962968</v>
      </c>
      <c r="V3766" s="9">
        <f t="shared" si="349"/>
        <v>42518.65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942</v>
      </c>
      <c r="P3767">
        <f t="shared" si="350"/>
        <v>4024.5</v>
      </c>
      <c r="Q3767" t="str">
        <f t="shared" si="351"/>
        <v>theater/m</v>
      </c>
      <c r="R3767" t="str">
        <f t="shared" si="352"/>
        <v>musical</v>
      </c>
      <c r="S3767" t="s">
        <v>8315</v>
      </c>
      <c r="T3767" t="s">
        <v>8363</v>
      </c>
      <c r="U3767" s="10">
        <f t="shared" si="353"/>
        <v>41820.776412037041</v>
      </c>
      <c r="V3767" s="9">
        <f t="shared" si="349"/>
        <v>41850.401412037041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265.01000000000022</v>
      </c>
      <c r="P3768">
        <f t="shared" si="350"/>
        <v>5180.5050000000001</v>
      </c>
      <c r="Q3768" t="str">
        <f t="shared" si="351"/>
        <v>theater/m</v>
      </c>
      <c r="R3768" t="str">
        <f t="shared" si="352"/>
        <v>musical</v>
      </c>
      <c r="S3768" t="s">
        <v>8315</v>
      </c>
      <c r="T3768" t="s">
        <v>8363</v>
      </c>
      <c r="U3768" s="10">
        <f t="shared" si="353"/>
        <v>41788.167187500003</v>
      </c>
      <c r="V3768" s="9">
        <f t="shared" si="349"/>
        <v>41822.792187500003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335</v>
      </c>
      <c r="P3769">
        <f t="shared" si="350"/>
        <v>1195.5</v>
      </c>
      <c r="Q3769" t="str">
        <f t="shared" si="351"/>
        <v>theater/m</v>
      </c>
      <c r="R3769" t="str">
        <f t="shared" si="352"/>
        <v>musical</v>
      </c>
      <c r="S3769" t="s">
        <v>8315</v>
      </c>
      <c r="T3769" t="s">
        <v>8363</v>
      </c>
      <c r="U3769" s="10">
        <f t="shared" si="353"/>
        <v>42050.019641203704</v>
      </c>
      <c r="V3769" s="9">
        <f t="shared" si="349"/>
        <v>42063.832638888889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306.10999999999967</v>
      </c>
      <c r="P3770">
        <f t="shared" si="350"/>
        <v>2182.0549999999998</v>
      </c>
      <c r="Q3770" t="str">
        <f t="shared" si="351"/>
        <v>theater/m</v>
      </c>
      <c r="R3770" t="str">
        <f t="shared" si="352"/>
        <v>musical</v>
      </c>
      <c r="S3770" t="s">
        <v>8315</v>
      </c>
      <c r="T3770" t="s">
        <v>8363</v>
      </c>
      <c r="U3770" s="10">
        <f t="shared" si="353"/>
        <v>41772.727893518517</v>
      </c>
      <c r="V3770" s="9">
        <f t="shared" si="349"/>
        <v>41802.352893518517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0</v>
      </c>
      <c r="P3771">
        <f t="shared" si="350"/>
        <v>557.5</v>
      </c>
      <c r="Q3771" t="str">
        <f t="shared" si="351"/>
        <v>theater/m</v>
      </c>
      <c r="R3771" t="str">
        <f t="shared" si="352"/>
        <v>musical</v>
      </c>
      <c r="S3771" t="s">
        <v>8315</v>
      </c>
      <c r="T3771" t="s">
        <v>8363</v>
      </c>
      <c r="U3771" s="10">
        <f t="shared" si="353"/>
        <v>42445.598136574074</v>
      </c>
      <c r="V3771" s="9">
        <f t="shared" si="349"/>
        <v>42475.223136574074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0</v>
      </c>
      <c r="P3772">
        <f t="shared" si="350"/>
        <v>1010</v>
      </c>
      <c r="Q3772" t="str">
        <f t="shared" si="351"/>
        <v>theater/m</v>
      </c>
      <c r="R3772" t="str">
        <f t="shared" si="352"/>
        <v>musical</v>
      </c>
      <c r="S3772" t="s">
        <v>8315</v>
      </c>
      <c r="T3772" t="s">
        <v>8363</v>
      </c>
      <c r="U3772" s="10">
        <f t="shared" si="353"/>
        <v>42138.930671296301</v>
      </c>
      <c r="V3772" s="9">
        <f t="shared" si="349"/>
        <v>42168.555671296301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460</v>
      </c>
      <c r="P3773">
        <f t="shared" si="350"/>
        <v>749</v>
      </c>
      <c r="Q3773" t="str">
        <f t="shared" si="351"/>
        <v>theater/m</v>
      </c>
      <c r="R3773" t="str">
        <f t="shared" si="352"/>
        <v>musical</v>
      </c>
      <c r="S3773" t="s">
        <v>8315</v>
      </c>
      <c r="T3773" t="s">
        <v>8363</v>
      </c>
      <c r="U3773" s="10">
        <f t="shared" si="353"/>
        <v>42493.857083333336</v>
      </c>
      <c r="V3773" s="9">
        <f t="shared" si="349"/>
        <v>42507.625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510</v>
      </c>
      <c r="P3774">
        <f t="shared" si="350"/>
        <v>2771.5</v>
      </c>
      <c r="Q3774" t="str">
        <f t="shared" si="351"/>
        <v>theater/m</v>
      </c>
      <c r="R3774" t="str">
        <f t="shared" si="352"/>
        <v>musical</v>
      </c>
      <c r="S3774" t="s">
        <v>8315</v>
      </c>
      <c r="T3774" t="s">
        <v>8363</v>
      </c>
      <c r="U3774" s="10">
        <f t="shared" si="353"/>
        <v>42682.616967592592</v>
      </c>
      <c r="V3774" s="9">
        <f t="shared" si="349"/>
        <v>42702.875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410</v>
      </c>
      <c r="P3775">
        <f t="shared" si="350"/>
        <v>2733.5</v>
      </c>
      <c r="Q3775" t="str">
        <f t="shared" si="351"/>
        <v>theater/m</v>
      </c>
      <c r="R3775" t="str">
        <f t="shared" si="352"/>
        <v>musical</v>
      </c>
      <c r="S3775" t="s">
        <v>8315</v>
      </c>
      <c r="T3775" t="s">
        <v>8363</v>
      </c>
      <c r="U3775" s="10">
        <f t="shared" si="353"/>
        <v>42656.005173611105</v>
      </c>
      <c r="V3775" s="9">
        <f t="shared" si="349"/>
        <v>42688.713888888888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0</v>
      </c>
      <c r="P3776">
        <f t="shared" si="350"/>
        <v>1262.5</v>
      </c>
      <c r="Q3776" t="str">
        <f t="shared" si="351"/>
        <v>theater/m</v>
      </c>
      <c r="R3776" t="str">
        <f t="shared" si="352"/>
        <v>musical</v>
      </c>
      <c r="S3776" t="s">
        <v>8315</v>
      </c>
      <c r="T3776" t="s">
        <v>8363</v>
      </c>
      <c r="U3776" s="10">
        <f t="shared" si="353"/>
        <v>42087.792303240742</v>
      </c>
      <c r="V3776" s="9">
        <f t="shared" si="349"/>
        <v>42103.417303240742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5</v>
      </c>
      <c r="P3777">
        <f t="shared" si="350"/>
        <v>1009.5</v>
      </c>
      <c r="Q3777" t="str">
        <f t="shared" si="351"/>
        <v>theater/m</v>
      </c>
      <c r="R3777" t="str">
        <f t="shared" si="352"/>
        <v>musical</v>
      </c>
      <c r="S3777" t="s">
        <v>8315</v>
      </c>
      <c r="T3777" t="s">
        <v>8363</v>
      </c>
      <c r="U3777" s="10">
        <f t="shared" si="353"/>
        <v>42075.942627314813</v>
      </c>
      <c r="V3777" s="9">
        <f t="shared" si="349"/>
        <v>42102.791666666672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IF(E3778&gt;=D3778, E3778-D3778,0)</f>
        <v>537</v>
      </c>
      <c r="P3778">
        <f t="shared" si="350"/>
        <v>4315.5</v>
      </c>
      <c r="Q3778" t="str">
        <f t="shared" si="351"/>
        <v>theater/m</v>
      </c>
      <c r="R3778" t="str">
        <f t="shared" si="352"/>
        <v>musical</v>
      </c>
      <c r="S3778" t="s">
        <v>8315</v>
      </c>
      <c r="T3778" t="s">
        <v>8363</v>
      </c>
      <c r="U3778" s="10">
        <f t="shared" si="353"/>
        <v>41814.367800925924</v>
      </c>
      <c r="V3778" s="9">
        <f t="shared" ref="V3778:V3841" si="355">(I3778/86400)+25569+(-9/24)</f>
        <v>41851.666666666664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864</v>
      </c>
      <c r="P3779">
        <f t="shared" ref="P3779:P3842" si="356">AVERAGE(E3779,L3779)</f>
        <v>1461.5</v>
      </c>
      <c r="Q3779" t="str">
        <f t="shared" ref="Q3779:Q3842" si="357">LEFT(N3779,LEN(N3779)-FIND("/",N3779)+2)</f>
        <v>theater/m</v>
      </c>
      <c r="R3779" t="str">
        <f t="shared" ref="R3779:R3842" si="358">RIGHT(N3779,LEN(N3779)-FIND("/",N3779))</f>
        <v>musical</v>
      </c>
      <c r="S3779" t="s">
        <v>8315</v>
      </c>
      <c r="T3779" t="s">
        <v>8363</v>
      </c>
      <c r="U3779" s="10">
        <f t="shared" ref="U3779:U3842" si="359">(((J3779/60)/60)/24)+DATE(1970,1,1)</f>
        <v>41887.111354166671</v>
      </c>
      <c r="V3779" s="9">
        <f t="shared" si="355"/>
        <v>41908.791666666664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121</v>
      </c>
      <c r="P3780">
        <f t="shared" si="356"/>
        <v>1278.5</v>
      </c>
      <c r="Q3780" t="str">
        <f t="shared" si="357"/>
        <v>theater/m</v>
      </c>
      <c r="R3780" t="str">
        <f t="shared" si="358"/>
        <v>musical</v>
      </c>
      <c r="S3780" t="s">
        <v>8315</v>
      </c>
      <c r="T3780" t="s">
        <v>8363</v>
      </c>
      <c r="U3780" s="10">
        <f t="shared" si="359"/>
        <v>41989.819212962961</v>
      </c>
      <c r="V3780" s="9">
        <f t="shared" si="355"/>
        <v>42049.444212962961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597</v>
      </c>
      <c r="P3781">
        <f t="shared" si="356"/>
        <v>7856</v>
      </c>
      <c r="Q3781" t="str">
        <f t="shared" si="357"/>
        <v>theater/m</v>
      </c>
      <c r="R3781" t="str">
        <f t="shared" si="358"/>
        <v>musical</v>
      </c>
      <c r="S3781" t="s">
        <v>8315</v>
      </c>
      <c r="T3781" t="s">
        <v>8363</v>
      </c>
      <c r="U3781" s="10">
        <f t="shared" si="359"/>
        <v>42425.735416666663</v>
      </c>
      <c r="V3781" s="9">
        <f t="shared" si="355"/>
        <v>42455.318749999999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500</v>
      </c>
      <c r="P3782">
        <f t="shared" si="356"/>
        <v>1515</v>
      </c>
      <c r="Q3782" t="str">
        <f t="shared" si="357"/>
        <v>theater/m</v>
      </c>
      <c r="R3782" t="str">
        <f t="shared" si="358"/>
        <v>musical</v>
      </c>
      <c r="S3782" t="s">
        <v>8315</v>
      </c>
      <c r="T3782" t="s">
        <v>8363</v>
      </c>
      <c r="U3782" s="10">
        <f t="shared" si="359"/>
        <v>42166.219733796301</v>
      </c>
      <c r="V3782" s="9">
        <f t="shared" si="355"/>
        <v>42198.462500000001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435</v>
      </c>
      <c r="P3783">
        <f t="shared" si="356"/>
        <v>2493.5</v>
      </c>
      <c r="Q3783" t="str">
        <f t="shared" si="357"/>
        <v>theater/m</v>
      </c>
      <c r="R3783" t="str">
        <f t="shared" si="358"/>
        <v>musical</v>
      </c>
      <c r="S3783" t="s">
        <v>8315</v>
      </c>
      <c r="T3783" t="s">
        <v>8363</v>
      </c>
      <c r="U3783" s="10">
        <f t="shared" si="359"/>
        <v>41865.882928240739</v>
      </c>
      <c r="V3783" s="9">
        <f t="shared" si="355"/>
        <v>41890.507928240739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35</v>
      </c>
      <c r="P3784">
        <f t="shared" si="356"/>
        <v>1031</v>
      </c>
      <c r="Q3784" t="str">
        <f t="shared" si="357"/>
        <v>theater/m</v>
      </c>
      <c r="R3784" t="str">
        <f t="shared" si="358"/>
        <v>musical</v>
      </c>
      <c r="S3784" t="s">
        <v>8315</v>
      </c>
      <c r="T3784" t="s">
        <v>8363</v>
      </c>
      <c r="U3784" s="10">
        <f t="shared" si="359"/>
        <v>42546.862233796302</v>
      </c>
      <c r="V3784" s="9">
        <f t="shared" si="355"/>
        <v>42575.583333333328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347</v>
      </c>
      <c r="P3785">
        <f t="shared" si="356"/>
        <v>785.5</v>
      </c>
      <c r="Q3785" t="str">
        <f t="shared" si="357"/>
        <v>theater/m</v>
      </c>
      <c r="R3785" t="str">
        <f t="shared" si="358"/>
        <v>musical</v>
      </c>
      <c r="S3785" t="s">
        <v>8315</v>
      </c>
      <c r="T3785" t="s">
        <v>8363</v>
      </c>
      <c r="U3785" s="10">
        <f t="shared" si="359"/>
        <v>42420.140277777777</v>
      </c>
      <c r="V3785" s="9">
        <f t="shared" si="355"/>
        <v>42444.291666666672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150</v>
      </c>
      <c r="P3786">
        <f t="shared" si="356"/>
        <v>580</v>
      </c>
      <c r="Q3786" t="str">
        <f t="shared" si="357"/>
        <v>theater/m</v>
      </c>
      <c r="R3786" t="str">
        <f t="shared" si="358"/>
        <v>musical</v>
      </c>
      <c r="S3786" t="s">
        <v>8315</v>
      </c>
      <c r="T3786" t="s">
        <v>8363</v>
      </c>
      <c r="U3786" s="10">
        <f t="shared" si="359"/>
        <v>42531.980694444443</v>
      </c>
      <c r="V3786" s="9">
        <f t="shared" si="355"/>
        <v>42561.605694444443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1015</v>
      </c>
      <c r="P3787">
        <f t="shared" si="356"/>
        <v>1522.5</v>
      </c>
      <c r="Q3787" t="str">
        <f t="shared" si="357"/>
        <v>theater/m</v>
      </c>
      <c r="R3787" t="str">
        <f t="shared" si="358"/>
        <v>musical</v>
      </c>
      <c r="S3787" t="s">
        <v>8315</v>
      </c>
      <c r="T3787" t="s">
        <v>8363</v>
      </c>
      <c r="U3787" s="10">
        <f t="shared" si="359"/>
        <v>42548.63853009259</v>
      </c>
      <c r="V3787" s="9">
        <f t="shared" si="355"/>
        <v>42584.043749999997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658</v>
      </c>
      <c r="P3788">
        <f t="shared" si="356"/>
        <v>3364.5</v>
      </c>
      <c r="Q3788" t="str">
        <f t="shared" si="357"/>
        <v>theater/m</v>
      </c>
      <c r="R3788" t="str">
        <f t="shared" si="358"/>
        <v>musical</v>
      </c>
      <c r="S3788" t="s">
        <v>8315</v>
      </c>
      <c r="T3788" t="s">
        <v>8363</v>
      </c>
      <c r="U3788" s="10">
        <f t="shared" si="359"/>
        <v>42487.037905092591</v>
      </c>
      <c r="V3788" s="9">
        <f t="shared" si="355"/>
        <v>42516.662905092591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</v>
      </c>
      <c r="P3789">
        <f t="shared" si="356"/>
        <v>180.5</v>
      </c>
      <c r="Q3789" t="str">
        <f t="shared" si="357"/>
        <v>theater/m</v>
      </c>
      <c r="R3789" t="str">
        <f t="shared" si="358"/>
        <v>musical</v>
      </c>
      <c r="S3789" t="s">
        <v>8315</v>
      </c>
      <c r="T3789" t="s">
        <v>8363</v>
      </c>
      <c r="U3789" s="10">
        <f t="shared" si="359"/>
        <v>42167.534791666665</v>
      </c>
      <c r="V3789" s="9">
        <f t="shared" si="355"/>
        <v>42195.790972222225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</v>
      </c>
      <c r="P3790">
        <f t="shared" si="356"/>
        <v>250.5</v>
      </c>
      <c r="Q3790" t="str">
        <f t="shared" si="357"/>
        <v>theater/m</v>
      </c>
      <c r="R3790" t="str">
        <f t="shared" si="358"/>
        <v>musical</v>
      </c>
      <c r="S3790" t="s">
        <v>8315</v>
      </c>
      <c r="T3790" t="s">
        <v>8363</v>
      </c>
      <c r="U3790" s="10">
        <f t="shared" si="359"/>
        <v>42333.695821759262</v>
      </c>
      <c r="V3790" s="9">
        <f t="shared" si="355"/>
        <v>42361.304166666669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0</v>
      </c>
      <c r="P3791">
        <f t="shared" si="356"/>
        <v>60</v>
      </c>
      <c r="Q3791" t="str">
        <f t="shared" si="357"/>
        <v>theater/m</v>
      </c>
      <c r="R3791" t="str">
        <f t="shared" si="358"/>
        <v>musical</v>
      </c>
      <c r="S3791" t="s">
        <v>8315</v>
      </c>
      <c r="T3791" t="s">
        <v>8363</v>
      </c>
      <c r="U3791" s="10">
        <f t="shared" si="359"/>
        <v>42138.798819444448</v>
      </c>
      <c r="V3791" s="9">
        <f t="shared" si="355"/>
        <v>42170.423819444448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6"/>
        <v>0</v>
      </c>
      <c r="Q3792" t="str">
        <f t="shared" si="357"/>
        <v>theater/m</v>
      </c>
      <c r="R3792" t="str">
        <f t="shared" si="358"/>
        <v>musical</v>
      </c>
      <c r="S3792" t="s">
        <v>8315</v>
      </c>
      <c r="T3792" t="s">
        <v>8363</v>
      </c>
      <c r="U3792" s="10">
        <f t="shared" si="359"/>
        <v>42666.666932870372</v>
      </c>
      <c r="V3792" s="9">
        <f t="shared" si="355"/>
        <v>42696.333599537036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6"/>
        <v>0</v>
      </c>
      <c r="Q3793" t="str">
        <f t="shared" si="357"/>
        <v>theater/m</v>
      </c>
      <c r="R3793" t="str">
        <f t="shared" si="358"/>
        <v>musical</v>
      </c>
      <c r="S3793" t="s">
        <v>8315</v>
      </c>
      <c r="T3793" t="s">
        <v>8363</v>
      </c>
      <c r="U3793" s="10">
        <f t="shared" si="359"/>
        <v>41766.692037037035</v>
      </c>
      <c r="V3793" s="9">
        <f t="shared" si="355"/>
        <v>41826.317037037035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6"/>
        <v>18.5</v>
      </c>
      <c r="Q3794" t="str">
        <f t="shared" si="357"/>
        <v>theater/m</v>
      </c>
      <c r="R3794" t="str">
        <f t="shared" si="358"/>
        <v>musical</v>
      </c>
      <c r="S3794" t="s">
        <v>8315</v>
      </c>
      <c r="T3794" t="s">
        <v>8363</v>
      </c>
      <c r="U3794" s="10">
        <f t="shared" si="359"/>
        <v>42170.447013888886</v>
      </c>
      <c r="V3794" s="9">
        <f t="shared" si="355"/>
        <v>42200.072013888886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0</v>
      </c>
      <c r="P3795">
        <f t="shared" si="356"/>
        <v>2100</v>
      </c>
      <c r="Q3795" t="str">
        <f t="shared" si="357"/>
        <v>theater/m</v>
      </c>
      <c r="R3795" t="str">
        <f t="shared" si="358"/>
        <v>musical</v>
      </c>
      <c r="S3795" t="s">
        <v>8315</v>
      </c>
      <c r="T3795" t="s">
        <v>8363</v>
      </c>
      <c r="U3795" s="10">
        <f t="shared" si="359"/>
        <v>41968.938993055555</v>
      </c>
      <c r="V3795" s="9">
        <f t="shared" si="355"/>
        <v>41989.563993055555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0</v>
      </c>
      <c r="P3796">
        <f t="shared" si="356"/>
        <v>25.5</v>
      </c>
      <c r="Q3796" t="str">
        <f t="shared" si="357"/>
        <v>theater/m</v>
      </c>
      <c r="R3796" t="str">
        <f t="shared" si="358"/>
        <v>musical</v>
      </c>
      <c r="S3796" t="s">
        <v>8315</v>
      </c>
      <c r="T3796" t="s">
        <v>8363</v>
      </c>
      <c r="U3796" s="10">
        <f t="shared" si="359"/>
        <v>42132.58048611111</v>
      </c>
      <c r="V3796" s="9">
        <f t="shared" si="355"/>
        <v>42162.20548611111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0</v>
      </c>
      <c r="P3797">
        <f t="shared" si="356"/>
        <v>6</v>
      </c>
      <c r="Q3797" t="str">
        <f t="shared" si="357"/>
        <v>theater/m</v>
      </c>
      <c r="R3797" t="str">
        <f t="shared" si="358"/>
        <v>musical</v>
      </c>
      <c r="S3797" t="s">
        <v>8315</v>
      </c>
      <c r="T3797" t="s">
        <v>8363</v>
      </c>
      <c r="U3797" s="10">
        <f t="shared" si="359"/>
        <v>42201.436226851853</v>
      </c>
      <c r="V3797" s="9">
        <f t="shared" si="355"/>
        <v>42244.5625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6"/>
        <v>1</v>
      </c>
      <c r="Q3798" t="str">
        <f t="shared" si="357"/>
        <v>theater/m</v>
      </c>
      <c r="R3798" t="str">
        <f t="shared" si="358"/>
        <v>musical</v>
      </c>
      <c r="S3798" t="s">
        <v>8315</v>
      </c>
      <c r="T3798" t="s">
        <v>8363</v>
      </c>
      <c r="U3798" s="10">
        <f t="shared" si="359"/>
        <v>42689.029583333337</v>
      </c>
      <c r="V3798" s="9">
        <f t="shared" si="355"/>
        <v>42748.654583333337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0</v>
      </c>
      <c r="P3799">
        <f t="shared" si="356"/>
        <v>2708.5</v>
      </c>
      <c r="Q3799" t="str">
        <f t="shared" si="357"/>
        <v>theater/m</v>
      </c>
      <c r="R3799" t="str">
        <f t="shared" si="358"/>
        <v>musical</v>
      </c>
      <c r="S3799" t="s">
        <v>8315</v>
      </c>
      <c r="T3799" t="s">
        <v>8363</v>
      </c>
      <c r="U3799" s="10">
        <f t="shared" si="359"/>
        <v>42084.881539351853</v>
      </c>
      <c r="V3799" s="9">
        <f t="shared" si="355"/>
        <v>42114.506539351853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0</v>
      </c>
      <c r="P3800">
        <f t="shared" si="356"/>
        <v>515</v>
      </c>
      <c r="Q3800" t="str">
        <f t="shared" si="357"/>
        <v>theater/m</v>
      </c>
      <c r="R3800" t="str">
        <f t="shared" si="358"/>
        <v>musical</v>
      </c>
      <c r="S3800" t="s">
        <v>8315</v>
      </c>
      <c r="T3800" t="s">
        <v>8363</v>
      </c>
      <c r="U3800" s="10">
        <f t="shared" si="359"/>
        <v>41831.722777777781</v>
      </c>
      <c r="V3800" s="9">
        <f t="shared" si="355"/>
        <v>41861.347777777773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0</v>
      </c>
      <c r="P3801">
        <f t="shared" si="356"/>
        <v>203</v>
      </c>
      <c r="Q3801" t="str">
        <f t="shared" si="357"/>
        <v>theater/m</v>
      </c>
      <c r="R3801" t="str">
        <f t="shared" si="358"/>
        <v>musical</v>
      </c>
      <c r="S3801" t="s">
        <v>8315</v>
      </c>
      <c r="T3801" t="s">
        <v>8363</v>
      </c>
      <c r="U3801" s="10">
        <f t="shared" si="359"/>
        <v>42410.93105324074</v>
      </c>
      <c r="V3801" s="9">
        <f t="shared" si="355"/>
        <v>42440.55605324074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0</v>
      </c>
      <c r="P3802">
        <f t="shared" si="356"/>
        <v>448.5</v>
      </c>
      <c r="Q3802" t="str">
        <f t="shared" si="357"/>
        <v>theater/m</v>
      </c>
      <c r="R3802" t="str">
        <f t="shared" si="358"/>
        <v>musical</v>
      </c>
      <c r="S3802" t="s">
        <v>8315</v>
      </c>
      <c r="T3802" t="s">
        <v>8363</v>
      </c>
      <c r="U3802" s="10">
        <f t="shared" si="359"/>
        <v>41982.737071759257</v>
      </c>
      <c r="V3802" s="9">
        <f t="shared" si="355"/>
        <v>42014.832638888889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0</v>
      </c>
      <c r="P3803">
        <f t="shared" si="356"/>
        <v>217.5</v>
      </c>
      <c r="Q3803" t="str">
        <f t="shared" si="357"/>
        <v>theater/m</v>
      </c>
      <c r="R3803" t="str">
        <f t="shared" si="358"/>
        <v>musical</v>
      </c>
      <c r="S3803" t="s">
        <v>8315</v>
      </c>
      <c r="T3803" t="s">
        <v>8363</v>
      </c>
      <c r="U3803" s="10">
        <f t="shared" si="359"/>
        <v>41975.676111111112</v>
      </c>
      <c r="V3803" s="9">
        <f t="shared" si="355"/>
        <v>42006.301111111112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6"/>
        <v>0</v>
      </c>
      <c r="Q3804" t="str">
        <f t="shared" si="357"/>
        <v>theater/m</v>
      </c>
      <c r="R3804" t="str">
        <f t="shared" si="358"/>
        <v>musical</v>
      </c>
      <c r="S3804" t="s">
        <v>8315</v>
      </c>
      <c r="T3804" t="s">
        <v>8363</v>
      </c>
      <c r="U3804" s="10">
        <f t="shared" si="359"/>
        <v>42269.126226851848</v>
      </c>
      <c r="V3804" s="9">
        <f t="shared" si="355"/>
        <v>42298.751226851848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0</v>
      </c>
      <c r="P3805">
        <f t="shared" si="356"/>
        <v>1199</v>
      </c>
      <c r="Q3805" t="str">
        <f t="shared" si="357"/>
        <v>theater/m</v>
      </c>
      <c r="R3805" t="str">
        <f t="shared" si="358"/>
        <v>musical</v>
      </c>
      <c r="S3805" t="s">
        <v>8315</v>
      </c>
      <c r="T3805" t="s">
        <v>8363</v>
      </c>
      <c r="U3805" s="10">
        <f t="shared" si="359"/>
        <v>42403.971851851849</v>
      </c>
      <c r="V3805" s="9">
        <f t="shared" si="355"/>
        <v>42433.596851851849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6"/>
        <v>0</v>
      </c>
      <c r="Q3806" t="str">
        <f t="shared" si="357"/>
        <v>theater/m</v>
      </c>
      <c r="R3806" t="str">
        <f t="shared" si="358"/>
        <v>musical</v>
      </c>
      <c r="S3806" t="s">
        <v>8315</v>
      </c>
      <c r="T3806" t="s">
        <v>8363</v>
      </c>
      <c r="U3806" s="10">
        <f t="shared" si="359"/>
        <v>42527.00953703704</v>
      </c>
      <c r="V3806" s="9">
        <f t="shared" si="355"/>
        <v>42581.916666666672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6"/>
        <v>2.5</v>
      </c>
      <c r="Q3807" t="str">
        <f t="shared" si="357"/>
        <v>theater/m</v>
      </c>
      <c r="R3807" t="str">
        <f t="shared" si="358"/>
        <v>musical</v>
      </c>
      <c r="S3807" t="s">
        <v>8315</v>
      </c>
      <c r="T3807" t="s">
        <v>8363</v>
      </c>
      <c r="U3807" s="10">
        <f t="shared" si="359"/>
        <v>41849.887037037035</v>
      </c>
      <c r="V3807" s="9">
        <f t="shared" si="355"/>
        <v>41909.512037037035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6"/>
        <v>3</v>
      </c>
      <c r="Q3808" t="str">
        <f t="shared" si="357"/>
        <v>theater/m</v>
      </c>
      <c r="R3808" t="str">
        <f t="shared" si="358"/>
        <v>musical</v>
      </c>
      <c r="S3808" t="s">
        <v>8315</v>
      </c>
      <c r="T3808" t="s">
        <v>8363</v>
      </c>
      <c r="U3808" s="10">
        <f t="shared" si="359"/>
        <v>41799.259039351848</v>
      </c>
      <c r="V3808" s="9">
        <f t="shared" si="355"/>
        <v>41818.884039351848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0</v>
      </c>
      <c r="P3809">
        <f t="shared" si="356"/>
        <v>232</v>
      </c>
      <c r="Q3809" t="str">
        <f t="shared" si="357"/>
        <v>theater/m</v>
      </c>
      <c r="R3809" t="str">
        <f t="shared" si="358"/>
        <v>musical</v>
      </c>
      <c r="S3809" t="s">
        <v>8315</v>
      </c>
      <c r="T3809" t="s">
        <v>8363</v>
      </c>
      <c r="U3809" s="10">
        <f t="shared" si="359"/>
        <v>42090.909016203703</v>
      </c>
      <c r="V3809" s="9">
        <f t="shared" si="355"/>
        <v>42097.534016203703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0</v>
      </c>
      <c r="P3810">
        <f t="shared" si="356"/>
        <v>512</v>
      </c>
      <c r="Q3810" t="str">
        <f t="shared" si="357"/>
        <v>theater</v>
      </c>
      <c r="R3810" t="str">
        <f t="shared" si="358"/>
        <v>plays</v>
      </c>
      <c r="S3810" t="s">
        <v>8315</v>
      </c>
      <c r="T3810" t="s">
        <v>8329</v>
      </c>
      <c r="U3810" s="10">
        <f t="shared" si="359"/>
        <v>42059.453923611116</v>
      </c>
      <c r="V3810" s="9">
        <f t="shared" si="355"/>
        <v>42119.037256944444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25</v>
      </c>
      <c r="P3811">
        <f t="shared" si="356"/>
        <v>1031.5</v>
      </c>
      <c r="Q3811" t="str">
        <f t="shared" si="357"/>
        <v>theater</v>
      </c>
      <c r="R3811" t="str">
        <f t="shared" si="358"/>
        <v>plays</v>
      </c>
      <c r="S3811" t="s">
        <v>8315</v>
      </c>
      <c r="T3811" t="s">
        <v>8329</v>
      </c>
      <c r="U3811" s="10">
        <f t="shared" si="359"/>
        <v>41800.526701388888</v>
      </c>
      <c r="V3811" s="9">
        <f t="shared" si="355"/>
        <v>41850.583333333336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326</v>
      </c>
      <c r="P3812">
        <f t="shared" si="356"/>
        <v>926</v>
      </c>
      <c r="Q3812" t="str">
        <f t="shared" si="357"/>
        <v>theater</v>
      </c>
      <c r="R3812" t="str">
        <f t="shared" si="358"/>
        <v>plays</v>
      </c>
      <c r="S3812" t="s">
        <v>8315</v>
      </c>
      <c r="T3812" t="s">
        <v>8329</v>
      </c>
      <c r="U3812" s="10">
        <f t="shared" si="359"/>
        <v>42054.849050925928</v>
      </c>
      <c r="V3812" s="9">
        <f t="shared" si="355"/>
        <v>42084.432384259257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575</v>
      </c>
      <c r="P3813">
        <f t="shared" si="356"/>
        <v>422</v>
      </c>
      <c r="Q3813" t="str">
        <f t="shared" si="357"/>
        <v>theater</v>
      </c>
      <c r="R3813" t="str">
        <f t="shared" si="358"/>
        <v>plays</v>
      </c>
      <c r="S3813" t="s">
        <v>8315</v>
      </c>
      <c r="T3813" t="s">
        <v>8329</v>
      </c>
      <c r="U3813" s="10">
        <f t="shared" si="359"/>
        <v>42487.62700231481</v>
      </c>
      <c r="V3813" s="9">
        <f t="shared" si="355"/>
        <v>42521.083333333328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191</v>
      </c>
      <c r="P3814">
        <f t="shared" si="356"/>
        <v>1101</v>
      </c>
      <c r="Q3814" t="str">
        <f t="shared" si="357"/>
        <v>theater</v>
      </c>
      <c r="R3814" t="str">
        <f t="shared" si="358"/>
        <v>plays</v>
      </c>
      <c r="S3814" t="s">
        <v>8315</v>
      </c>
      <c r="T3814" t="s">
        <v>8329</v>
      </c>
      <c r="U3814" s="10">
        <f t="shared" si="359"/>
        <v>42109.751250000001</v>
      </c>
      <c r="V3814" s="9">
        <f t="shared" si="355"/>
        <v>42155.790972222225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19.989999999999782</v>
      </c>
      <c r="P3815">
        <f t="shared" si="356"/>
        <v>1073.4949999999999</v>
      </c>
      <c r="Q3815" t="str">
        <f t="shared" si="357"/>
        <v>theater</v>
      </c>
      <c r="R3815" t="str">
        <f t="shared" si="358"/>
        <v>plays</v>
      </c>
      <c r="S3815" t="s">
        <v>8315</v>
      </c>
      <c r="T3815" t="s">
        <v>8329</v>
      </c>
      <c r="U3815" s="10">
        <f t="shared" si="359"/>
        <v>42497.275706018518</v>
      </c>
      <c r="V3815" s="9">
        <f t="shared" si="355"/>
        <v>42535.529861111107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602</v>
      </c>
      <c r="P3816">
        <f t="shared" si="356"/>
        <v>1068</v>
      </c>
      <c r="Q3816" t="str">
        <f t="shared" si="357"/>
        <v>theater</v>
      </c>
      <c r="R3816" t="str">
        <f t="shared" si="358"/>
        <v>plays</v>
      </c>
      <c r="S3816" t="s">
        <v>8315</v>
      </c>
      <c r="T3816" t="s">
        <v>8329</v>
      </c>
      <c r="U3816" s="10">
        <f t="shared" si="359"/>
        <v>42058.904074074075</v>
      </c>
      <c r="V3816" s="9">
        <f t="shared" si="355"/>
        <v>42094.790972222225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9.9999999999909051E-3</v>
      </c>
      <c r="P3817">
        <f t="shared" si="356"/>
        <v>510.005</v>
      </c>
      <c r="Q3817" t="str">
        <f t="shared" si="357"/>
        <v>theater</v>
      </c>
      <c r="R3817" t="str">
        <f t="shared" si="358"/>
        <v>plays</v>
      </c>
      <c r="S3817" t="s">
        <v>8315</v>
      </c>
      <c r="T3817" t="s">
        <v>8329</v>
      </c>
      <c r="U3817" s="10">
        <f t="shared" si="359"/>
        <v>42207.259918981479</v>
      </c>
      <c r="V3817" s="9">
        <f t="shared" si="355"/>
        <v>42236.583333333328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288.56999999999994</v>
      </c>
      <c r="P3818">
        <f t="shared" si="356"/>
        <v>912.78499999999997</v>
      </c>
      <c r="Q3818" t="str">
        <f t="shared" si="357"/>
        <v>theater</v>
      </c>
      <c r="R3818" t="str">
        <f t="shared" si="358"/>
        <v>plays</v>
      </c>
      <c r="S3818" t="s">
        <v>8315</v>
      </c>
      <c r="T3818" t="s">
        <v>8329</v>
      </c>
      <c r="U3818" s="10">
        <f t="shared" si="359"/>
        <v>41807.690081018518</v>
      </c>
      <c r="V3818" s="9">
        <f t="shared" si="355"/>
        <v>41837.315081018518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145</v>
      </c>
      <c r="P3819">
        <f t="shared" si="356"/>
        <v>1082.5</v>
      </c>
      <c r="Q3819" t="str">
        <f t="shared" si="357"/>
        <v>theater</v>
      </c>
      <c r="R3819" t="str">
        <f t="shared" si="358"/>
        <v>plays</v>
      </c>
      <c r="S3819" t="s">
        <v>8315</v>
      </c>
      <c r="T3819" t="s">
        <v>8329</v>
      </c>
      <c r="U3819" s="10">
        <f t="shared" si="359"/>
        <v>42284.69694444444</v>
      </c>
      <c r="V3819" s="9">
        <f t="shared" si="355"/>
        <v>42300.790972222225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320</v>
      </c>
      <c r="P3820">
        <f t="shared" si="356"/>
        <v>290</v>
      </c>
      <c r="Q3820" t="str">
        <f t="shared" si="357"/>
        <v>theater</v>
      </c>
      <c r="R3820" t="str">
        <f t="shared" si="358"/>
        <v>plays</v>
      </c>
      <c r="S3820" t="s">
        <v>8315</v>
      </c>
      <c r="T3820" t="s">
        <v>8329</v>
      </c>
      <c r="U3820" s="10">
        <f t="shared" si="359"/>
        <v>42045.84238425926</v>
      </c>
      <c r="V3820" s="9">
        <f t="shared" si="355"/>
        <v>42075.425717592589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64</v>
      </c>
      <c r="P3821">
        <f t="shared" si="356"/>
        <v>545</v>
      </c>
      <c r="Q3821" t="str">
        <f t="shared" si="357"/>
        <v>theater</v>
      </c>
      <c r="R3821" t="str">
        <f t="shared" si="358"/>
        <v>plays</v>
      </c>
      <c r="S3821" t="s">
        <v>8315</v>
      </c>
      <c r="T3821" t="s">
        <v>8329</v>
      </c>
      <c r="U3821" s="10">
        <f t="shared" si="359"/>
        <v>42184.209537037037</v>
      </c>
      <c r="V3821" s="9">
        <f t="shared" si="355"/>
        <v>42202.501388888893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130</v>
      </c>
      <c r="P3822">
        <f t="shared" si="356"/>
        <v>225</v>
      </c>
      <c r="Q3822" t="str">
        <f t="shared" si="357"/>
        <v>theater</v>
      </c>
      <c r="R3822" t="str">
        <f t="shared" si="358"/>
        <v>plays</v>
      </c>
      <c r="S3822" t="s">
        <v>8315</v>
      </c>
      <c r="T3822" t="s">
        <v>8329</v>
      </c>
      <c r="U3822" s="10">
        <f t="shared" si="359"/>
        <v>42160.651817129634</v>
      </c>
      <c r="V3822" s="9">
        <f t="shared" si="355"/>
        <v>42190.276817129634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159</v>
      </c>
      <c r="P3823">
        <f t="shared" si="356"/>
        <v>1852.5</v>
      </c>
      <c r="Q3823" t="str">
        <f t="shared" si="357"/>
        <v>theater</v>
      </c>
      <c r="R3823" t="str">
        <f t="shared" si="358"/>
        <v>plays</v>
      </c>
      <c r="S3823" t="s">
        <v>8315</v>
      </c>
      <c r="T3823" t="s">
        <v>8329</v>
      </c>
      <c r="U3823" s="10">
        <f t="shared" si="359"/>
        <v>42341.180636574078</v>
      </c>
      <c r="V3823" s="9">
        <f t="shared" si="355"/>
        <v>42372.805636574078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501</v>
      </c>
      <c r="P3824">
        <f t="shared" si="356"/>
        <v>2788.5</v>
      </c>
      <c r="Q3824" t="str">
        <f t="shared" si="357"/>
        <v>theater</v>
      </c>
      <c r="R3824" t="str">
        <f t="shared" si="358"/>
        <v>plays</v>
      </c>
      <c r="S3824" t="s">
        <v>8315</v>
      </c>
      <c r="T3824" t="s">
        <v>8329</v>
      </c>
      <c r="U3824" s="10">
        <f t="shared" si="359"/>
        <v>42329.838159722218</v>
      </c>
      <c r="V3824" s="9">
        <f t="shared" si="355"/>
        <v>42388.582638888889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150</v>
      </c>
      <c r="P3825">
        <f t="shared" si="356"/>
        <v>1345.5</v>
      </c>
      <c r="Q3825" t="str">
        <f t="shared" si="357"/>
        <v>theater</v>
      </c>
      <c r="R3825" t="str">
        <f t="shared" si="358"/>
        <v>plays</v>
      </c>
      <c r="S3825" t="s">
        <v>8315</v>
      </c>
      <c r="T3825" t="s">
        <v>8329</v>
      </c>
      <c r="U3825" s="10">
        <f t="shared" si="359"/>
        <v>42170.910231481481</v>
      </c>
      <c r="V3825" s="9">
        <f t="shared" si="355"/>
        <v>42204.790972222225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20</v>
      </c>
      <c r="P3826">
        <f t="shared" si="356"/>
        <v>138.5</v>
      </c>
      <c r="Q3826" t="str">
        <f t="shared" si="357"/>
        <v>theater</v>
      </c>
      <c r="R3826" t="str">
        <f t="shared" si="358"/>
        <v>plays</v>
      </c>
      <c r="S3826" t="s">
        <v>8315</v>
      </c>
      <c r="T3826" t="s">
        <v>8329</v>
      </c>
      <c r="U3826" s="10">
        <f t="shared" si="359"/>
        <v>42571.626192129625</v>
      </c>
      <c r="V3826" s="9">
        <f t="shared" si="355"/>
        <v>42583.195138888885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271</v>
      </c>
      <c r="P3827">
        <f t="shared" si="356"/>
        <v>2660</v>
      </c>
      <c r="Q3827" t="str">
        <f t="shared" si="357"/>
        <v>theater</v>
      </c>
      <c r="R3827" t="str">
        <f t="shared" si="358"/>
        <v>plays</v>
      </c>
      <c r="S3827" t="s">
        <v>8315</v>
      </c>
      <c r="T3827" t="s">
        <v>8329</v>
      </c>
      <c r="U3827" s="10">
        <f t="shared" si="359"/>
        <v>42151.069606481484</v>
      </c>
      <c r="V3827" s="9">
        <f t="shared" si="355"/>
        <v>42171.694606481484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115</v>
      </c>
      <c r="P3828">
        <f t="shared" si="356"/>
        <v>370.5</v>
      </c>
      <c r="Q3828" t="str">
        <f t="shared" si="357"/>
        <v>theater</v>
      </c>
      <c r="R3828" t="str">
        <f t="shared" si="358"/>
        <v>plays</v>
      </c>
      <c r="S3828" t="s">
        <v>8315</v>
      </c>
      <c r="T3828" t="s">
        <v>8329</v>
      </c>
      <c r="U3828" s="10">
        <f t="shared" si="359"/>
        <v>42101.423541666663</v>
      </c>
      <c r="V3828" s="9">
        <f t="shared" si="355"/>
        <v>42131.048541666663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1580</v>
      </c>
      <c r="P3829">
        <f t="shared" si="356"/>
        <v>2322.5</v>
      </c>
      <c r="Q3829" t="str">
        <f t="shared" si="357"/>
        <v>theater</v>
      </c>
      <c r="R3829" t="str">
        <f t="shared" si="358"/>
        <v>plays</v>
      </c>
      <c r="S3829" t="s">
        <v>8315</v>
      </c>
      <c r="T3829" t="s">
        <v>8329</v>
      </c>
      <c r="U3829" s="10">
        <f t="shared" si="359"/>
        <v>42034.928252314814</v>
      </c>
      <c r="V3829" s="9">
        <f t="shared" si="355"/>
        <v>42089.625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0</v>
      </c>
      <c r="P3830">
        <f t="shared" si="356"/>
        <v>2514</v>
      </c>
      <c r="Q3830" t="str">
        <f t="shared" si="357"/>
        <v>theater</v>
      </c>
      <c r="R3830" t="str">
        <f t="shared" si="358"/>
        <v>plays</v>
      </c>
      <c r="S3830" t="s">
        <v>8315</v>
      </c>
      <c r="T3830" t="s">
        <v>8329</v>
      </c>
      <c r="U3830" s="10">
        <f t="shared" si="359"/>
        <v>41944.527627314819</v>
      </c>
      <c r="V3830" s="9">
        <f t="shared" si="355"/>
        <v>42004.194293981476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</v>
      </c>
      <c r="P3831">
        <f t="shared" si="356"/>
        <v>254.5</v>
      </c>
      <c r="Q3831" t="str">
        <f t="shared" si="357"/>
        <v>theater</v>
      </c>
      <c r="R3831" t="str">
        <f t="shared" si="358"/>
        <v>plays</v>
      </c>
      <c r="S3831" t="s">
        <v>8315</v>
      </c>
      <c r="T3831" t="s">
        <v>8329</v>
      </c>
      <c r="U3831" s="10">
        <f t="shared" si="359"/>
        <v>42593.865405092598</v>
      </c>
      <c r="V3831" s="9">
        <f t="shared" si="355"/>
        <v>42613.490405092598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125</v>
      </c>
      <c r="P3832">
        <f t="shared" si="356"/>
        <v>114</v>
      </c>
      <c r="Q3832" t="str">
        <f t="shared" si="357"/>
        <v>theater</v>
      </c>
      <c r="R3832" t="str">
        <f t="shared" si="358"/>
        <v>plays</v>
      </c>
      <c r="S3832" t="s">
        <v>8315</v>
      </c>
      <c r="T3832" t="s">
        <v>8329</v>
      </c>
      <c r="U3832" s="10">
        <f t="shared" si="359"/>
        <v>42503.740868055553</v>
      </c>
      <c r="V3832" s="9">
        <f t="shared" si="355"/>
        <v>42517.365868055553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30.110000000000014</v>
      </c>
      <c r="P3833">
        <f t="shared" si="356"/>
        <v>269.55500000000001</v>
      </c>
      <c r="Q3833" t="str">
        <f t="shared" si="357"/>
        <v>theater</v>
      </c>
      <c r="R3833" t="str">
        <f t="shared" si="358"/>
        <v>plays</v>
      </c>
      <c r="S3833" t="s">
        <v>8315</v>
      </c>
      <c r="T3833" t="s">
        <v>8329</v>
      </c>
      <c r="U3833" s="10">
        <f t="shared" si="359"/>
        <v>41927.848900462966</v>
      </c>
      <c r="V3833" s="9">
        <f t="shared" si="355"/>
        <v>41948.515567129631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56</v>
      </c>
      <c r="P3834">
        <f t="shared" si="356"/>
        <v>632.5</v>
      </c>
      <c r="Q3834" t="str">
        <f t="shared" si="357"/>
        <v>theater</v>
      </c>
      <c r="R3834" t="str">
        <f t="shared" si="358"/>
        <v>plays</v>
      </c>
      <c r="S3834" t="s">
        <v>8315</v>
      </c>
      <c r="T3834" t="s">
        <v>8329</v>
      </c>
      <c r="U3834" s="10">
        <f t="shared" si="359"/>
        <v>42375.114988425921</v>
      </c>
      <c r="V3834" s="9">
        <f t="shared" si="355"/>
        <v>42419.739988425921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200</v>
      </c>
      <c r="P3835">
        <f t="shared" si="356"/>
        <v>710</v>
      </c>
      <c r="Q3835" t="str">
        <f t="shared" si="357"/>
        <v>theater</v>
      </c>
      <c r="R3835" t="str">
        <f t="shared" si="358"/>
        <v>plays</v>
      </c>
      <c r="S3835" t="s">
        <v>8315</v>
      </c>
      <c r="T3835" t="s">
        <v>8329</v>
      </c>
      <c r="U3835" s="10">
        <f t="shared" si="359"/>
        <v>41963.872361111105</v>
      </c>
      <c r="V3835" s="9">
        <f t="shared" si="355"/>
        <v>41974.422916666663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271</v>
      </c>
      <c r="P3836">
        <f t="shared" si="356"/>
        <v>1664</v>
      </c>
      <c r="Q3836" t="str">
        <f t="shared" si="357"/>
        <v>theater</v>
      </c>
      <c r="R3836" t="str">
        <f t="shared" si="358"/>
        <v>plays</v>
      </c>
      <c r="S3836" t="s">
        <v>8315</v>
      </c>
      <c r="T3836" t="s">
        <v>8329</v>
      </c>
      <c r="U3836" s="10">
        <f t="shared" si="359"/>
        <v>42143.445219907408</v>
      </c>
      <c r="V3836" s="9">
        <f t="shared" si="355"/>
        <v>42173.070219907408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120</v>
      </c>
      <c r="P3837">
        <f t="shared" si="356"/>
        <v>164</v>
      </c>
      <c r="Q3837" t="str">
        <f t="shared" si="357"/>
        <v>theater</v>
      </c>
      <c r="R3837" t="str">
        <f t="shared" si="358"/>
        <v>plays</v>
      </c>
      <c r="S3837" t="s">
        <v>8315</v>
      </c>
      <c r="T3837" t="s">
        <v>8329</v>
      </c>
      <c r="U3837" s="10">
        <f t="shared" si="359"/>
        <v>42460.94222222222</v>
      </c>
      <c r="V3837" s="9">
        <f t="shared" si="355"/>
        <v>42481.56722222222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100</v>
      </c>
      <c r="P3838">
        <f t="shared" si="356"/>
        <v>457</v>
      </c>
      <c r="Q3838" t="str">
        <f t="shared" si="357"/>
        <v>theater</v>
      </c>
      <c r="R3838" t="str">
        <f t="shared" si="358"/>
        <v>plays</v>
      </c>
      <c r="S3838" t="s">
        <v>8315</v>
      </c>
      <c r="T3838" t="s">
        <v>8329</v>
      </c>
      <c r="U3838" s="10">
        <f t="shared" si="359"/>
        <v>42553.926527777774</v>
      </c>
      <c r="V3838" s="9">
        <f t="shared" si="355"/>
        <v>42584.797916666663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42</v>
      </c>
      <c r="P3839">
        <f t="shared" si="356"/>
        <v>1029.5</v>
      </c>
      <c r="Q3839" t="str">
        <f t="shared" si="357"/>
        <v>theater</v>
      </c>
      <c r="R3839" t="str">
        <f t="shared" si="358"/>
        <v>plays</v>
      </c>
      <c r="S3839" t="s">
        <v>8315</v>
      </c>
      <c r="T3839" t="s">
        <v>8329</v>
      </c>
      <c r="U3839" s="10">
        <f t="shared" si="359"/>
        <v>42152.765717592592</v>
      </c>
      <c r="V3839" s="9">
        <f t="shared" si="355"/>
        <v>42188.390717592592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824</v>
      </c>
      <c r="P3840">
        <f t="shared" si="356"/>
        <v>50462</v>
      </c>
      <c r="Q3840" t="str">
        <f t="shared" si="357"/>
        <v>theater</v>
      </c>
      <c r="R3840" t="str">
        <f t="shared" si="358"/>
        <v>plays</v>
      </c>
      <c r="S3840" t="s">
        <v>8315</v>
      </c>
      <c r="T3840" t="s">
        <v>8329</v>
      </c>
      <c r="U3840" s="10">
        <f t="shared" si="359"/>
        <v>42116.710752314815</v>
      </c>
      <c r="V3840" s="9">
        <f t="shared" si="355"/>
        <v>42146.335752314815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25</v>
      </c>
      <c r="P3841">
        <f t="shared" si="356"/>
        <v>1028.5</v>
      </c>
      <c r="Q3841" t="str">
        <f t="shared" si="357"/>
        <v>theater</v>
      </c>
      <c r="R3841" t="str">
        <f t="shared" si="358"/>
        <v>plays</v>
      </c>
      <c r="S3841" t="s">
        <v>8315</v>
      </c>
      <c r="T3841" t="s">
        <v>8329</v>
      </c>
      <c r="U3841" s="10">
        <f t="shared" si="359"/>
        <v>42155.142638888887</v>
      </c>
      <c r="V3841" s="9">
        <f t="shared" si="355"/>
        <v>42214.767638888894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IF(E3842&gt;=D3842, E3842-D3842,0)</f>
        <v>64</v>
      </c>
      <c r="P3842">
        <f t="shared" si="356"/>
        <v>34</v>
      </c>
      <c r="Q3842" t="str">
        <f t="shared" si="357"/>
        <v>theater</v>
      </c>
      <c r="R3842" t="str">
        <f t="shared" si="358"/>
        <v>plays</v>
      </c>
      <c r="S3842" t="s">
        <v>8315</v>
      </c>
      <c r="T3842" t="s">
        <v>8329</v>
      </c>
      <c r="U3842" s="10">
        <f t="shared" si="359"/>
        <v>42432.701724537037</v>
      </c>
      <c r="V3842" s="9">
        <f t="shared" ref="V3842:V3905" si="361">(I3842/86400)+25569+(-9/24)</f>
        <v>42457.285057870366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0</v>
      </c>
      <c r="P3843">
        <f t="shared" ref="P3843:P3906" si="362">AVERAGE(E3843,L3843)</f>
        <v>453</v>
      </c>
      <c r="Q3843" t="str">
        <f t="shared" ref="Q3843:Q3906" si="363">LEFT(N3843,LEN(N3843)-FIND("/",N3843)+2)</f>
        <v>theater</v>
      </c>
      <c r="R3843" t="str">
        <f t="shared" ref="R3843:R3906" si="364">RIGHT(N3843,LEN(N3843)-FIND("/",N3843))</f>
        <v>plays</v>
      </c>
      <c r="S3843" t="s">
        <v>8315</v>
      </c>
      <c r="T3843" t="s">
        <v>8329</v>
      </c>
      <c r="U3843" s="10">
        <f t="shared" ref="U3843:U3906" si="365">(((J3843/60)/60)/24)+DATE(1970,1,1)</f>
        <v>41780.785729166666</v>
      </c>
      <c r="V3843" s="9">
        <f t="shared" si="361"/>
        <v>41840.410729166666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0</v>
      </c>
      <c r="P3844">
        <f t="shared" si="362"/>
        <v>560</v>
      </c>
      <c r="Q3844" t="str">
        <f t="shared" si="363"/>
        <v>theater</v>
      </c>
      <c r="R3844" t="str">
        <f t="shared" si="364"/>
        <v>plays</v>
      </c>
      <c r="S3844" t="s">
        <v>8315</v>
      </c>
      <c r="T3844" t="s">
        <v>8329</v>
      </c>
      <c r="U3844" s="10">
        <f t="shared" si="365"/>
        <v>41740.493657407409</v>
      </c>
      <c r="V3844" s="9">
        <f t="shared" si="361"/>
        <v>41770.118657407409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0</v>
      </c>
      <c r="P3845">
        <f t="shared" si="362"/>
        <v>542</v>
      </c>
      <c r="Q3845" t="str">
        <f t="shared" si="363"/>
        <v>theater</v>
      </c>
      <c r="R3845" t="str">
        <f t="shared" si="364"/>
        <v>plays</v>
      </c>
      <c r="S3845" t="s">
        <v>8315</v>
      </c>
      <c r="T3845" t="s">
        <v>8329</v>
      </c>
      <c r="U3845" s="10">
        <f t="shared" si="365"/>
        <v>41766.072500000002</v>
      </c>
      <c r="V3845" s="9">
        <f t="shared" si="361"/>
        <v>41790.697500000002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0</v>
      </c>
      <c r="P3846">
        <f t="shared" si="362"/>
        <v>2058</v>
      </c>
      <c r="Q3846" t="str">
        <f t="shared" si="363"/>
        <v>theater</v>
      </c>
      <c r="R3846" t="str">
        <f t="shared" si="364"/>
        <v>plays</v>
      </c>
      <c r="S3846" t="s">
        <v>8315</v>
      </c>
      <c r="T3846" t="s">
        <v>8329</v>
      </c>
      <c r="U3846" s="10">
        <f t="shared" si="365"/>
        <v>41766.617291666669</v>
      </c>
      <c r="V3846" s="9">
        <f t="shared" si="361"/>
        <v>41792.915972222225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0</v>
      </c>
      <c r="P3847">
        <f t="shared" si="362"/>
        <v>427</v>
      </c>
      <c r="Q3847" t="str">
        <f t="shared" si="363"/>
        <v>theater</v>
      </c>
      <c r="R3847" t="str">
        <f t="shared" si="364"/>
        <v>plays</v>
      </c>
      <c r="S3847" t="s">
        <v>8315</v>
      </c>
      <c r="T3847" t="s">
        <v>8329</v>
      </c>
      <c r="U3847" s="10">
        <f t="shared" si="365"/>
        <v>42248.627013888887</v>
      </c>
      <c r="V3847" s="9">
        <f t="shared" si="361"/>
        <v>42278.252013888894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0</v>
      </c>
      <c r="P3848">
        <f t="shared" si="362"/>
        <v>98.5</v>
      </c>
      <c r="Q3848" t="str">
        <f t="shared" si="363"/>
        <v>theater</v>
      </c>
      <c r="R3848" t="str">
        <f t="shared" si="364"/>
        <v>plays</v>
      </c>
      <c r="S3848" t="s">
        <v>8315</v>
      </c>
      <c r="T3848" t="s">
        <v>8329</v>
      </c>
      <c r="U3848" s="10">
        <f t="shared" si="365"/>
        <v>41885.221550925926</v>
      </c>
      <c r="V3848" s="9">
        <f t="shared" si="361"/>
        <v>41915.915972222225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0</v>
      </c>
      <c r="P3849">
        <f t="shared" si="362"/>
        <v>853</v>
      </c>
      <c r="Q3849" t="str">
        <f t="shared" si="363"/>
        <v>theater</v>
      </c>
      <c r="R3849" t="str">
        <f t="shared" si="364"/>
        <v>plays</v>
      </c>
      <c r="S3849" t="s">
        <v>8315</v>
      </c>
      <c r="T3849" t="s">
        <v>8329</v>
      </c>
      <c r="U3849" s="10">
        <f t="shared" si="365"/>
        <v>42159.224432870367</v>
      </c>
      <c r="V3849" s="9">
        <f t="shared" si="361"/>
        <v>42203.849432870367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0</v>
      </c>
      <c r="P3850">
        <f t="shared" si="362"/>
        <v>1086</v>
      </c>
      <c r="Q3850" t="str">
        <f t="shared" si="363"/>
        <v>theater</v>
      </c>
      <c r="R3850" t="str">
        <f t="shared" si="364"/>
        <v>plays</v>
      </c>
      <c r="S3850" t="s">
        <v>8315</v>
      </c>
      <c r="T3850" t="s">
        <v>8329</v>
      </c>
      <c r="U3850" s="10">
        <f t="shared" si="365"/>
        <v>42265.817002314812</v>
      </c>
      <c r="V3850" s="9">
        <f t="shared" si="361"/>
        <v>42295.442002314812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0</v>
      </c>
      <c r="P3851">
        <f t="shared" si="362"/>
        <v>1070.5</v>
      </c>
      <c r="Q3851" t="str">
        <f t="shared" si="363"/>
        <v>theater</v>
      </c>
      <c r="R3851" t="str">
        <f t="shared" si="364"/>
        <v>plays</v>
      </c>
      <c r="S3851" t="s">
        <v>8315</v>
      </c>
      <c r="T3851" t="s">
        <v>8329</v>
      </c>
      <c r="U3851" s="10">
        <f t="shared" si="365"/>
        <v>42136.767175925925</v>
      </c>
      <c r="V3851" s="9">
        <f t="shared" si="361"/>
        <v>42166.392175925925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0</v>
      </c>
      <c r="P3852">
        <f t="shared" si="362"/>
        <v>21</v>
      </c>
      <c r="Q3852" t="str">
        <f t="shared" si="363"/>
        <v>theater</v>
      </c>
      <c r="R3852" t="str">
        <f t="shared" si="364"/>
        <v>plays</v>
      </c>
      <c r="S3852" t="s">
        <v>8315</v>
      </c>
      <c r="T3852" t="s">
        <v>8329</v>
      </c>
      <c r="U3852" s="10">
        <f t="shared" si="365"/>
        <v>41975.124340277776</v>
      </c>
      <c r="V3852" s="9">
        <f t="shared" si="361"/>
        <v>42004.749340277776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0</v>
      </c>
      <c r="P3853">
        <f t="shared" si="362"/>
        <v>438</v>
      </c>
      <c r="Q3853" t="str">
        <f t="shared" si="363"/>
        <v>theater</v>
      </c>
      <c r="R3853" t="str">
        <f t="shared" si="364"/>
        <v>plays</v>
      </c>
      <c r="S3853" t="s">
        <v>8315</v>
      </c>
      <c r="T3853" t="s">
        <v>8329</v>
      </c>
      <c r="U3853" s="10">
        <f t="shared" si="365"/>
        <v>42172.439571759256</v>
      </c>
      <c r="V3853" s="9">
        <f t="shared" si="361"/>
        <v>42202.064571759256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2"/>
        <v>11</v>
      </c>
      <c r="Q3854" t="str">
        <f t="shared" si="363"/>
        <v>theater</v>
      </c>
      <c r="R3854" t="str">
        <f t="shared" si="364"/>
        <v>plays</v>
      </c>
      <c r="S3854" t="s">
        <v>8315</v>
      </c>
      <c r="T3854" t="s">
        <v>8329</v>
      </c>
      <c r="U3854" s="10">
        <f t="shared" si="365"/>
        <v>42065.190694444449</v>
      </c>
      <c r="V3854" s="9">
        <f t="shared" si="361"/>
        <v>42089.774027777778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2"/>
        <v>14</v>
      </c>
      <c r="Q3855" t="str">
        <f t="shared" si="363"/>
        <v>theater</v>
      </c>
      <c r="R3855" t="str">
        <f t="shared" si="364"/>
        <v>plays</v>
      </c>
      <c r="S3855" t="s">
        <v>8315</v>
      </c>
      <c r="T3855" t="s">
        <v>8329</v>
      </c>
      <c r="U3855" s="10">
        <f t="shared" si="365"/>
        <v>41848.84002314815</v>
      </c>
      <c r="V3855" s="9">
        <f t="shared" si="361"/>
        <v>41883.46502314815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0</v>
      </c>
      <c r="P3856">
        <f t="shared" si="362"/>
        <v>904</v>
      </c>
      <c r="Q3856" t="str">
        <f t="shared" si="363"/>
        <v>theater</v>
      </c>
      <c r="R3856" t="str">
        <f t="shared" si="364"/>
        <v>plays</v>
      </c>
      <c r="S3856" t="s">
        <v>8315</v>
      </c>
      <c r="T3856" t="s">
        <v>8329</v>
      </c>
      <c r="U3856" s="10">
        <f t="shared" si="365"/>
        <v>42103.884930555556</v>
      </c>
      <c r="V3856" s="9">
        <f t="shared" si="361"/>
        <v>42133.509930555556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0</v>
      </c>
      <c r="P3857">
        <f t="shared" si="362"/>
        <v>13</v>
      </c>
      <c r="Q3857" t="str">
        <f t="shared" si="363"/>
        <v>theater</v>
      </c>
      <c r="R3857" t="str">
        <f t="shared" si="364"/>
        <v>plays</v>
      </c>
      <c r="S3857" t="s">
        <v>8315</v>
      </c>
      <c r="T3857" t="s">
        <v>8329</v>
      </c>
      <c r="U3857" s="10">
        <f t="shared" si="365"/>
        <v>42059.970729166671</v>
      </c>
      <c r="V3857" s="9">
        <f t="shared" si="361"/>
        <v>42089.554062499999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2"/>
        <v>1</v>
      </c>
      <c r="Q3858" t="str">
        <f t="shared" si="363"/>
        <v>theater</v>
      </c>
      <c r="R3858" t="str">
        <f t="shared" si="364"/>
        <v>plays</v>
      </c>
      <c r="S3858" t="s">
        <v>8315</v>
      </c>
      <c r="T3858" t="s">
        <v>8329</v>
      </c>
      <c r="U3858" s="10">
        <f t="shared" si="365"/>
        <v>42041.743090277778</v>
      </c>
      <c r="V3858" s="9">
        <f t="shared" si="361"/>
        <v>42071.326423611114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0</v>
      </c>
      <c r="P3859">
        <f t="shared" si="362"/>
        <v>132</v>
      </c>
      <c r="Q3859" t="str">
        <f t="shared" si="363"/>
        <v>theater</v>
      </c>
      <c r="R3859" t="str">
        <f t="shared" si="364"/>
        <v>plays</v>
      </c>
      <c r="S3859" t="s">
        <v>8315</v>
      </c>
      <c r="T3859" t="s">
        <v>8329</v>
      </c>
      <c r="U3859" s="10">
        <f t="shared" si="365"/>
        <v>41829.73715277778</v>
      </c>
      <c r="V3859" s="9">
        <f t="shared" si="361"/>
        <v>41852.341666666667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0</v>
      </c>
      <c r="P3860">
        <f t="shared" si="362"/>
        <v>5.5</v>
      </c>
      <c r="Q3860" t="str">
        <f t="shared" si="363"/>
        <v>theater</v>
      </c>
      <c r="R3860" t="str">
        <f t="shared" si="364"/>
        <v>plays</v>
      </c>
      <c r="S3860" t="s">
        <v>8315</v>
      </c>
      <c r="T3860" t="s">
        <v>8329</v>
      </c>
      <c r="U3860" s="10">
        <f t="shared" si="365"/>
        <v>42128.431064814817</v>
      </c>
      <c r="V3860" s="9">
        <f t="shared" si="361"/>
        <v>42146.5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2"/>
        <v>1</v>
      </c>
      <c r="Q3861" t="str">
        <f t="shared" si="363"/>
        <v>theater</v>
      </c>
      <c r="R3861" t="str">
        <f t="shared" si="364"/>
        <v>plays</v>
      </c>
      <c r="S3861" t="s">
        <v>8315</v>
      </c>
      <c r="T3861" t="s">
        <v>8329</v>
      </c>
      <c r="U3861" s="10">
        <f t="shared" si="365"/>
        <v>41789.893599537041</v>
      </c>
      <c r="V3861" s="9">
        <f t="shared" si="361"/>
        <v>41815.5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0</v>
      </c>
      <c r="P3862">
        <f t="shared" si="362"/>
        <v>536.5</v>
      </c>
      <c r="Q3862" t="str">
        <f t="shared" si="363"/>
        <v>theater</v>
      </c>
      <c r="R3862" t="str">
        <f t="shared" si="364"/>
        <v>plays</v>
      </c>
      <c r="S3862" t="s">
        <v>8315</v>
      </c>
      <c r="T3862" t="s">
        <v>8329</v>
      </c>
      <c r="U3862" s="10">
        <f t="shared" si="365"/>
        <v>41833.660995370366</v>
      </c>
      <c r="V3862" s="9">
        <f t="shared" si="361"/>
        <v>41863.285995370374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0</v>
      </c>
      <c r="P3863">
        <f t="shared" si="362"/>
        <v>50.5</v>
      </c>
      <c r="Q3863" t="str">
        <f t="shared" si="363"/>
        <v>theater</v>
      </c>
      <c r="R3863" t="str">
        <f t="shared" si="364"/>
        <v>plays</v>
      </c>
      <c r="S3863" t="s">
        <v>8315</v>
      </c>
      <c r="T3863" t="s">
        <v>8329</v>
      </c>
      <c r="U3863" s="10">
        <f t="shared" si="365"/>
        <v>41914.590011574073</v>
      </c>
      <c r="V3863" s="9">
        <f t="shared" si="361"/>
        <v>41955.532638888893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2"/>
        <v>1</v>
      </c>
      <c r="Q3864" t="str">
        <f t="shared" si="363"/>
        <v>theater</v>
      </c>
      <c r="R3864" t="str">
        <f t="shared" si="364"/>
        <v>plays</v>
      </c>
      <c r="S3864" t="s">
        <v>8315</v>
      </c>
      <c r="T3864" t="s">
        <v>8329</v>
      </c>
      <c r="U3864" s="10">
        <f t="shared" si="365"/>
        <v>42611.261064814811</v>
      </c>
      <c r="V3864" s="9">
        <f t="shared" si="361"/>
        <v>42625.332638888889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2"/>
        <v>0</v>
      </c>
      <c r="Q3865" t="str">
        <f t="shared" si="363"/>
        <v>theater</v>
      </c>
      <c r="R3865" t="str">
        <f t="shared" si="364"/>
        <v>plays</v>
      </c>
      <c r="S3865" t="s">
        <v>8315</v>
      </c>
      <c r="T3865" t="s">
        <v>8329</v>
      </c>
      <c r="U3865" s="10">
        <f t="shared" si="365"/>
        <v>42253.633159722223</v>
      </c>
      <c r="V3865" s="9">
        <f t="shared" si="361"/>
        <v>42313.299826388888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0</v>
      </c>
      <c r="P3866">
        <f t="shared" si="362"/>
        <v>31.5</v>
      </c>
      <c r="Q3866" t="str">
        <f t="shared" si="363"/>
        <v>theater</v>
      </c>
      <c r="R3866" t="str">
        <f t="shared" si="364"/>
        <v>plays</v>
      </c>
      <c r="S3866" t="s">
        <v>8315</v>
      </c>
      <c r="T3866" t="s">
        <v>8329</v>
      </c>
      <c r="U3866" s="10">
        <f t="shared" si="365"/>
        <v>42295.891828703709</v>
      </c>
      <c r="V3866" s="9">
        <f t="shared" si="361"/>
        <v>42325.558495370366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0</v>
      </c>
      <c r="P3867">
        <f t="shared" si="362"/>
        <v>332</v>
      </c>
      <c r="Q3867" t="str">
        <f t="shared" si="363"/>
        <v>theater</v>
      </c>
      <c r="R3867" t="str">
        <f t="shared" si="364"/>
        <v>plays</v>
      </c>
      <c r="S3867" t="s">
        <v>8315</v>
      </c>
      <c r="T3867" t="s">
        <v>8329</v>
      </c>
      <c r="U3867" s="10">
        <f t="shared" si="365"/>
        <v>41841.651597222226</v>
      </c>
      <c r="V3867" s="9">
        <f t="shared" si="361"/>
        <v>41880.854166666664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</v>
      </c>
      <c r="P3868">
        <f t="shared" si="362"/>
        <v>6.5</v>
      </c>
      <c r="Q3868" t="str">
        <f t="shared" si="363"/>
        <v>theater</v>
      </c>
      <c r="R3868" t="str">
        <f t="shared" si="364"/>
        <v>plays</v>
      </c>
      <c r="S3868" t="s">
        <v>8315</v>
      </c>
      <c r="T3868" t="s">
        <v>8329</v>
      </c>
      <c r="U3868" s="10">
        <f t="shared" si="365"/>
        <v>42402.947002314817</v>
      </c>
      <c r="V3868" s="9">
        <f t="shared" si="361"/>
        <v>42451.770138888889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0</v>
      </c>
      <c r="P3869">
        <f t="shared" si="362"/>
        <v>128</v>
      </c>
      <c r="Q3869" t="str">
        <f t="shared" si="363"/>
        <v>theater</v>
      </c>
      <c r="R3869" t="str">
        <f t="shared" si="364"/>
        <v>plays</v>
      </c>
      <c r="S3869" t="s">
        <v>8315</v>
      </c>
      <c r="T3869" t="s">
        <v>8329</v>
      </c>
      <c r="U3869" s="10">
        <f t="shared" si="365"/>
        <v>42509.814108796301</v>
      </c>
      <c r="V3869" s="9">
        <f t="shared" si="361"/>
        <v>42539.439108796301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2"/>
        <v>5.5</v>
      </c>
      <c r="Q3870" t="str">
        <f t="shared" si="363"/>
        <v>theater/m</v>
      </c>
      <c r="R3870" t="str">
        <f t="shared" si="364"/>
        <v>musical</v>
      </c>
      <c r="S3870" t="s">
        <v>8315</v>
      </c>
      <c r="T3870" t="s">
        <v>8363</v>
      </c>
      <c r="U3870" s="10">
        <f t="shared" si="365"/>
        <v>41865.659780092588</v>
      </c>
      <c r="V3870" s="9">
        <f t="shared" si="361"/>
        <v>41890.284780092596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0</v>
      </c>
      <c r="P3871">
        <f t="shared" si="362"/>
        <v>233.5</v>
      </c>
      <c r="Q3871" t="str">
        <f t="shared" si="363"/>
        <v>theater/m</v>
      </c>
      <c r="R3871" t="str">
        <f t="shared" si="364"/>
        <v>musical</v>
      </c>
      <c r="S3871" t="s">
        <v>8315</v>
      </c>
      <c r="T3871" t="s">
        <v>8363</v>
      </c>
      <c r="U3871" s="10">
        <f t="shared" si="365"/>
        <v>42047.724444444444</v>
      </c>
      <c r="V3871" s="9">
        <f t="shared" si="361"/>
        <v>42076.757638888885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0</v>
      </c>
      <c r="P3872">
        <f t="shared" si="362"/>
        <v>755</v>
      </c>
      <c r="Q3872" t="str">
        <f t="shared" si="363"/>
        <v>theater/m</v>
      </c>
      <c r="R3872" t="str">
        <f t="shared" si="364"/>
        <v>musical</v>
      </c>
      <c r="S3872" t="s">
        <v>8315</v>
      </c>
      <c r="T3872" t="s">
        <v>8363</v>
      </c>
      <c r="U3872" s="10">
        <f t="shared" si="365"/>
        <v>41793.17219907407</v>
      </c>
      <c r="V3872" s="9">
        <f t="shared" si="361"/>
        <v>41822.797199074077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0</v>
      </c>
      <c r="P3873">
        <f t="shared" si="362"/>
        <v>21.5</v>
      </c>
      <c r="Q3873" t="str">
        <f t="shared" si="363"/>
        <v>theater/m</v>
      </c>
      <c r="R3873" t="str">
        <f t="shared" si="364"/>
        <v>musical</v>
      </c>
      <c r="S3873" t="s">
        <v>8315</v>
      </c>
      <c r="T3873" t="s">
        <v>8363</v>
      </c>
      <c r="U3873" s="10">
        <f t="shared" si="365"/>
        <v>42763.780671296292</v>
      </c>
      <c r="V3873" s="9">
        <f t="shared" si="361"/>
        <v>42823.364004629635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2"/>
        <v>0</v>
      </c>
      <c r="Q3874" t="str">
        <f t="shared" si="363"/>
        <v>theater/m</v>
      </c>
      <c r="R3874" t="str">
        <f t="shared" si="364"/>
        <v>musical</v>
      </c>
      <c r="S3874" t="s">
        <v>8315</v>
      </c>
      <c r="T3874" t="s">
        <v>8363</v>
      </c>
      <c r="U3874" s="10">
        <f t="shared" si="365"/>
        <v>42180.145787037036</v>
      </c>
      <c r="V3874" s="9">
        <f t="shared" si="361"/>
        <v>42229.770787037036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2"/>
        <v>0</v>
      </c>
      <c r="Q3875" t="str">
        <f t="shared" si="363"/>
        <v>theater/m</v>
      </c>
      <c r="R3875" t="str">
        <f t="shared" si="364"/>
        <v>musical</v>
      </c>
      <c r="S3875" t="s">
        <v>8315</v>
      </c>
      <c r="T3875" t="s">
        <v>8363</v>
      </c>
      <c r="U3875" s="10">
        <f t="shared" si="365"/>
        <v>42255.696006944447</v>
      </c>
      <c r="V3875" s="9">
        <f t="shared" si="361"/>
        <v>42285.321006944447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2"/>
        <v>0</v>
      </c>
      <c r="Q3876" t="str">
        <f t="shared" si="363"/>
        <v>theater/m</v>
      </c>
      <c r="R3876" t="str">
        <f t="shared" si="364"/>
        <v>musical</v>
      </c>
      <c r="S3876" t="s">
        <v>8315</v>
      </c>
      <c r="T3876" t="s">
        <v>8363</v>
      </c>
      <c r="U3876" s="10">
        <f t="shared" si="365"/>
        <v>42007.016458333332</v>
      </c>
      <c r="V3876" s="9">
        <f t="shared" si="361"/>
        <v>42027.666666666672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2"/>
        <v>0</v>
      </c>
      <c r="Q3877" t="str">
        <f t="shared" si="363"/>
        <v>theater/m</v>
      </c>
      <c r="R3877" t="str">
        <f t="shared" si="364"/>
        <v>musical</v>
      </c>
      <c r="S3877" t="s">
        <v>8315</v>
      </c>
      <c r="T3877" t="s">
        <v>8363</v>
      </c>
      <c r="U3877" s="10">
        <f t="shared" si="365"/>
        <v>42615.346817129626</v>
      </c>
      <c r="V3877" s="9">
        <f t="shared" si="361"/>
        <v>42616.041666666672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0</v>
      </c>
      <c r="P3878">
        <f t="shared" si="362"/>
        <v>1052.5</v>
      </c>
      <c r="Q3878" t="str">
        <f t="shared" si="363"/>
        <v>theater/m</v>
      </c>
      <c r="R3878" t="str">
        <f t="shared" si="364"/>
        <v>musical</v>
      </c>
      <c r="S3878" t="s">
        <v>8315</v>
      </c>
      <c r="T3878" t="s">
        <v>8363</v>
      </c>
      <c r="U3878" s="10">
        <f t="shared" si="365"/>
        <v>42372.624166666668</v>
      </c>
      <c r="V3878" s="9">
        <f t="shared" si="361"/>
        <v>42402.249166666668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0</v>
      </c>
      <c r="P3879">
        <f t="shared" si="362"/>
        <v>627.5</v>
      </c>
      <c r="Q3879" t="str">
        <f t="shared" si="363"/>
        <v>theater/m</v>
      </c>
      <c r="R3879" t="str">
        <f t="shared" si="364"/>
        <v>musical</v>
      </c>
      <c r="S3879" t="s">
        <v>8315</v>
      </c>
      <c r="T3879" t="s">
        <v>8363</v>
      </c>
      <c r="U3879" s="10">
        <f t="shared" si="365"/>
        <v>42682.67768518519</v>
      </c>
      <c r="V3879" s="9">
        <f t="shared" si="361"/>
        <v>42712.30268518519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2"/>
        <v>5.5</v>
      </c>
      <c r="Q3880" t="str">
        <f t="shared" si="363"/>
        <v>theater/m</v>
      </c>
      <c r="R3880" t="str">
        <f t="shared" si="364"/>
        <v>musical</v>
      </c>
      <c r="S3880" t="s">
        <v>8315</v>
      </c>
      <c r="T3880" t="s">
        <v>8363</v>
      </c>
      <c r="U3880" s="10">
        <f t="shared" si="365"/>
        <v>42154.818819444445</v>
      </c>
      <c r="V3880" s="9">
        <f t="shared" si="361"/>
        <v>42184.790972222225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2"/>
        <v>0</v>
      </c>
      <c r="Q3881" t="str">
        <f t="shared" si="363"/>
        <v>theater/m</v>
      </c>
      <c r="R3881" t="str">
        <f t="shared" si="364"/>
        <v>musical</v>
      </c>
      <c r="S3881" t="s">
        <v>8315</v>
      </c>
      <c r="T3881" t="s">
        <v>8363</v>
      </c>
      <c r="U3881" s="10">
        <f t="shared" si="365"/>
        <v>41999.861064814817</v>
      </c>
      <c r="V3881" s="9">
        <f t="shared" si="361"/>
        <v>42029.486064814817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0</v>
      </c>
      <c r="P3882">
        <f t="shared" si="362"/>
        <v>498.5</v>
      </c>
      <c r="Q3882" t="str">
        <f t="shared" si="363"/>
        <v>theater/m</v>
      </c>
      <c r="R3882" t="str">
        <f t="shared" si="364"/>
        <v>musical</v>
      </c>
      <c r="S3882" t="s">
        <v>8315</v>
      </c>
      <c r="T3882" t="s">
        <v>8363</v>
      </c>
      <c r="U3882" s="10">
        <f t="shared" si="365"/>
        <v>41815.815046296295</v>
      </c>
      <c r="V3882" s="9">
        <f t="shared" si="361"/>
        <v>41850.583333333336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0</v>
      </c>
      <c r="P3883">
        <f t="shared" si="362"/>
        <v>13</v>
      </c>
      <c r="Q3883" t="str">
        <f t="shared" si="363"/>
        <v>theater/m</v>
      </c>
      <c r="R3883" t="str">
        <f t="shared" si="364"/>
        <v>musical</v>
      </c>
      <c r="S3883" t="s">
        <v>8315</v>
      </c>
      <c r="T3883" t="s">
        <v>8363</v>
      </c>
      <c r="U3883" s="10">
        <f t="shared" si="365"/>
        <v>42756.018506944441</v>
      </c>
      <c r="V3883" s="9">
        <f t="shared" si="361"/>
        <v>42785.643506944441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2"/>
        <v>0</v>
      </c>
      <c r="Q3884" t="str">
        <f t="shared" si="363"/>
        <v>theater/m</v>
      </c>
      <c r="R3884" t="str">
        <f t="shared" si="364"/>
        <v>musical</v>
      </c>
      <c r="S3884" t="s">
        <v>8315</v>
      </c>
      <c r="T3884" t="s">
        <v>8363</v>
      </c>
      <c r="U3884" s="10">
        <f t="shared" si="365"/>
        <v>42373.983449074076</v>
      </c>
      <c r="V3884" s="9">
        <f t="shared" si="361"/>
        <v>42400.585416666669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2"/>
        <v>0</v>
      </c>
      <c r="Q3885" t="str">
        <f t="shared" si="363"/>
        <v>theater/m</v>
      </c>
      <c r="R3885" t="str">
        <f t="shared" si="364"/>
        <v>musical</v>
      </c>
      <c r="S3885" t="s">
        <v>8315</v>
      </c>
      <c r="T3885" t="s">
        <v>8363</v>
      </c>
      <c r="U3885" s="10">
        <f t="shared" si="365"/>
        <v>41854.602650462963</v>
      </c>
      <c r="V3885" s="9">
        <f t="shared" si="361"/>
        <v>41884.227650462963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2"/>
        <v>0</v>
      </c>
      <c r="Q3886" t="str">
        <f t="shared" si="363"/>
        <v>theater/m</v>
      </c>
      <c r="R3886" t="str">
        <f t="shared" si="364"/>
        <v>musical</v>
      </c>
      <c r="S3886" t="s">
        <v>8315</v>
      </c>
      <c r="T3886" t="s">
        <v>8363</v>
      </c>
      <c r="U3886" s="10">
        <f t="shared" si="365"/>
        <v>42065.791574074072</v>
      </c>
      <c r="V3886" s="9">
        <f t="shared" si="361"/>
        <v>42090.374907407408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2"/>
        <v>0</v>
      </c>
      <c r="Q3887" t="str">
        <f t="shared" si="363"/>
        <v>theater/m</v>
      </c>
      <c r="R3887" t="str">
        <f t="shared" si="364"/>
        <v>musical</v>
      </c>
      <c r="S3887" t="s">
        <v>8315</v>
      </c>
      <c r="T3887" t="s">
        <v>8363</v>
      </c>
      <c r="U3887" s="10">
        <f t="shared" si="365"/>
        <v>42469.951284722221</v>
      </c>
      <c r="V3887" s="9">
        <f t="shared" si="361"/>
        <v>42499.576284722221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2"/>
        <v>0</v>
      </c>
      <c r="Q3888" t="str">
        <f t="shared" si="363"/>
        <v>theater/m</v>
      </c>
      <c r="R3888" t="str">
        <f t="shared" si="364"/>
        <v>musical</v>
      </c>
      <c r="S3888" t="s">
        <v>8315</v>
      </c>
      <c r="T3888" t="s">
        <v>8363</v>
      </c>
      <c r="U3888" s="10">
        <f t="shared" si="365"/>
        <v>41954.228032407409</v>
      </c>
      <c r="V3888" s="9">
        <f t="shared" si="361"/>
        <v>41983.853032407409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0</v>
      </c>
      <c r="P3889">
        <f t="shared" si="362"/>
        <v>18.5</v>
      </c>
      <c r="Q3889" t="str">
        <f t="shared" si="363"/>
        <v>theater/m</v>
      </c>
      <c r="R3889" t="str">
        <f t="shared" si="364"/>
        <v>musical</v>
      </c>
      <c r="S3889" t="s">
        <v>8315</v>
      </c>
      <c r="T3889" t="s">
        <v>8363</v>
      </c>
      <c r="U3889" s="10">
        <f t="shared" si="365"/>
        <v>42079.857974537037</v>
      </c>
      <c r="V3889" s="9">
        <f t="shared" si="361"/>
        <v>42125.541666666672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0</v>
      </c>
      <c r="P3890">
        <f t="shared" si="362"/>
        <v>278</v>
      </c>
      <c r="Q3890" t="str">
        <f t="shared" si="363"/>
        <v>theater</v>
      </c>
      <c r="R3890" t="str">
        <f t="shared" si="364"/>
        <v>plays</v>
      </c>
      <c r="S3890" t="s">
        <v>8315</v>
      </c>
      <c r="T3890" t="s">
        <v>8329</v>
      </c>
      <c r="U3890" s="10">
        <f t="shared" si="365"/>
        <v>42762.545810185184</v>
      </c>
      <c r="V3890" s="9">
        <f t="shared" si="361"/>
        <v>42792.170810185184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0</v>
      </c>
      <c r="P3891">
        <f t="shared" si="362"/>
        <v>63.5</v>
      </c>
      <c r="Q3891" t="str">
        <f t="shared" si="363"/>
        <v>theater</v>
      </c>
      <c r="R3891" t="str">
        <f t="shared" si="364"/>
        <v>plays</v>
      </c>
      <c r="S3891" t="s">
        <v>8315</v>
      </c>
      <c r="T3891" t="s">
        <v>8329</v>
      </c>
      <c r="U3891" s="10">
        <f t="shared" si="365"/>
        <v>41977.004976851851</v>
      </c>
      <c r="V3891" s="9">
        <f t="shared" si="361"/>
        <v>42008.601388888885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0</v>
      </c>
      <c r="P3892">
        <f t="shared" si="362"/>
        <v>1266</v>
      </c>
      <c r="Q3892" t="str">
        <f t="shared" si="363"/>
        <v>theater</v>
      </c>
      <c r="R3892" t="str">
        <f t="shared" si="364"/>
        <v>plays</v>
      </c>
      <c r="S3892" t="s">
        <v>8315</v>
      </c>
      <c r="T3892" t="s">
        <v>8329</v>
      </c>
      <c r="U3892" s="10">
        <f t="shared" si="365"/>
        <v>42171.758611111116</v>
      </c>
      <c r="V3892" s="9">
        <f t="shared" si="361"/>
        <v>42231.383611111116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0</v>
      </c>
      <c r="P3893">
        <f t="shared" si="362"/>
        <v>133.5</v>
      </c>
      <c r="Q3893" t="str">
        <f t="shared" si="363"/>
        <v>theater</v>
      </c>
      <c r="R3893" t="str">
        <f t="shared" si="364"/>
        <v>plays</v>
      </c>
      <c r="S3893" t="s">
        <v>8315</v>
      </c>
      <c r="T3893" t="s">
        <v>8329</v>
      </c>
      <c r="U3893" s="10">
        <f t="shared" si="365"/>
        <v>42056.1324537037</v>
      </c>
      <c r="V3893" s="9">
        <f t="shared" si="361"/>
        <v>42085.832638888889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2"/>
        <v>0</v>
      </c>
      <c r="Q3894" t="str">
        <f t="shared" si="363"/>
        <v>theater</v>
      </c>
      <c r="R3894" t="str">
        <f t="shared" si="364"/>
        <v>plays</v>
      </c>
      <c r="S3894" t="s">
        <v>8315</v>
      </c>
      <c r="T3894" t="s">
        <v>8329</v>
      </c>
      <c r="U3894" s="10">
        <f t="shared" si="365"/>
        <v>41867.652280092596</v>
      </c>
      <c r="V3894" s="9">
        <f t="shared" si="361"/>
        <v>41874.916666666664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0</v>
      </c>
      <c r="P3895">
        <f t="shared" si="362"/>
        <v>5429.5</v>
      </c>
      <c r="Q3895" t="str">
        <f t="shared" si="363"/>
        <v>theater</v>
      </c>
      <c r="R3895" t="str">
        <f t="shared" si="364"/>
        <v>plays</v>
      </c>
      <c r="S3895" t="s">
        <v>8315</v>
      </c>
      <c r="T3895" t="s">
        <v>8329</v>
      </c>
      <c r="U3895" s="10">
        <f t="shared" si="365"/>
        <v>41779.657870370371</v>
      </c>
      <c r="V3895" s="9">
        <f t="shared" si="361"/>
        <v>41820.875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0</v>
      </c>
      <c r="P3896">
        <f t="shared" si="362"/>
        <v>265.5</v>
      </c>
      <c r="Q3896" t="str">
        <f t="shared" si="363"/>
        <v>theater</v>
      </c>
      <c r="R3896" t="str">
        <f t="shared" si="364"/>
        <v>plays</v>
      </c>
      <c r="S3896" t="s">
        <v>8315</v>
      </c>
      <c r="T3896" t="s">
        <v>8329</v>
      </c>
      <c r="U3896" s="10">
        <f t="shared" si="365"/>
        <v>42679.958472222221</v>
      </c>
      <c r="V3896" s="9">
        <f t="shared" si="361"/>
        <v>42709.832638888889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0</v>
      </c>
      <c r="P3897">
        <f t="shared" si="362"/>
        <v>25.5</v>
      </c>
      <c r="Q3897" t="str">
        <f t="shared" si="363"/>
        <v>theater</v>
      </c>
      <c r="R3897" t="str">
        <f t="shared" si="364"/>
        <v>plays</v>
      </c>
      <c r="S3897" t="s">
        <v>8315</v>
      </c>
      <c r="T3897" t="s">
        <v>8329</v>
      </c>
      <c r="U3897" s="10">
        <f t="shared" si="365"/>
        <v>42032.250208333338</v>
      </c>
      <c r="V3897" s="9">
        <f t="shared" si="361"/>
        <v>42062.875208333338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0</v>
      </c>
      <c r="P3898">
        <f t="shared" si="362"/>
        <v>87</v>
      </c>
      <c r="Q3898" t="str">
        <f t="shared" si="363"/>
        <v>theater</v>
      </c>
      <c r="R3898" t="str">
        <f t="shared" si="364"/>
        <v>plays</v>
      </c>
      <c r="S3898" t="s">
        <v>8315</v>
      </c>
      <c r="T3898" t="s">
        <v>8329</v>
      </c>
      <c r="U3898" s="10">
        <f t="shared" si="365"/>
        <v>41793.191875000004</v>
      </c>
      <c r="V3898" s="9">
        <f t="shared" si="361"/>
        <v>41806.816875000004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0</v>
      </c>
      <c r="P3899">
        <f t="shared" si="362"/>
        <v>225</v>
      </c>
      <c r="Q3899" t="str">
        <f t="shared" si="363"/>
        <v>theater</v>
      </c>
      <c r="R3899" t="str">
        <f t="shared" si="364"/>
        <v>plays</v>
      </c>
      <c r="S3899" t="s">
        <v>8315</v>
      </c>
      <c r="T3899" t="s">
        <v>8329</v>
      </c>
      <c r="U3899" s="10">
        <f t="shared" si="365"/>
        <v>41982.87364583333</v>
      </c>
      <c r="V3899" s="9">
        <f t="shared" si="361"/>
        <v>42012.49864583333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0</v>
      </c>
      <c r="P3900">
        <f t="shared" si="362"/>
        <v>415</v>
      </c>
      <c r="Q3900" t="str">
        <f t="shared" si="363"/>
        <v>theater</v>
      </c>
      <c r="R3900" t="str">
        <f t="shared" si="364"/>
        <v>plays</v>
      </c>
      <c r="S3900" t="s">
        <v>8315</v>
      </c>
      <c r="T3900" t="s">
        <v>8329</v>
      </c>
      <c r="U3900" s="10">
        <f t="shared" si="365"/>
        <v>42193.482291666667</v>
      </c>
      <c r="V3900" s="9">
        <f t="shared" si="361"/>
        <v>42233.291666666672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0</v>
      </c>
      <c r="P3901">
        <f t="shared" si="362"/>
        <v>63.5</v>
      </c>
      <c r="Q3901" t="str">
        <f t="shared" si="363"/>
        <v>theater</v>
      </c>
      <c r="R3901" t="str">
        <f t="shared" si="364"/>
        <v>plays</v>
      </c>
      <c r="S3901" t="s">
        <v>8315</v>
      </c>
      <c r="T3901" t="s">
        <v>8329</v>
      </c>
      <c r="U3901" s="10">
        <f t="shared" si="365"/>
        <v>41843.775011574071</v>
      </c>
      <c r="V3901" s="9">
        <f t="shared" si="361"/>
        <v>41863.400011574078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0</v>
      </c>
      <c r="P3902">
        <f t="shared" si="362"/>
        <v>70</v>
      </c>
      <c r="Q3902" t="str">
        <f t="shared" si="363"/>
        <v>theater</v>
      </c>
      <c r="R3902" t="str">
        <f t="shared" si="364"/>
        <v>plays</v>
      </c>
      <c r="S3902" t="s">
        <v>8315</v>
      </c>
      <c r="T3902" t="s">
        <v>8329</v>
      </c>
      <c r="U3902" s="10">
        <f t="shared" si="365"/>
        <v>42136.092488425929</v>
      </c>
      <c r="V3902" s="9">
        <f t="shared" si="361"/>
        <v>42165.717488425929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</v>
      </c>
      <c r="P3903">
        <f t="shared" si="362"/>
        <v>13</v>
      </c>
      <c r="Q3903" t="str">
        <f t="shared" si="363"/>
        <v>theater</v>
      </c>
      <c r="R3903" t="str">
        <f t="shared" si="364"/>
        <v>plays</v>
      </c>
      <c r="S3903" t="s">
        <v>8315</v>
      </c>
      <c r="T3903" t="s">
        <v>8329</v>
      </c>
      <c r="U3903" s="10">
        <f t="shared" si="365"/>
        <v>42317.826377314821</v>
      </c>
      <c r="V3903" s="9">
        <f t="shared" si="361"/>
        <v>42357.451377314814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0</v>
      </c>
      <c r="P3904">
        <f t="shared" si="362"/>
        <v>748</v>
      </c>
      <c r="Q3904" t="str">
        <f t="shared" si="363"/>
        <v>theater</v>
      </c>
      <c r="R3904" t="str">
        <f t="shared" si="364"/>
        <v>plays</v>
      </c>
      <c r="S3904" t="s">
        <v>8315</v>
      </c>
      <c r="T3904" t="s">
        <v>8329</v>
      </c>
      <c r="U3904" s="10">
        <f t="shared" si="365"/>
        <v>42663.468078703707</v>
      </c>
      <c r="V3904" s="9">
        <f t="shared" si="361"/>
        <v>42688.134745370371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2"/>
        <v>0</v>
      </c>
      <c r="Q3905" t="str">
        <f t="shared" si="363"/>
        <v>theater</v>
      </c>
      <c r="R3905" t="str">
        <f t="shared" si="364"/>
        <v>plays</v>
      </c>
      <c r="S3905" t="s">
        <v>8315</v>
      </c>
      <c r="T3905" t="s">
        <v>8329</v>
      </c>
      <c r="U3905" s="10">
        <f t="shared" si="365"/>
        <v>42186.01116898148</v>
      </c>
      <c r="V3905" s="9">
        <f t="shared" si="361"/>
        <v>42230.443055555559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IF(E3906&gt;=D3906, E3906-D3906,0)</f>
        <v>0</v>
      </c>
      <c r="P3906">
        <f t="shared" si="362"/>
        <v>2.5</v>
      </c>
      <c r="Q3906" t="str">
        <f t="shared" si="363"/>
        <v>theater</v>
      </c>
      <c r="R3906" t="str">
        <f t="shared" si="364"/>
        <v>plays</v>
      </c>
      <c r="S3906" t="s">
        <v>8315</v>
      </c>
      <c r="T3906" t="s">
        <v>8329</v>
      </c>
      <c r="U3906" s="10">
        <f t="shared" si="365"/>
        <v>42095.229166666672</v>
      </c>
      <c r="V3906" s="9">
        <f t="shared" ref="V3906:V3969" si="367">(I3906/86400)+25569+(-9/24)</f>
        <v>42108.836111111115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0</v>
      </c>
      <c r="P3907">
        <f t="shared" ref="P3907:P3970" si="368">AVERAGE(E3907,L3907)</f>
        <v>90</v>
      </c>
      <c r="Q3907" t="str">
        <f t="shared" ref="Q3907:Q3970" si="369">LEFT(N3907,LEN(N3907)-FIND("/",N3907)+2)</f>
        <v>theater</v>
      </c>
      <c r="R3907" t="str">
        <f t="shared" ref="R3907:R3970" si="370">RIGHT(N3907,LEN(N3907)-FIND("/",N3907))</f>
        <v>plays</v>
      </c>
      <c r="S3907" t="s">
        <v>8315</v>
      </c>
      <c r="T3907" t="s">
        <v>8329</v>
      </c>
      <c r="U3907" s="10">
        <f t="shared" ref="U3907:U3970" si="371">(((J3907/60)/60)/24)+DATE(1970,1,1)</f>
        <v>42124.623877314814</v>
      </c>
      <c r="V3907" s="9">
        <f t="shared" si="367"/>
        <v>42166.583333333328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0</v>
      </c>
      <c r="P3908">
        <f t="shared" si="368"/>
        <v>513</v>
      </c>
      <c r="Q3908" t="str">
        <f t="shared" si="369"/>
        <v>theater</v>
      </c>
      <c r="R3908" t="str">
        <f t="shared" si="370"/>
        <v>plays</v>
      </c>
      <c r="S3908" t="s">
        <v>8315</v>
      </c>
      <c r="T3908" t="s">
        <v>8329</v>
      </c>
      <c r="U3908" s="10">
        <f t="shared" si="371"/>
        <v>42143.917743055557</v>
      </c>
      <c r="V3908" s="9">
        <f t="shared" si="367"/>
        <v>42181.184027777781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0</v>
      </c>
      <c r="P3909">
        <f t="shared" si="368"/>
        <v>78.5</v>
      </c>
      <c r="Q3909" t="str">
        <f t="shared" si="369"/>
        <v>theater</v>
      </c>
      <c r="R3909" t="str">
        <f t="shared" si="370"/>
        <v>plays</v>
      </c>
      <c r="S3909" t="s">
        <v>8315</v>
      </c>
      <c r="T3909" t="s">
        <v>8329</v>
      </c>
      <c r="U3909" s="10">
        <f t="shared" si="371"/>
        <v>41906.819513888891</v>
      </c>
      <c r="V3909" s="9">
        <f t="shared" si="367"/>
        <v>41938.463888888888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0</v>
      </c>
      <c r="P3910">
        <f t="shared" si="368"/>
        <v>34.5</v>
      </c>
      <c r="Q3910" t="str">
        <f t="shared" si="369"/>
        <v>theater</v>
      </c>
      <c r="R3910" t="str">
        <f t="shared" si="370"/>
        <v>plays</v>
      </c>
      <c r="S3910" t="s">
        <v>8315</v>
      </c>
      <c r="T3910" t="s">
        <v>8329</v>
      </c>
      <c r="U3910" s="10">
        <f t="shared" si="371"/>
        <v>41834.135370370372</v>
      </c>
      <c r="V3910" s="9">
        <f t="shared" si="367"/>
        <v>41848.760370370372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8"/>
        <v>69.5</v>
      </c>
      <c r="Q3911" t="str">
        <f t="shared" si="369"/>
        <v>theater</v>
      </c>
      <c r="R3911" t="str">
        <f t="shared" si="370"/>
        <v>plays</v>
      </c>
      <c r="S3911" t="s">
        <v>8315</v>
      </c>
      <c r="T3911" t="s">
        <v>8329</v>
      </c>
      <c r="U3911" s="10">
        <f t="shared" si="371"/>
        <v>41863.359282407408</v>
      </c>
      <c r="V3911" s="9">
        <f t="shared" si="367"/>
        <v>41892.984282407408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0</v>
      </c>
      <c r="P3912">
        <f t="shared" si="368"/>
        <v>94</v>
      </c>
      <c r="Q3912" t="str">
        <f t="shared" si="369"/>
        <v>theater</v>
      </c>
      <c r="R3912" t="str">
        <f t="shared" si="370"/>
        <v>plays</v>
      </c>
      <c r="S3912" t="s">
        <v>8315</v>
      </c>
      <c r="T3912" t="s">
        <v>8329</v>
      </c>
      <c r="U3912" s="10">
        <f t="shared" si="371"/>
        <v>42224.756909722222</v>
      </c>
      <c r="V3912" s="9">
        <f t="shared" si="367"/>
        <v>42254.381909722222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0</v>
      </c>
      <c r="P3913">
        <f t="shared" si="368"/>
        <v>1514.5</v>
      </c>
      <c r="Q3913" t="str">
        <f t="shared" si="369"/>
        <v>theater</v>
      </c>
      <c r="R3913" t="str">
        <f t="shared" si="370"/>
        <v>plays</v>
      </c>
      <c r="S3913" t="s">
        <v>8315</v>
      </c>
      <c r="T3913" t="s">
        <v>8329</v>
      </c>
      <c r="U3913" s="10">
        <f t="shared" si="371"/>
        <v>41939.8122337963</v>
      </c>
      <c r="V3913" s="9">
        <f t="shared" si="367"/>
        <v>41969.478900462964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8"/>
        <v>1</v>
      </c>
      <c r="Q3914" t="str">
        <f t="shared" si="369"/>
        <v>theater</v>
      </c>
      <c r="R3914" t="str">
        <f t="shared" si="370"/>
        <v>plays</v>
      </c>
      <c r="S3914" t="s">
        <v>8315</v>
      </c>
      <c r="T3914" t="s">
        <v>8329</v>
      </c>
      <c r="U3914" s="10">
        <f t="shared" si="371"/>
        <v>42059.270023148143</v>
      </c>
      <c r="V3914" s="9">
        <f t="shared" si="367"/>
        <v>42118.815972222219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0</v>
      </c>
      <c r="P3915">
        <f t="shared" si="368"/>
        <v>503.5</v>
      </c>
      <c r="Q3915" t="str">
        <f t="shared" si="369"/>
        <v>theater</v>
      </c>
      <c r="R3915" t="str">
        <f t="shared" si="370"/>
        <v>plays</v>
      </c>
      <c r="S3915" t="s">
        <v>8315</v>
      </c>
      <c r="T3915" t="s">
        <v>8329</v>
      </c>
      <c r="U3915" s="10">
        <f t="shared" si="371"/>
        <v>42308.211215277777</v>
      </c>
      <c r="V3915" s="9">
        <f t="shared" si="367"/>
        <v>42337.877881944441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0</v>
      </c>
      <c r="P3916">
        <f t="shared" si="368"/>
        <v>468</v>
      </c>
      <c r="Q3916" t="str">
        <f t="shared" si="369"/>
        <v>theater</v>
      </c>
      <c r="R3916" t="str">
        <f t="shared" si="370"/>
        <v>plays</v>
      </c>
      <c r="S3916" t="s">
        <v>8315</v>
      </c>
      <c r="T3916" t="s">
        <v>8329</v>
      </c>
      <c r="U3916" s="10">
        <f t="shared" si="371"/>
        <v>42114.818935185183</v>
      </c>
      <c r="V3916" s="9">
        <f t="shared" si="367"/>
        <v>42134.582638888889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8"/>
        <v>3</v>
      </c>
      <c r="Q3917" t="str">
        <f t="shared" si="369"/>
        <v>theater</v>
      </c>
      <c r="R3917" t="str">
        <f t="shared" si="370"/>
        <v>plays</v>
      </c>
      <c r="S3917" t="s">
        <v>8315</v>
      </c>
      <c r="T3917" t="s">
        <v>8329</v>
      </c>
      <c r="U3917" s="10">
        <f t="shared" si="371"/>
        <v>42492.98505787037</v>
      </c>
      <c r="V3917" s="9">
        <f t="shared" si="367"/>
        <v>42522.61005787037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8"/>
        <v>0</v>
      </c>
      <c r="Q3918" t="str">
        <f t="shared" si="369"/>
        <v>theater</v>
      </c>
      <c r="R3918" t="str">
        <f t="shared" si="370"/>
        <v>plays</v>
      </c>
      <c r="S3918" t="s">
        <v>8315</v>
      </c>
      <c r="T3918" t="s">
        <v>8329</v>
      </c>
      <c r="U3918" s="10">
        <f t="shared" si="371"/>
        <v>42494.471666666665</v>
      </c>
      <c r="V3918" s="9">
        <f t="shared" si="367"/>
        <v>42524.096666666665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8"/>
        <v>5.5</v>
      </c>
      <c r="Q3919" t="str">
        <f t="shared" si="369"/>
        <v>theater</v>
      </c>
      <c r="R3919" t="str">
        <f t="shared" si="370"/>
        <v>plays</v>
      </c>
      <c r="S3919" t="s">
        <v>8315</v>
      </c>
      <c r="T3919" t="s">
        <v>8329</v>
      </c>
      <c r="U3919" s="10">
        <f t="shared" si="371"/>
        <v>41863.527326388888</v>
      </c>
      <c r="V3919" s="9">
        <f t="shared" si="367"/>
        <v>41893.152326388888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8"/>
        <v>61.5</v>
      </c>
      <c r="Q3920" t="str">
        <f t="shared" si="369"/>
        <v>theater</v>
      </c>
      <c r="R3920" t="str">
        <f t="shared" si="370"/>
        <v>plays</v>
      </c>
      <c r="S3920" t="s">
        <v>8315</v>
      </c>
      <c r="T3920" t="s">
        <v>8329</v>
      </c>
      <c r="U3920" s="10">
        <f t="shared" si="371"/>
        <v>41843.664618055554</v>
      </c>
      <c r="V3920" s="9">
        <f t="shared" si="367"/>
        <v>41855.291666666664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0</v>
      </c>
      <c r="P3921">
        <f t="shared" si="368"/>
        <v>46.5</v>
      </c>
      <c r="Q3921" t="str">
        <f t="shared" si="369"/>
        <v>theater</v>
      </c>
      <c r="R3921" t="str">
        <f t="shared" si="370"/>
        <v>plays</v>
      </c>
      <c r="S3921" t="s">
        <v>8315</v>
      </c>
      <c r="T3921" t="s">
        <v>8329</v>
      </c>
      <c r="U3921" s="10">
        <f t="shared" si="371"/>
        <v>42358.684872685189</v>
      </c>
      <c r="V3921" s="9">
        <f t="shared" si="367"/>
        <v>42386.625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0</v>
      </c>
      <c r="P3922">
        <f t="shared" si="368"/>
        <v>69</v>
      </c>
      <c r="Q3922" t="str">
        <f t="shared" si="369"/>
        <v>theater</v>
      </c>
      <c r="R3922" t="str">
        <f t="shared" si="370"/>
        <v>plays</v>
      </c>
      <c r="S3922" t="s">
        <v>8315</v>
      </c>
      <c r="T3922" t="s">
        <v>8329</v>
      </c>
      <c r="U3922" s="10">
        <f t="shared" si="371"/>
        <v>42657.38726851852</v>
      </c>
      <c r="V3922" s="9">
        <f t="shared" si="367"/>
        <v>42687.053935185184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8"/>
        <v>0</v>
      </c>
      <c r="Q3923" t="str">
        <f t="shared" si="369"/>
        <v>theater</v>
      </c>
      <c r="R3923" t="str">
        <f t="shared" si="370"/>
        <v>plays</v>
      </c>
      <c r="S3923" t="s">
        <v>8315</v>
      </c>
      <c r="T3923" t="s">
        <v>8329</v>
      </c>
      <c r="U3923" s="10">
        <f t="shared" si="371"/>
        <v>41926.542303240742</v>
      </c>
      <c r="V3923" s="9">
        <f t="shared" si="367"/>
        <v>41938.375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0</v>
      </c>
      <c r="P3924">
        <f t="shared" si="368"/>
        <v>33.5</v>
      </c>
      <c r="Q3924" t="str">
        <f t="shared" si="369"/>
        <v>theater</v>
      </c>
      <c r="R3924" t="str">
        <f t="shared" si="370"/>
        <v>plays</v>
      </c>
      <c r="S3924" t="s">
        <v>8315</v>
      </c>
      <c r="T3924" t="s">
        <v>8329</v>
      </c>
      <c r="U3924" s="10">
        <f t="shared" si="371"/>
        <v>42020.768634259264</v>
      </c>
      <c r="V3924" s="9">
        <f t="shared" si="367"/>
        <v>42065.583333333328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0</v>
      </c>
      <c r="P3925">
        <f t="shared" si="368"/>
        <v>700.5</v>
      </c>
      <c r="Q3925" t="str">
        <f t="shared" si="369"/>
        <v>theater</v>
      </c>
      <c r="R3925" t="str">
        <f t="shared" si="370"/>
        <v>plays</v>
      </c>
      <c r="S3925" t="s">
        <v>8315</v>
      </c>
      <c r="T3925" t="s">
        <v>8329</v>
      </c>
      <c r="U3925" s="10">
        <f t="shared" si="371"/>
        <v>42075.979988425926</v>
      </c>
      <c r="V3925" s="9">
        <f t="shared" si="367"/>
        <v>42103.604988425926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0</v>
      </c>
      <c r="P3926">
        <f t="shared" si="368"/>
        <v>1165</v>
      </c>
      <c r="Q3926" t="str">
        <f t="shared" si="369"/>
        <v>theater</v>
      </c>
      <c r="R3926" t="str">
        <f t="shared" si="370"/>
        <v>plays</v>
      </c>
      <c r="S3926" t="s">
        <v>8315</v>
      </c>
      <c r="T3926" t="s">
        <v>8329</v>
      </c>
      <c r="U3926" s="10">
        <f t="shared" si="371"/>
        <v>41786.959745370368</v>
      </c>
      <c r="V3926" s="9">
        <f t="shared" si="367"/>
        <v>41816.584745370368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0</v>
      </c>
      <c r="P3927">
        <f t="shared" si="368"/>
        <v>9</v>
      </c>
      <c r="Q3927" t="str">
        <f t="shared" si="369"/>
        <v>theater</v>
      </c>
      <c r="R3927" t="str">
        <f t="shared" si="370"/>
        <v>plays</v>
      </c>
      <c r="S3927" t="s">
        <v>8315</v>
      </c>
      <c r="T3927" t="s">
        <v>8329</v>
      </c>
      <c r="U3927" s="10">
        <f t="shared" si="371"/>
        <v>41820.870821759258</v>
      </c>
      <c r="V3927" s="9">
        <f t="shared" si="367"/>
        <v>41850.495821759258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8"/>
        <v>8</v>
      </c>
      <c r="Q3928" t="str">
        <f t="shared" si="369"/>
        <v>theater</v>
      </c>
      <c r="R3928" t="str">
        <f t="shared" si="370"/>
        <v>plays</v>
      </c>
      <c r="S3928" t="s">
        <v>8315</v>
      </c>
      <c r="T3928" t="s">
        <v>8329</v>
      </c>
      <c r="U3928" s="10">
        <f t="shared" si="371"/>
        <v>41970.085046296299</v>
      </c>
      <c r="V3928" s="9">
        <f t="shared" si="367"/>
        <v>41999.710046296299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0</v>
      </c>
      <c r="P3929">
        <f t="shared" si="368"/>
        <v>13.5</v>
      </c>
      <c r="Q3929" t="str">
        <f t="shared" si="369"/>
        <v>theater</v>
      </c>
      <c r="R3929" t="str">
        <f t="shared" si="370"/>
        <v>plays</v>
      </c>
      <c r="S3929" t="s">
        <v>8315</v>
      </c>
      <c r="T3929" t="s">
        <v>8329</v>
      </c>
      <c r="U3929" s="10">
        <f t="shared" si="371"/>
        <v>41830.267407407409</v>
      </c>
      <c r="V3929" s="9">
        <f t="shared" si="367"/>
        <v>41859.892407407409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0</v>
      </c>
      <c r="P3930">
        <f t="shared" si="368"/>
        <v>329</v>
      </c>
      <c r="Q3930" t="str">
        <f t="shared" si="369"/>
        <v>theater</v>
      </c>
      <c r="R3930" t="str">
        <f t="shared" si="370"/>
        <v>plays</v>
      </c>
      <c r="S3930" t="s">
        <v>8315</v>
      </c>
      <c r="T3930" t="s">
        <v>8329</v>
      </c>
      <c r="U3930" s="10">
        <f t="shared" si="371"/>
        <v>42265.683182870373</v>
      </c>
      <c r="V3930" s="9">
        <f t="shared" si="367"/>
        <v>42292.832638888889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0</v>
      </c>
      <c r="P3931">
        <f t="shared" si="368"/>
        <v>233.5</v>
      </c>
      <c r="Q3931" t="str">
        <f t="shared" si="369"/>
        <v>theater</v>
      </c>
      <c r="R3931" t="str">
        <f t="shared" si="370"/>
        <v>plays</v>
      </c>
      <c r="S3931" t="s">
        <v>8315</v>
      </c>
      <c r="T3931" t="s">
        <v>8329</v>
      </c>
      <c r="U3931" s="10">
        <f t="shared" si="371"/>
        <v>42601.827141203699</v>
      </c>
      <c r="V3931" s="9">
        <f t="shared" si="367"/>
        <v>42631.452141203699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8"/>
        <v>0</v>
      </c>
      <c r="Q3932" t="str">
        <f t="shared" si="369"/>
        <v>theater</v>
      </c>
      <c r="R3932" t="str">
        <f t="shared" si="370"/>
        <v>plays</v>
      </c>
      <c r="S3932" t="s">
        <v>8315</v>
      </c>
      <c r="T3932" t="s">
        <v>8329</v>
      </c>
      <c r="U3932" s="10">
        <f t="shared" si="371"/>
        <v>42433.338749999995</v>
      </c>
      <c r="V3932" s="9">
        <f t="shared" si="367"/>
        <v>42460.875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8"/>
        <v>0</v>
      </c>
      <c r="Q3933" t="str">
        <f t="shared" si="369"/>
        <v>theater</v>
      </c>
      <c r="R3933" t="str">
        <f t="shared" si="370"/>
        <v>plays</v>
      </c>
      <c r="S3933" t="s">
        <v>8315</v>
      </c>
      <c r="T3933" t="s">
        <v>8329</v>
      </c>
      <c r="U3933" s="10">
        <f t="shared" si="371"/>
        <v>42228.151701388888</v>
      </c>
      <c r="V3933" s="9">
        <f t="shared" si="367"/>
        <v>42252.776701388888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8"/>
        <v>1</v>
      </c>
      <c r="Q3934" t="str">
        <f t="shared" si="369"/>
        <v>theater</v>
      </c>
      <c r="R3934" t="str">
        <f t="shared" si="370"/>
        <v>plays</v>
      </c>
      <c r="S3934" t="s">
        <v>8315</v>
      </c>
      <c r="T3934" t="s">
        <v>8329</v>
      </c>
      <c r="U3934" s="10">
        <f t="shared" si="371"/>
        <v>42415.168564814812</v>
      </c>
      <c r="V3934" s="9">
        <f t="shared" si="367"/>
        <v>42444.751898148148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0</v>
      </c>
      <c r="P3935">
        <f t="shared" si="368"/>
        <v>557</v>
      </c>
      <c r="Q3935" t="str">
        <f t="shared" si="369"/>
        <v>theater</v>
      </c>
      <c r="R3935" t="str">
        <f t="shared" si="370"/>
        <v>plays</v>
      </c>
      <c r="S3935" t="s">
        <v>8315</v>
      </c>
      <c r="T3935" t="s">
        <v>8329</v>
      </c>
      <c r="U3935" s="10">
        <f t="shared" si="371"/>
        <v>42538.968310185184</v>
      </c>
      <c r="V3935" s="9">
        <f t="shared" si="367"/>
        <v>42567.654861111107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0</v>
      </c>
      <c r="P3936">
        <f t="shared" si="368"/>
        <v>281</v>
      </c>
      <c r="Q3936" t="str">
        <f t="shared" si="369"/>
        <v>theater</v>
      </c>
      <c r="R3936" t="str">
        <f t="shared" si="370"/>
        <v>plays</v>
      </c>
      <c r="S3936" t="s">
        <v>8315</v>
      </c>
      <c r="T3936" t="s">
        <v>8329</v>
      </c>
      <c r="U3936" s="10">
        <f t="shared" si="371"/>
        <v>42233.671747685185</v>
      </c>
      <c r="V3936" s="9">
        <f t="shared" si="367"/>
        <v>42278.166666666672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0</v>
      </c>
      <c r="P3937">
        <f t="shared" si="368"/>
        <v>669</v>
      </c>
      <c r="Q3937" t="str">
        <f t="shared" si="369"/>
        <v>theater</v>
      </c>
      <c r="R3937" t="str">
        <f t="shared" si="370"/>
        <v>plays</v>
      </c>
      <c r="S3937" t="s">
        <v>8315</v>
      </c>
      <c r="T3937" t="s">
        <v>8329</v>
      </c>
      <c r="U3937" s="10">
        <f t="shared" si="371"/>
        <v>42221.656782407401</v>
      </c>
      <c r="V3937" s="9">
        <f t="shared" si="367"/>
        <v>42281.281782407408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8"/>
        <v>0</v>
      </c>
      <c r="Q3938" t="str">
        <f t="shared" si="369"/>
        <v>theater</v>
      </c>
      <c r="R3938" t="str">
        <f t="shared" si="370"/>
        <v>plays</v>
      </c>
      <c r="S3938" t="s">
        <v>8315</v>
      </c>
      <c r="T3938" t="s">
        <v>8329</v>
      </c>
      <c r="U3938" s="10">
        <f t="shared" si="371"/>
        <v>42675.262962962966</v>
      </c>
      <c r="V3938" s="9">
        <f t="shared" si="367"/>
        <v>42704.929629629631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0</v>
      </c>
      <c r="P3939">
        <f t="shared" si="368"/>
        <v>1247.5</v>
      </c>
      <c r="Q3939" t="str">
        <f t="shared" si="369"/>
        <v>theater</v>
      </c>
      <c r="R3939" t="str">
        <f t="shared" si="370"/>
        <v>plays</v>
      </c>
      <c r="S3939" t="s">
        <v>8315</v>
      </c>
      <c r="T3939" t="s">
        <v>8329</v>
      </c>
      <c r="U3939" s="10">
        <f t="shared" si="371"/>
        <v>42534.631481481483</v>
      </c>
      <c r="V3939" s="9">
        <f t="shared" si="367"/>
        <v>42562.256481481483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0</v>
      </c>
      <c r="P3940">
        <f t="shared" si="368"/>
        <v>201</v>
      </c>
      <c r="Q3940" t="str">
        <f t="shared" si="369"/>
        <v>theater</v>
      </c>
      <c r="R3940" t="str">
        <f t="shared" si="370"/>
        <v>plays</v>
      </c>
      <c r="S3940" t="s">
        <v>8315</v>
      </c>
      <c r="T3940" t="s">
        <v>8329</v>
      </c>
      <c r="U3940" s="10">
        <f t="shared" si="371"/>
        <v>42151.905717592599</v>
      </c>
      <c r="V3940" s="9">
        <f t="shared" si="367"/>
        <v>42182.530717592592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8"/>
        <v>3</v>
      </c>
      <c r="Q3941" t="str">
        <f t="shared" si="369"/>
        <v>theater</v>
      </c>
      <c r="R3941" t="str">
        <f t="shared" si="370"/>
        <v>plays</v>
      </c>
      <c r="S3941" t="s">
        <v>8315</v>
      </c>
      <c r="T3941" t="s">
        <v>8329</v>
      </c>
      <c r="U3941" s="10">
        <f t="shared" si="371"/>
        <v>41915.400219907409</v>
      </c>
      <c r="V3941" s="9">
        <f t="shared" si="367"/>
        <v>41918.8125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8"/>
        <v>6.5</v>
      </c>
      <c r="Q3942" t="str">
        <f t="shared" si="369"/>
        <v>theater</v>
      </c>
      <c r="R3942" t="str">
        <f t="shared" si="370"/>
        <v>plays</v>
      </c>
      <c r="S3942" t="s">
        <v>8315</v>
      </c>
      <c r="T3942" t="s">
        <v>8329</v>
      </c>
      <c r="U3942" s="10">
        <f t="shared" si="371"/>
        <v>41961.492488425924</v>
      </c>
      <c r="V3942" s="9">
        <f t="shared" si="367"/>
        <v>42006.117488425924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</v>
      </c>
      <c r="P3943">
        <f t="shared" si="368"/>
        <v>26</v>
      </c>
      <c r="Q3943" t="str">
        <f t="shared" si="369"/>
        <v>theater</v>
      </c>
      <c r="R3943" t="str">
        <f t="shared" si="370"/>
        <v>plays</v>
      </c>
      <c r="S3943" t="s">
        <v>8315</v>
      </c>
      <c r="T3943" t="s">
        <v>8329</v>
      </c>
      <c r="U3943" s="10">
        <f t="shared" si="371"/>
        <v>41940.587233796294</v>
      </c>
      <c r="V3943" s="9">
        <f t="shared" si="367"/>
        <v>41967.666666666672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8"/>
        <v>0</v>
      </c>
      <c r="Q3944" t="str">
        <f t="shared" si="369"/>
        <v>theater</v>
      </c>
      <c r="R3944" t="str">
        <f t="shared" si="370"/>
        <v>plays</v>
      </c>
      <c r="S3944" t="s">
        <v>8315</v>
      </c>
      <c r="T3944" t="s">
        <v>8329</v>
      </c>
      <c r="U3944" s="10">
        <f t="shared" si="371"/>
        <v>42111.904097222221</v>
      </c>
      <c r="V3944" s="9">
        <f t="shared" si="367"/>
        <v>42171.529097222221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0</v>
      </c>
      <c r="P3945">
        <f t="shared" si="368"/>
        <v>897.5</v>
      </c>
      <c r="Q3945" t="str">
        <f t="shared" si="369"/>
        <v>theater</v>
      </c>
      <c r="R3945" t="str">
        <f t="shared" si="370"/>
        <v>plays</v>
      </c>
      <c r="S3945" t="s">
        <v>8315</v>
      </c>
      <c r="T3945" t="s">
        <v>8329</v>
      </c>
      <c r="U3945" s="10">
        <f t="shared" si="371"/>
        <v>42279.778564814813</v>
      </c>
      <c r="V3945" s="9">
        <f t="shared" si="367"/>
        <v>42310.326388888891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8"/>
        <v>0</v>
      </c>
      <c r="Q3946" t="str">
        <f t="shared" si="369"/>
        <v>theater</v>
      </c>
      <c r="R3946" t="str">
        <f t="shared" si="370"/>
        <v>plays</v>
      </c>
      <c r="S3946" t="s">
        <v>8315</v>
      </c>
      <c r="T3946" t="s">
        <v>8329</v>
      </c>
      <c r="U3946" s="10">
        <f t="shared" si="371"/>
        <v>42213.662905092591</v>
      </c>
      <c r="V3946" s="9">
        <f t="shared" si="367"/>
        <v>42243.287905092591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8"/>
        <v>3</v>
      </c>
      <c r="Q3947" t="str">
        <f t="shared" si="369"/>
        <v>theater</v>
      </c>
      <c r="R3947" t="str">
        <f t="shared" si="370"/>
        <v>plays</v>
      </c>
      <c r="S3947" t="s">
        <v>8315</v>
      </c>
      <c r="T3947" t="s">
        <v>8329</v>
      </c>
      <c r="U3947" s="10">
        <f t="shared" si="371"/>
        <v>42109.801712962959</v>
      </c>
      <c r="V3947" s="9">
        <f t="shared" si="367"/>
        <v>42139.426712962959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0</v>
      </c>
      <c r="P3948">
        <f t="shared" si="368"/>
        <v>100</v>
      </c>
      <c r="Q3948" t="str">
        <f t="shared" si="369"/>
        <v>theater</v>
      </c>
      <c r="R3948" t="str">
        <f t="shared" si="370"/>
        <v>plays</v>
      </c>
      <c r="S3948" t="s">
        <v>8315</v>
      </c>
      <c r="T3948" t="s">
        <v>8329</v>
      </c>
      <c r="U3948" s="10">
        <f t="shared" si="371"/>
        <v>42031.833587962959</v>
      </c>
      <c r="V3948" s="9">
        <f t="shared" si="367"/>
        <v>42062.958333333328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0</v>
      </c>
      <c r="P3949">
        <f t="shared" si="368"/>
        <v>51.5</v>
      </c>
      <c r="Q3949" t="str">
        <f t="shared" si="369"/>
        <v>theater</v>
      </c>
      <c r="R3949" t="str">
        <f t="shared" si="370"/>
        <v>plays</v>
      </c>
      <c r="S3949" t="s">
        <v>8315</v>
      </c>
      <c r="T3949" t="s">
        <v>8329</v>
      </c>
      <c r="U3949" s="10">
        <f t="shared" si="371"/>
        <v>42615.142870370371</v>
      </c>
      <c r="V3949" s="9">
        <f t="shared" si="367"/>
        <v>42644.767870370371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8"/>
        <v>0</v>
      </c>
      <c r="Q3950" t="str">
        <f t="shared" si="369"/>
        <v>theater</v>
      </c>
      <c r="R3950" t="str">
        <f t="shared" si="370"/>
        <v>plays</v>
      </c>
      <c r="S3950" t="s">
        <v>8315</v>
      </c>
      <c r="T3950" t="s">
        <v>8329</v>
      </c>
      <c r="U3950" s="10">
        <f t="shared" si="371"/>
        <v>41829.325497685182</v>
      </c>
      <c r="V3950" s="9">
        <f t="shared" si="367"/>
        <v>41888.950497685189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0</v>
      </c>
      <c r="P3951">
        <f t="shared" si="368"/>
        <v>804.5</v>
      </c>
      <c r="Q3951" t="str">
        <f t="shared" si="369"/>
        <v>theater</v>
      </c>
      <c r="R3951" t="str">
        <f t="shared" si="370"/>
        <v>plays</v>
      </c>
      <c r="S3951" t="s">
        <v>8315</v>
      </c>
      <c r="T3951" t="s">
        <v>8329</v>
      </c>
      <c r="U3951" s="10">
        <f t="shared" si="371"/>
        <v>42016.120613425926</v>
      </c>
      <c r="V3951" s="9">
        <f t="shared" si="367"/>
        <v>42045.745613425926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</v>
      </c>
      <c r="P3952">
        <f t="shared" si="368"/>
        <v>13</v>
      </c>
      <c r="Q3952" t="str">
        <f t="shared" si="369"/>
        <v>theater</v>
      </c>
      <c r="R3952" t="str">
        <f t="shared" si="370"/>
        <v>plays</v>
      </c>
      <c r="S3952" t="s">
        <v>8315</v>
      </c>
      <c r="T3952" t="s">
        <v>8329</v>
      </c>
      <c r="U3952" s="10">
        <f t="shared" si="371"/>
        <v>42439.702314814815</v>
      </c>
      <c r="V3952" s="9">
        <f t="shared" si="367"/>
        <v>42468.399305555555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8"/>
        <v>1</v>
      </c>
      <c r="Q3953" t="str">
        <f t="shared" si="369"/>
        <v>theater</v>
      </c>
      <c r="R3953" t="str">
        <f t="shared" si="370"/>
        <v>plays</v>
      </c>
      <c r="S3953" t="s">
        <v>8315</v>
      </c>
      <c r="T3953" t="s">
        <v>8329</v>
      </c>
      <c r="U3953" s="10">
        <f t="shared" si="371"/>
        <v>42433.825717592597</v>
      </c>
      <c r="V3953" s="9">
        <f t="shared" si="367"/>
        <v>42493.409050925926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8"/>
        <v>13</v>
      </c>
      <c r="Q3954" t="str">
        <f t="shared" si="369"/>
        <v>theater</v>
      </c>
      <c r="R3954" t="str">
        <f t="shared" si="370"/>
        <v>plays</v>
      </c>
      <c r="S3954" t="s">
        <v>8315</v>
      </c>
      <c r="T3954" t="s">
        <v>8329</v>
      </c>
      <c r="U3954" s="10">
        <f t="shared" si="371"/>
        <v>42243.790393518517</v>
      </c>
      <c r="V3954" s="9">
        <f t="shared" si="367"/>
        <v>42303.415393518517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8"/>
        <v>0</v>
      </c>
      <c r="Q3955" t="str">
        <f t="shared" si="369"/>
        <v>theater</v>
      </c>
      <c r="R3955" t="str">
        <f t="shared" si="370"/>
        <v>plays</v>
      </c>
      <c r="S3955" t="s">
        <v>8315</v>
      </c>
      <c r="T3955" t="s">
        <v>8329</v>
      </c>
      <c r="U3955" s="10">
        <f t="shared" si="371"/>
        <v>42550.048449074078</v>
      </c>
      <c r="V3955" s="9">
        <f t="shared" si="367"/>
        <v>42580.603472222225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8"/>
        <v>0</v>
      </c>
      <c r="Q3956" t="str">
        <f t="shared" si="369"/>
        <v>theater</v>
      </c>
      <c r="R3956" t="str">
        <f t="shared" si="370"/>
        <v>plays</v>
      </c>
      <c r="S3956" t="s">
        <v>8315</v>
      </c>
      <c r="T3956" t="s">
        <v>8329</v>
      </c>
      <c r="U3956" s="10">
        <f t="shared" si="371"/>
        <v>41774.651203703703</v>
      </c>
      <c r="V3956" s="9">
        <f t="shared" si="367"/>
        <v>41834.276203703703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0</v>
      </c>
      <c r="P3957">
        <f t="shared" si="368"/>
        <v>216.5</v>
      </c>
      <c r="Q3957" t="str">
        <f t="shared" si="369"/>
        <v>theater</v>
      </c>
      <c r="R3957" t="str">
        <f t="shared" si="370"/>
        <v>plays</v>
      </c>
      <c r="S3957" t="s">
        <v>8315</v>
      </c>
      <c r="T3957" t="s">
        <v>8329</v>
      </c>
      <c r="U3957" s="10">
        <f t="shared" si="371"/>
        <v>42306.848854166667</v>
      </c>
      <c r="V3957" s="9">
        <f t="shared" si="367"/>
        <v>42336.515520833331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8"/>
        <v>0</v>
      </c>
      <c r="Q3958" t="str">
        <f t="shared" si="369"/>
        <v>theater</v>
      </c>
      <c r="R3958" t="str">
        <f t="shared" si="370"/>
        <v>plays</v>
      </c>
      <c r="S3958" t="s">
        <v>8315</v>
      </c>
      <c r="T3958" t="s">
        <v>8329</v>
      </c>
      <c r="U3958" s="10">
        <f t="shared" si="371"/>
        <v>42457.932025462964</v>
      </c>
      <c r="V3958" s="9">
        <f t="shared" si="367"/>
        <v>42484.638888888891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8"/>
        <v>4</v>
      </c>
      <c r="Q3959" t="str">
        <f t="shared" si="369"/>
        <v>theater</v>
      </c>
      <c r="R3959" t="str">
        <f t="shared" si="370"/>
        <v>plays</v>
      </c>
      <c r="S3959" t="s">
        <v>8315</v>
      </c>
      <c r="T3959" t="s">
        <v>8329</v>
      </c>
      <c r="U3959" s="10">
        <f t="shared" si="371"/>
        <v>42513.976319444439</v>
      </c>
      <c r="V3959" s="9">
        <f t="shared" si="367"/>
        <v>42559.601319444446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0</v>
      </c>
      <c r="P3960">
        <f t="shared" si="368"/>
        <v>328.5</v>
      </c>
      <c r="Q3960" t="str">
        <f t="shared" si="369"/>
        <v>theater</v>
      </c>
      <c r="R3960" t="str">
        <f t="shared" si="370"/>
        <v>plays</v>
      </c>
      <c r="S3960" t="s">
        <v>8315</v>
      </c>
      <c r="T3960" t="s">
        <v>8329</v>
      </c>
      <c r="U3960" s="10">
        <f t="shared" si="371"/>
        <v>41816.950370370374</v>
      </c>
      <c r="V3960" s="9">
        <f t="shared" si="367"/>
        <v>41853.208333333336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0</v>
      </c>
      <c r="P3961">
        <f t="shared" si="368"/>
        <v>152</v>
      </c>
      <c r="Q3961" t="str">
        <f t="shared" si="369"/>
        <v>theater</v>
      </c>
      <c r="R3961" t="str">
        <f t="shared" si="370"/>
        <v>plays</v>
      </c>
      <c r="S3961" t="s">
        <v>8315</v>
      </c>
      <c r="T3961" t="s">
        <v>8329</v>
      </c>
      <c r="U3961" s="10">
        <f t="shared" si="371"/>
        <v>41880.788842592592</v>
      </c>
      <c r="V3961" s="9">
        <f t="shared" si="367"/>
        <v>41910.413842592592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0</v>
      </c>
      <c r="P3962">
        <f t="shared" si="368"/>
        <v>24.5</v>
      </c>
      <c r="Q3962" t="str">
        <f t="shared" si="369"/>
        <v>theater</v>
      </c>
      <c r="R3962" t="str">
        <f t="shared" si="370"/>
        <v>plays</v>
      </c>
      <c r="S3962" t="s">
        <v>8315</v>
      </c>
      <c r="T3962" t="s">
        <v>8329</v>
      </c>
      <c r="U3962" s="10">
        <f t="shared" si="371"/>
        <v>42342.845555555556</v>
      </c>
      <c r="V3962" s="9">
        <f t="shared" si="367"/>
        <v>42372.470555555556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8"/>
        <v>11.5</v>
      </c>
      <c r="Q3963" t="str">
        <f t="shared" si="369"/>
        <v>theater</v>
      </c>
      <c r="R3963" t="str">
        <f t="shared" si="370"/>
        <v>plays</v>
      </c>
      <c r="S3963" t="s">
        <v>8315</v>
      </c>
      <c r="T3963" t="s">
        <v>8329</v>
      </c>
      <c r="U3963" s="10">
        <f t="shared" si="371"/>
        <v>41745.891319444447</v>
      </c>
      <c r="V3963" s="9">
        <f t="shared" si="367"/>
        <v>41767.516319444447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0</v>
      </c>
      <c r="P3964">
        <f t="shared" si="368"/>
        <v>24</v>
      </c>
      <c r="Q3964" t="str">
        <f t="shared" si="369"/>
        <v>theater</v>
      </c>
      <c r="R3964" t="str">
        <f t="shared" si="370"/>
        <v>plays</v>
      </c>
      <c r="S3964" t="s">
        <v>8315</v>
      </c>
      <c r="T3964" t="s">
        <v>8329</v>
      </c>
      <c r="U3964" s="10">
        <f t="shared" si="371"/>
        <v>42311.621458333335</v>
      </c>
      <c r="V3964" s="9">
        <f t="shared" si="367"/>
        <v>42336.246458333335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8"/>
        <v>0</v>
      </c>
      <c r="Q3965" t="str">
        <f t="shared" si="369"/>
        <v>theater</v>
      </c>
      <c r="R3965" t="str">
        <f t="shared" si="370"/>
        <v>plays</v>
      </c>
      <c r="S3965" t="s">
        <v>8315</v>
      </c>
      <c r="T3965" t="s">
        <v>8329</v>
      </c>
      <c r="U3965" s="10">
        <f t="shared" si="371"/>
        <v>42296.154131944444</v>
      </c>
      <c r="V3965" s="9">
        <f t="shared" si="367"/>
        <v>42325.820798611108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0</v>
      </c>
      <c r="P3966">
        <f t="shared" si="368"/>
        <v>64.5</v>
      </c>
      <c r="Q3966" t="str">
        <f t="shared" si="369"/>
        <v>theater</v>
      </c>
      <c r="R3966" t="str">
        <f t="shared" si="370"/>
        <v>plays</v>
      </c>
      <c r="S3966" t="s">
        <v>8315</v>
      </c>
      <c r="T3966" t="s">
        <v>8329</v>
      </c>
      <c r="U3966" s="10">
        <f t="shared" si="371"/>
        <v>42053.722060185188</v>
      </c>
      <c r="V3966" s="9">
        <f t="shared" si="367"/>
        <v>42113.305393518516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0</v>
      </c>
      <c r="P3967">
        <f t="shared" si="368"/>
        <v>144.5</v>
      </c>
      <c r="Q3967" t="str">
        <f t="shared" si="369"/>
        <v>theater</v>
      </c>
      <c r="R3967" t="str">
        <f t="shared" si="370"/>
        <v>plays</v>
      </c>
      <c r="S3967" t="s">
        <v>8315</v>
      </c>
      <c r="T3967" t="s">
        <v>8329</v>
      </c>
      <c r="U3967" s="10">
        <f t="shared" si="371"/>
        <v>42414.235879629632</v>
      </c>
      <c r="V3967" s="9">
        <f t="shared" si="367"/>
        <v>42473.819212962961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</v>
      </c>
      <c r="P3968">
        <f t="shared" si="368"/>
        <v>23.5</v>
      </c>
      <c r="Q3968" t="str">
        <f t="shared" si="369"/>
        <v>theater</v>
      </c>
      <c r="R3968" t="str">
        <f t="shared" si="370"/>
        <v>plays</v>
      </c>
      <c r="S3968" t="s">
        <v>8315</v>
      </c>
      <c r="T3968" t="s">
        <v>8329</v>
      </c>
      <c r="U3968" s="10">
        <f t="shared" si="371"/>
        <v>41801.711550925924</v>
      </c>
      <c r="V3968" s="9">
        <f t="shared" si="367"/>
        <v>41843.749305555553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0</v>
      </c>
      <c r="P3969">
        <f t="shared" si="368"/>
        <v>210</v>
      </c>
      <c r="Q3969" t="str">
        <f t="shared" si="369"/>
        <v>theater</v>
      </c>
      <c r="R3969" t="str">
        <f t="shared" si="370"/>
        <v>plays</v>
      </c>
      <c r="S3969" t="s">
        <v>8315</v>
      </c>
      <c r="T3969" t="s">
        <v>8329</v>
      </c>
      <c r="U3969" s="10">
        <f t="shared" si="371"/>
        <v>42770.290590277778</v>
      </c>
      <c r="V3969" s="9">
        <f t="shared" si="367"/>
        <v>42799.915590277778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IF(E3970&gt;=D3970, E3970-D3970,0)</f>
        <v>0</v>
      </c>
      <c r="P3970">
        <f t="shared" si="368"/>
        <v>269</v>
      </c>
      <c r="Q3970" t="str">
        <f t="shared" si="369"/>
        <v>theater</v>
      </c>
      <c r="R3970" t="str">
        <f t="shared" si="370"/>
        <v>plays</v>
      </c>
      <c r="S3970" t="s">
        <v>8315</v>
      </c>
      <c r="T3970" t="s">
        <v>8329</v>
      </c>
      <c r="U3970" s="10">
        <f t="shared" si="371"/>
        <v>42452.815659722226</v>
      </c>
      <c r="V3970" s="9">
        <f t="shared" ref="V3970:V4033" si="373">(I3970/86400)+25569+(-9/24)</f>
        <v>42512.440659722226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0</v>
      </c>
      <c r="P3971">
        <f t="shared" ref="P3971:P4034" si="374">AVERAGE(E3971,L3971)</f>
        <v>108.5</v>
      </c>
      <c r="Q3971" t="str">
        <f t="shared" ref="Q3971:Q4034" si="375">LEFT(N3971,LEN(N3971)-FIND("/",N3971)+2)</f>
        <v>theater</v>
      </c>
      <c r="R3971" t="str">
        <f t="shared" ref="R3971:R4034" si="376">RIGHT(N3971,LEN(N3971)-FIND("/",N3971))</f>
        <v>plays</v>
      </c>
      <c r="S3971" t="s">
        <v>8315</v>
      </c>
      <c r="T3971" t="s">
        <v>8329</v>
      </c>
      <c r="U3971" s="10">
        <f t="shared" ref="U3971:U4034" si="377">(((J3971/60)/60)/24)+DATE(1970,1,1)</f>
        <v>42601.854699074072</v>
      </c>
      <c r="V3971" s="9">
        <f t="shared" si="373"/>
        <v>42610.788194444445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4"/>
        <v>6.5</v>
      </c>
      <c r="Q3972" t="str">
        <f t="shared" si="375"/>
        <v>theater</v>
      </c>
      <c r="R3972" t="str">
        <f t="shared" si="376"/>
        <v>plays</v>
      </c>
      <c r="S3972" t="s">
        <v>8315</v>
      </c>
      <c r="T3972" t="s">
        <v>8329</v>
      </c>
      <c r="U3972" s="10">
        <f t="shared" si="377"/>
        <v>42447.863553240735</v>
      </c>
      <c r="V3972" s="9">
        <f t="shared" si="373"/>
        <v>42477.488553240742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</v>
      </c>
      <c r="P3973">
        <f t="shared" si="374"/>
        <v>71</v>
      </c>
      <c r="Q3973" t="str">
        <f t="shared" si="375"/>
        <v>theater</v>
      </c>
      <c r="R3973" t="str">
        <f t="shared" si="376"/>
        <v>plays</v>
      </c>
      <c r="S3973" t="s">
        <v>8315</v>
      </c>
      <c r="T3973" t="s">
        <v>8329</v>
      </c>
      <c r="U3973" s="10">
        <f t="shared" si="377"/>
        <v>41811.536180555559</v>
      </c>
      <c r="V3973" s="9">
        <f t="shared" si="373"/>
        <v>41841.161180555559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0</v>
      </c>
      <c r="P3974">
        <f t="shared" si="374"/>
        <v>109.5</v>
      </c>
      <c r="Q3974" t="str">
        <f t="shared" si="375"/>
        <v>theater</v>
      </c>
      <c r="R3974" t="str">
        <f t="shared" si="376"/>
        <v>plays</v>
      </c>
      <c r="S3974" t="s">
        <v>8315</v>
      </c>
      <c r="T3974" t="s">
        <v>8329</v>
      </c>
      <c r="U3974" s="10">
        <f t="shared" si="377"/>
        <v>41981.067523148144</v>
      </c>
      <c r="V3974" s="9">
        <f t="shared" si="373"/>
        <v>42040.692523148144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0</v>
      </c>
      <c r="P3975">
        <f t="shared" si="374"/>
        <v>1971</v>
      </c>
      <c r="Q3975" t="str">
        <f t="shared" si="375"/>
        <v>theater</v>
      </c>
      <c r="R3975" t="str">
        <f t="shared" si="376"/>
        <v>plays</v>
      </c>
      <c r="S3975" t="s">
        <v>8315</v>
      </c>
      <c r="T3975" t="s">
        <v>8329</v>
      </c>
      <c r="U3975" s="10">
        <f t="shared" si="377"/>
        <v>42469.68414351852</v>
      </c>
      <c r="V3975" s="9">
        <f t="shared" si="373"/>
        <v>42498.791666666672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0</v>
      </c>
      <c r="P3976">
        <f t="shared" si="374"/>
        <v>165.5</v>
      </c>
      <c r="Q3976" t="str">
        <f t="shared" si="375"/>
        <v>theater</v>
      </c>
      <c r="R3976" t="str">
        <f t="shared" si="376"/>
        <v>plays</v>
      </c>
      <c r="S3976" t="s">
        <v>8315</v>
      </c>
      <c r="T3976" t="s">
        <v>8329</v>
      </c>
      <c r="U3976" s="10">
        <f t="shared" si="377"/>
        <v>42493.546851851846</v>
      </c>
      <c r="V3976" s="9">
        <f t="shared" si="373"/>
        <v>42523.171851851846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4"/>
        <v>0</v>
      </c>
      <c r="Q3977" t="str">
        <f t="shared" si="375"/>
        <v>theater</v>
      </c>
      <c r="R3977" t="str">
        <f t="shared" si="376"/>
        <v>plays</v>
      </c>
      <c r="S3977" t="s">
        <v>8315</v>
      </c>
      <c r="T3977" t="s">
        <v>8329</v>
      </c>
      <c r="U3977" s="10">
        <f t="shared" si="377"/>
        <v>42534.866875</v>
      </c>
      <c r="V3977" s="9">
        <f t="shared" si="373"/>
        <v>42564.491875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0</v>
      </c>
      <c r="P3978">
        <f t="shared" si="374"/>
        <v>315</v>
      </c>
      <c r="Q3978" t="str">
        <f t="shared" si="375"/>
        <v>theater</v>
      </c>
      <c r="R3978" t="str">
        <f t="shared" si="376"/>
        <v>plays</v>
      </c>
      <c r="S3978" t="s">
        <v>8315</v>
      </c>
      <c r="T3978" t="s">
        <v>8329</v>
      </c>
      <c r="U3978" s="10">
        <f t="shared" si="377"/>
        <v>41830.858344907407</v>
      </c>
      <c r="V3978" s="9">
        <f t="shared" si="373"/>
        <v>41851.916666666664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0</v>
      </c>
      <c r="P3979">
        <f t="shared" si="374"/>
        <v>655.5</v>
      </c>
      <c r="Q3979" t="str">
        <f t="shared" si="375"/>
        <v>theater</v>
      </c>
      <c r="R3979" t="str">
        <f t="shared" si="376"/>
        <v>plays</v>
      </c>
      <c r="S3979" t="s">
        <v>8315</v>
      </c>
      <c r="T3979" t="s">
        <v>8329</v>
      </c>
      <c r="U3979" s="10">
        <f t="shared" si="377"/>
        <v>42543.788564814815</v>
      </c>
      <c r="V3979" s="9">
        <f t="shared" si="373"/>
        <v>42573.413564814815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0</v>
      </c>
      <c r="P3980">
        <f t="shared" si="374"/>
        <v>111</v>
      </c>
      <c r="Q3980" t="str">
        <f t="shared" si="375"/>
        <v>theater</v>
      </c>
      <c r="R3980" t="str">
        <f t="shared" si="376"/>
        <v>plays</v>
      </c>
      <c r="S3980" t="s">
        <v>8315</v>
      </c>
      <c r="T3980" t="s">
        <v>8329</v>
      </c>
      <c r="U3980" s="10">
        <f t="shared" si="377"/>
        <v>41975.642974537041</v>
      </c>
      <c r="V3980" s="9">
        <f t="shared" si="373"/>
        <v>42035.267974537041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0</v>
      </c>
      <c r="P3981">
        <f t="shared" si="374"/>
        <v>58</v>
      </c>
      <c r="Q3981" t="str">
        <f t="shared" si="375"/>
        <v>theater</v>
      </c>
      <c r="R3981" t="str">
        <f t="shared" si="376"/>
        <v>plays</v>
      </c>
      <c r="S3981" t="s">
        <v>8315</v>
      </c>
      <c r="T3981" t="s">
        <v>8329</v>
      </c>
      <c r="U3981" s="10">
        <f t="shared" si="377"/>
        <v>42069.903437500005</v>
      </c>
      <c r="V3981" s="9">
        <f t="shared" si="373"/>
        <v>42092.458333333328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0</v>
      </c>
      <c r="P3982">
        <f t="shared" si="374"/>
        <v>228.5</v>
      </c>
      <c r="Q3982" t="str">
        <f t="shared" si="375"/>
        <v>theater</v>
      </c>
      <c r="R3982" t="str">
        <f t="shared" si="376"/>
        <v>plays</v>
      </c>
      <c r="S3982" t="s">
        <v>8315</v>
      </c>
      <c r="T3982" t="s">
        <v>8329</v>
      </c>
      <c r="U3982" s="10">
        <f t="shared" si="377"/>
        <v>41795.598923611113</v>
      </c>
      <c r="V3982" s="9">
        <f t="shared" si="373"/>
        <v>41825.223923611113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0</v>
      </c>
      <c r="P3983">
        <f t="shared" si="374"/>
        <v>616</v>
      </c>
      <c r="Q3983" t="str">
        <f t="shared" si="375"/>
        <v>theater</v>
      </c>
      <c r="R3983" t="str">
        <f t="shared" si="376"/>
        <v>plays</v>
      </c>
      <c r="S3983" t="s">
        <v>8315</v>
      </c>
      <c r="T3983" t="s">
        <v>8329</v>
      </c>
      <c r="U3983" s="10">
        <f t="shared" si="377"/>
        <v>42508.179965277777</v>
      </c>
      <c r="V3983" s="9">
        <f t="shared" si="373"/>
        <v>42567.804965277777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0</v>
      </c>
      <c r="P3984">
        <f t="shared" si="374"/>
        <v>87.5</v>
      </c>
      <c r="Q3984" t="str">
        <f t="shared" si="375"/>
        <v>theater</v>
      </c>
      <c r="R3984" t="str">
        <f t="shared" si="376"/>
        <v>plays</v>
      </c>
      <c r="S3984" t="s">
        <v>8315</v>
      </c>
      <c r="T3984" t="s">
        <v>8329</v>
      </c>
      <c r="U3984" s="10">
        <f t="shared" si="377"/>
        <v>42132.809953703705</v>
      </c>
      <c r="V3984" s="9">
        <f t="shared" si="373"/>
        <v>42192.434953703705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0</v>
      </c>
      <c r="P3985">
        <f t="shared" si="374"/>
        <v>1961.5</v>
      </c>
      <c r="Q3985" t="str">
        <f t="shared" si="375"/>
        <v>theater</v>
      </c>
      <c r="R3985" t="str">
        <f t="shared" si="376"/>
        <v>plays</v>
      </c>
      <c r="S3985" t="s">
        <v>8315</v>
      </c>
      <c r="T3985" t="s">
        <v>8329</v>
      </c>
      <c r="U3985" s="10">
        <f t="shared" si="377"/>
        <v>41747.86986111111</v>
      </c>
      <c r="V3985" s="9">
        <f t="shared" si="373"/>
        <v>41778.915972222225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0</v>
      </c>
      <c r="P3986">
        <f t="shared" si="374"/>
        <v>52.5</v>
      </c>
      <c r="Q3986" t="str">
        <f t="shared" si="375"/>
        <v>theater</v>
      </c>
      <c r="R3986" t="str">
        <f t="shared" si="376"/>
        <v>plays</v>
      </c>
      <c r="S3986" t="s">
        <v>8315</v>
      </c>
      <c r="T3986" t="s">
        <v>8329</v>
      </c>
      <c r="U3986" s="10">
        <f t="shared" si="377"/>
        <v>41920.963472222218</v>
      </c>
      <c r="V3986" s="9">
        <f t="shared" si="373"/>
        <v>41950.625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0</v>
      </c>
      <c r="P3987">
        <f t="shared" si="374"/>
        <v>330</v>
      </c>
      <c r="Q3987" t="str">
        <f t="shared" si="375"/>
        <v>theater</v>
      </c>
      <c r="R3987" t="str">
        <f t="shared" si="376"/>
        <v>plays</v>
      </c>
      <c r="S3987" t="s">
        <v>8315</v>
      </c>
      <c r="T3987" t="s">
        <v>8329</v>
      </c>
      <c r="U3987" s="10">
        <f t="shared" si="377"/>
        <v>42399.707407407404</v>
      </c>
      <c r="V3987" s="9">
        <f t="shared" si="373"/>
        <v>42420.503472222219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0</v>
      </c>
      <c r="P3988">
        <f t="shared" si="374"/>
        <v>250.5</v>
      </c>
      <c r="Q3988" t="str">
        <f t="shared" si="375"/>
        <v>theater</v>
      </c>
      <c r="R3988" t="str">
        <f t="shared" si="376"/>
        <v>plays</v>
      </c>
      <c r="S3988" t="s">
        <v>8315</v>
      </c>
      <c r="T3988" t="s">
        <v>8329</v>
      </c>
      <c r="U3988" s="10">
        <f t="shared" si="377"/>
        <v>42467.548541666663</v>
      </c>
      <c r="V3988" s="9">
        <f t="shared" si="373"/>
        <v>42496.169444444444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0</v>
      </c>
      <c r="P3989">
        <f t="shared" si="374"/>
        <v>82</v>
      </c>
      <c r="Q3989" t="str">
        <f t="shared" si="375"/>
        <v>theater</v>
      </c>
      <c r="R3989" t="str">
        <f t="shared" si="376"/>
        <v>plays</v>
      </c>
      <c r="S3989" t="s">
        <v>8315</v>
      </c>
      <c r="T3989" t="s">
        <v>8329</v>
      </c>
      <c r="U3989" s="10">
        <f t="shared" si="377"/>
        <v>41765.92465277778</v>
      </c>
      <c r="V3989" s="9">
        <f t="shared" si="373"/>
        <v>41775.54965277778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0</v>
      </c>
      <c r="P3990">
        <f t="shared" si="374"/>
        <v>18</v>
      </c>
      <c r="Q3990" t="str">
        <f t="shared" si="375"/>
        <v>theater</v>
      </c>
      <c r="R3990" t="str">
        <f t="shared" si="376"/>
        <v>plays</v>
      </c>
      <c r="S3990" t="s">
        <v>8315</v>
      </c>
      <c r="T3990" t="s">
        <v>8329</v>
      </c>
      <c r="U3990" s="10">
        <f t="shared" si="377"/>
        <v>42230.08116898148</v>
      </c>
      <c r="V3990" s="9">
        <f t="shared" si="373"/>
        <v>42244.70616898148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4"/>
        <v>0</v>
      </c>
      <c r="Q3991" t="str">
        <f t="shared" si="375"/>
        <v>theater</v>
      </c>
      <c r="R3991" t="str">
        <f t="shared" si="376"/>
        <v>plays</v>
      </c>
      <c r="S3991" t="s">
        <v>8315</v>
      </c>
      <c r="T3991" t="s">
        <v>8329</v>
      </c>
      <c r="U3991" s="10">
        <f t="shared" si="377"/>
        <v>42286.749780092592</v>
      </c>
      <c r="V3991" s="9">
        <f t="shared" si="373"/>
        <v>42316.416446759264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0</v>
      </c>
      <c r="P3992">
        <f t="shared" si="374"/>
        <v>36</v>
      </c>
      <c r="Q3992" t="str">
        <f t="shared" si="375"/>
        <v>theater</v>
      </c>
      <c r="R3992" t="str">
        <f t="shared" si="376"/>
        <v>plays</v>
      </c>
      <c r="S3992" t="s">
        <v>8315</v>
      </c>
      <c r="T3992" t="s">
        <v>8329</v>
      </c>
      <c r="U3992" s="10">
        <f t="shared" si="377"/>
        <v>42401.672372685185</v>
      </c>
      <c r="V3992" s="9">
        <f t="shared" si="373"/>
        <v>42431.297372685185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0</v>
      </c>
      <c r="P3993">
        <f t="shared" si="374"/>
        <v>50.5</v>
      </c>
      <c r="Q3993" t="str">
        <f t="shared" si="375"/>
        <v>theater</v>
      </c>
      <c r="R3993" t="str">
        <f t="shared" si="376"/>
        <v>plays</v>
      </c>
      <c r="S3993" t="s">
        <v>8315</v>
      </c>
      <c r="T3993" t="s">
        <v>8329</v>
      </c>
      <c r="U3993" s="10">
        <f t="shared" si="377"/>
        <v>42125.644467592589</v>
      </c>
      <c r="V3993" s="9">
        <f t="shared" si="373"/>
        <v>42155.269467592589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0</v>
      </c>
      <c r="P3994">
        <f t="shared" si="374"/>
        <v>275</v>
      </c>
      <c r="Q3994" t="str">
        <f t="shared" si="375"/>
        <v>theater</v>
      </c>
      <c r="R3994" t="str">
        <f t="shared" si="376"/>
        <v>plays</v>
      </c>
      <c r="S3994" t="s">
        <v>8315</v>
      </c>
      <c r="T3994" t="s">
        <v>8329</v>
      </c>
      <c r="U3994" s="10">
        <f t="shared" si="377"/>
        <v>42289.94049768518</v>
      </c>
      <c r="V3994" s="9">
        <f t="shared" si="373"/>
        <v>42349.607164351852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4"/>
        <v>2</v>
      </c>
      <c r="Q3995" t="str">
        <f t="shared" si="375"/>
        <v>theater</v>
      </c>
      <c r="R3995" t="str">
        <f t="shared" si="376"/>
        <v>plays</v>
      </c>
      <c r="S3995" t="s">
        <v>8315</v>
      </c>
      <c r="T3995" t="s">
        <v>8329</v>
      </c>
      <c r="U3995" s="10">
        <f t="shared" si="377"/>
        <v>42107.864722222221</v>
      </c>
      <c r="V3995" s="9">
        <f t="shared" si="373"/>
        <v>42137.489722222221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4"/>
        <v>3</v>
      </c>
      <c r="Q3996" t="str">
        <f t="shared" si="375"/>
        <v>theater</v>
      </c>
      <c r="R3996" t="str">
        <f t="shared" si="376"/>
        <v>plays</v>
      </c>
      <c r="S3996" t="s">
        <v>8315</v>
      </c>
      <c r="T3996" t="s">
        <v>8329</v>
      </c>
      <c r="U3996" s="10">
        <f t="shared" si="377"/>
        <v>41809.389930555553</v>
      </c>
      <c r="V3996" s="9">
        <f t="shared" si="373"/>
        <v>41839.014930555553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0</v>
      </c>
      <c r="P3997">
        <f t="shared" si="374"/>
        <v>37</v>
      </c>
      <c r="Q3997" t="str">
        <f t="shared" si="375"/>
        <v>theater</v>
      </c>
      <c r="R3997" t="str">
        <f t="shared" si="376"/>
        <v>plays</v>
      </c>
      <c r="S3997" t="s">
        <v>8315</v>
      </c>
      <c r="T3997" t="s">
        <v>8329</v>
      </c>
      <c r="U3997" s="10">
        <f t="shared" si="377"/>
        <v>42019.683761574073</v>
      </c>
      <c r="V3997" s="9">
        <f t="shared" si="373"/>
        <v>42049.102083333331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0</v>
      </c>
      <c r="P3998">
        <f t="shared" si="374"/>
        <v>257</v>
      </c>
      <c r="Q3998" t="str">
        <f t="shared" si="375"/>
        <v>theater</v>
      </c>
      <c r="R3998" t="str">
        <f t="shared" si="376"/>
        <v>plays</v>
      </c>
      <c r="S3998" t="s">
        <v>8315</v>
      </c>
      <c r="T3998" t="s">
        <v>8329</v>
      </c>
      <c r="U3998" s="10">
        <f t="shared" si="377"/>
        <v>41950.26694444444</v>
      </c>
      <c r="V3998" s="9">
        <f t="shared" si="373"/>
        <v>41963.294444444444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4"/>
        <v>0</v>
      </c>
      <c r="Q3999" t="str">
        <f t="shared" si="375"/>
        <v>theater</v>
      </c>
      <c r="R3999" t="str">
        <f t="shared" si="376"/>
        <v>plays</v>
      </c>
      <c r="S3999" t="s">
        <v>8315</v>
      </c>
      <c r="T3999" t="s">
        <v>8329</v>
      </c>
      <c r="U3999" s="10">
        <f t="shared" si="377"/>
        <v>42069.391446759255</v>
      </c>
      <c r="V3999" s="9">
        <f t="shared" si="373"/>
        <v>42098.974780092598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0</v>
      </c>
      <c r="P4000">
        <f t="shared" si="374"/>
        <v>363.5</v>
      </c>
      <c r="Q4000" t="str">
        <f t="shared" si="375"/>
        <v>theater</v>
      </c>
      <c r="R4000" t="str">
        <f t="shared" si="376"/>
        <v>plays</v>
      </c>
      <c r="S4000" t="s">
        <v>8315</v>
      </c>
      <c r="T4000" t="s">
        <v>8329</v>
      </c>
      <c r="U4000" s="10">
        <f t="shared" si="377"/>
        <v>42061.963263888887</v>
      </c>
      <c r="V4000" s="9">
        <f t="shared" si="373"/>
        <v>42091.546597222223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0</v>
      </c>
      <c r="P4001">
        <f t="shared" si="374"/>
        <v>585</v>
      </c>
      <c r="Q4001" t="str">
        <f t="shared" si="375"/>
        <v>theater</v>
      </c>
      <c r="R4001" t="str">
        <f t="shared" si="376"/>
        <v>plays</v>
      </c>
      <c r="S4001" t="s">
        <v>8315</v>
      </c>
      <c r="T4001" t="s">
        <v>8329</v>
      </c>
      <c r="U4001" s="10">
        <f t="shared" si="377"/>
        <v>41842.828680555554</v>
      </c>
      <c r="V4001" s="9">
        <f t="shared" si="373"/>
        <v>41882.452650462961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4"/>
        <v>5.5</v>
      </c>
      <c r="Q4002" t="str">
        <f t="shared" si="375"/>
        <v>theater</v>
      </c>
      <c r="R4002" t="str">
        <f t="shared" si="376"/>
        <v>plays</v>
      </c>
      <c r="S4002" t="s">
        <v>8315</v>
      </c>
      <c r="T4002" t="s">
        <v>8329</v>
      </c>
      <c r="U4002" s="10">
        <f t="shared" si="377"/>
        <v>42437.64534722222</v>
      </c>
      <c r="V4002" s="9">
        <f t="shared" si="373"/>
        <v>42497.228680555556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0</v>
      </c>
      <c r="P4003">
        <f t="shared" si="374"/>
        <v>233.5</v>
      </c>
      <c r="Q4003" t="str">
        <f t="shared" si="375"/>
        <v>theater</v>
      </c>
      <c r="R4003" t="str">
        <f t="shared" si="376"/>
        <v>plays</v>
      </c>
      <c r="S4003" t="s">
        <v>8315</v>
      </c>
      <c r="T4003" t="s">
        <v>8329</v>
      </c>
      <c r="U4003" s="10">
        <f t="shared" si="377"/>
        <v>42775.964212962965</v>
      </c>
      <c r="V4003" s="9">
        <f t="shared" si="373"/>
        <v>42795.416666666672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0</v>
      </c>
      <c r="P4004">
        <f t="shared" si="374"/>
        <v>13.5</v>
      </c>
      <c r="Q4004" t="str">
        <f t="shared" si="375"/>
        <v>theater</v>
      </c>
      <c r="R4004" t="str">
        <f t="shared" si="376"/>
        <v>plays</v>
      </c>
      <c r="S4004" t="s">
        <v>8315</v>
      </c>
      <c r="T4004" t="s">
        <v>8329</v>
      </c>
      <c r="U4004" s="10">
        <f t="shared" si="377"/>
        <v>41879.043530092589</v>
      </c>
      <c r="V4004" s="9">
        <f t="shared" si="373"/>
        <v>41908.668530092589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0</v>
      </c>
      <c r="P4005">
        <f t="shared" si="374"/>
        <v>101.5</v>
      </c>
      <c r="Q4005" t="str">
        <f t="shared" si="375"/>
        <v>theater</v>
      </c>
      <c r="R4005" t="str">
        <f t="shared" si="376"/>
        <v>plays</v>
      </c>
      <c r="S4005" t="s">
        <v>8315</v>
      </c>
      <c r="T4005" t="s">
        <v>8329</v>
      </c>
      <c r="U4005" s="10">
        <f t="shared" si="377"/>
        <v>42020.587349537032</v>
      </c>
      <c r="V4005" s="9">
        <f t="shared" si="373"/>
        <v>42050.212349537032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4"/>
        <v>1</v>
      </c>
      <c r="Q4006" t="str">
        <f t="shared" si="375"/>
        <v>theater</v>
      </c>
      <c r="R4006" t="str">
        <f t="shared" si="376"/>
        <v>plays</v>
      </c>
      <c r="S4006" t="s">
        <v>8315</v>
      </c>
      <c r="T4006" t="s">
        <v>8329</v>
      </c>
      <c r="U4006" s="10">
        <f t="shared" si="377"/>
        <v>41890.16269675926</v>
      </c>
      <c r="V4006" s="9">
        <f t="shared" si="373"/>
        <v>41919.78769675926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0</v>
      </c>
      <c r="P4007">
        <f t="shared" si="374"/>
        <v>21</v>
      </c>
      <c r="Q4007" t="str">
        <f t="shared" si="375"/>
        <v>theater</v>
      </c>
      <c r="R4007" t="str">
        <f t="shared" si="376"/>
        <v>plays</v>
      </c>
      <c r="S4007" t="s">
        <v>8315</v>
      </c>
      <c r="T4007" t="s">
        <v>8329</v>
      </c>
      <c r="U4007" s="10">
        <f t="shared" si="377"/>
        <v>41872.807696759257</v>
      </c>
      <c r="V4007" s="9">
        <f t="shared" si="373"/>
        <v>41932.432696759257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4"/>
        <v>1.5</v>
      </c>
      <c r="Q4008" t="str">
        <f t="shared" si="375"/>
        <v>theater</v>
      </c>
      <c r="R4008" t="str">
        <f t="shared" si="376"/>
        <v>plays</v>
      </c>
      <c r="S4008" t="s">
        <v>8315</v>
      </c>
      <c r="T4008" t="s">
        <v>8329</v>
      </c>
      <c r="U4008" s="10">
        <f t="shared" si="377"/>
        <v>42391.772997685184</v>
      </c>
      <c r="V4008" s="9">
        <f t="shared" si="373"/>
        <v>42416.397997685184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4"/>
        <v>3</v>
      </c>
      <c r="Q4009" t="str">
        <f t="shared" si="375"/>
        <v>theater</v>
      </c>
      <c r="R4009" t="str">
        <f t="shared" si="376"/>
        <v>plays</v>
      </c>
      <c r="S4009" t="s">
        <v>8315</v>
      </c>
      <c r="T4009" t="s">
        <v>8329</v>
      </c>
      <c r="U4009" s="10">
        <f t="shared" si="377"/>
        <v>41848.772928240738</v>
      </c>
      <c r="V4009" s="9">
        <f t="shared" si="373"/>
        <v>41877.311111111107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0</v>
      </c>
      <c r="P4010">
        <f t="shared" si="374"/>
        <v>32</v>
      </c>
      <c r="Q4010" t="str">
        <f t="shared" si="375"/>
        <v>theater</v>
      </c>
      <c r="R4010" t="str">
        <f t="shared" si="376"/>
        <v>plays</v>
      </c>
      <c r="S4010" t="s">
        <v>8315</v>
      </c>
      <c r="T4010" t="s">
        <v>8329</v>
      </c>
      <c r="U4010" s="10">
        <f t="shared" si="377"/>
        <v>42177.964201388888</v>
      </c>
      <c r="V4010" s="9">
        <f t="shared" si="373"/>
        <v>42207.589201388888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0</v>
      </c>
      <c r="P4011">
        <f t="shared" si="374"/>
        <v>39</v>
      </c>
      <c r="Q4011" t="str">
        <f t="shared" si="375"/>
        <v>theater</v>
      </c>
      <c r="R4011" t="str">
        <f t="shared" si="376"/>
        <v>plays</v>
      </c>
      <c r="S4011" t="s">
        <v>8315</v>
      </c>
      <c r="T4011" t="s">
        <v>8329</v>
      </c>
      <c r="U4011" s="10">
        <f t="shared" si="377"/>
        <v>41851.700925925928</v>
      </c>
      <c r="V4011" s="9">
        <f t="shared" si="373"/>
        <v>41891.325925925928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0</v>
      </c>
      <c r="P4012">
        <f t="shared" si="374"/>
        <v>890</v>
      </c>
      <c r="Q4012" t="str">
        <f t="shared" si="375"/>
        <v>theater</v>
      </c>
      <c r="R4012" t="str">
        <f t="shared" si="376"/>
        <v>plays</v>
      </c>
      <c r="S4012" t="s">
        <v>8315</v>
      </c>
      <c r="T4012" t="s">
        <v>8329</v>
      </c>
      <c r="U4012" s="10">
        <f t="shared" si="377"/>
        <v>41921.770439814813</v>
      </c>
      <c r="V4012" s="9">
        <f t="shared" si="373"/>
        <v>41938.395439814813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0</v>
      </c>
      <c r="P4013">
        <f t="shared" si="374"/>
        <v>11.5</v>
      </c>
      <c r="Q4013" t="str">
        <f t="shared" si="375"/>
        <v>theater</v>
      </c>
      <c r="R4013" t="str">
        <f t="shared" si="376"/>
        <v>plays</v>
      </c>
      <c r="S4013" t="s">
        <v>8315</v>
      </c>
      <c r="T4013" t="s">
        <v>8329</v>
      </c>
      <c r="U4013" s="10">
        <f t="shared" si="377"/>
        <v>42002.54488425926</v>
      </c>
      <c r="V4013" s="9">
        <f t="shared" si="373"/>
        <v>42032.16988425926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4"/>
        <v>0</v>
      </c>
      <c r="Q4014" t="str">
        <f t="shared" si="375"/>
        <v>theater</v>
      </c>
      <c r="R4014" t="str">
        <f t="shared" si="376"/>
        <v>plays</v>
      </c>
      <c r="S4014" t="s">
        <v>8315</v>
      </c>
      <c r="T4014" t="s">
        <v>8329</v>
      </c>
      <c r="U4014" s="10">
        <f t="shared" si="377"/>
        <v>42096.544548611113</v>
      </c>
      <c r="V4014" s="9">
        <f t="shared" si="373"/>
        <v>42126.169548611113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0</v>
      </c>
      <c r="P4015">
        <f t="shared" si="374"/>
        <v>14</v>
      </c>
      <c r="Q4015" t="str">
        <f t="shared" si="375"/>
        <v>theater</v>
      </c>
      <c r="R4015" t="str">
        <f t="shared" si="376"/>
        <v>plays</v>
      </c>
      <c r="S4015" t="s">
        <v>8315</v>
      </c>
      <c r="T4015" t="s">
        <v>8329</v>
      </c>
      <c r="U4015" s="10">
        <f t="shared" si="377"/>
        <v>42021.301192129627</v>
      </c>
      <c r="V4015" s="9">
        <f t="shared" si="373"/>
        <v>42050.926192129627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4"/>
        <v>0</v>
      </c>
      <c r="Q4016" t="str">
        <f t="shared" si="375"/>
        <v>theater</v>
      </c>
      <c r="R4016" t="str">
        <f t="shared" si="376"/>
        <v>plays</v>
      </c>
      <c r="S4016" t="s">
        <v>8315</v>
      </c>
      <c r="T4016" t="s">
        <v>8329</v>
      </c>
      <c r="U4016" s="10">
        <f t="shared" si="377"/>
        <v>42419.246168981481</v>
      </c>
      <c r="V4016" s="9">
        <f t="shared" si="373"/>
        <v>42433.871168981481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4"/>
        <v>1</v>
      </c>
      <c r="Q4017" t="str">
        <f t="shared" si="375"/>
        <v>theater</v>
      </c>
      <c r="R4017" t="str">
        <f t="shared" si="376"/>
        <v>plays</v>
      </c>
      <c r="S4017" t="s">
        <v>8315</v>
      </c>
      <c r="T4017" t="s">
        <v>8329</v>
      </c>
      <c r="U4017" s="10">
        <f t="shared" si="377"/>
        <v>42174.780821759254</v>
      </c>
      <c r="V4017" s="9">
        <f t="shared" si="373"/>
        <v>42204.405821759261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0</v>
      </c>
      <c r="P4018">
        <f t="shared" si="374"/>
        <v>38.5</v>
      </c>
      <c r="Q4018" t="str">
        <f t="shared" si="375"/>
        <v>theater</v>
      </c>
      <c r="R4018" t="str">
        <f t="shared" si="376"/>
        <v>plays</v>
      </c>
      <c r="S4018" t="s">
        <v>8315</v>
      </c>
      <c r="T4018" t="s">
        <v>8329</v>
      </c>
      <c r="U4018" s="10">
        <f t="shared" si="377"/>
        <v>41869.872685185182</v>
      </c>
      <c r="V4018" s="9">
        <f t="shared" si="373"/>
        <v>41899.497685185182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0</v>
      </c>
      <c r="P4019">
        <f t="shared" si="374"/>
        <v>53.5</v>
      </c>
      <c r="Q4019" t="str">
        <f t="shared" si="375"/>
        <v>theater</v>
      </c>
      <c r="R4019" t="str">
        <f t="shared" si="376"/>
        <v>plays</v>
      </c>
      <c r="S4019" t="s">
        <v>8315</v>
      </c>
      <c r="T4019" t="s">
        <v>8329</v>
      </c>
      <c r="U4019" s="10">
        <f t="shared" si="377"/>
        <v>41856.672152777777</v>
      </c>
      <c r="V4019" s="9">
        <f t="shared" si="373"/>
        <v>41886.297152777777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0</v>
      </c>
      <c r="P4020">
        <f t="shared" si="374"/>
        <v>67</v>
      </c>
      <c r="Q4020" t="str">
        <f t="shared" si="375"/>
        <v>theater</v>
      </c>
      <c r="R4020" t="str">
        <f t="shared" si="376"/>
        <v>plays</v>
      </c>
      <c r="S4020" t="s">
        <v>8315</v>
      </c>
      <c r="T4020" t="s">
        <v>8329</v>
      </c>
      <c r="U4020" s="10">
        <f t="shared" si="377"/>
        <v>42620.91097222222</v>
      </c>
      <c r="V4020" s="9">
        <f t="shared" si="373"/>
        <v>42650.53597222222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</v>
      </c>
      <c r="P4021">
        <f t="shared" si="374"/>
        <v>16.5</v>
      </c>
      <c r="Q4021" t="str">
        <f t="shared" si="375"/>
        <v>theater</v>
      </c>
      <c r="R4021" t="str">
        <f t="shared" si="376"/>
        <v>plays</v>
      </c>
      <c r="S4021" t="s">
        <v>8315</v>
      </c>
      <c r="T4021" t="s">
        <v>8329</v>
      </c>
      <c r="U4021" s="10">
        <f t="shared" si="377"/>
        <v>42417.675879629634</v>
      </c>
      <c r="V4021" s="9">
        <f t="shared" si="373"/>
        <v>42475.311111111107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0</v>
      </c>
      <c r="P4022">
        <f t="shared" si="374"/>
        <v>51.5</v>
      </c>
      <c r="Q4022" t="str">
        <f t="shared" si="375"/>
        <v>theater</v>
      </c>
      <c r="R4022" t="str">
        <f t="shared" si="376"/>
        <v>plays</v>
      </c>
      <c r="S4022" t="s">
        <v>8315</v>
      </c>
      <c r="T4022" t="s">
        <v>8329</v>
      </c>
      <c r="U4022" s="10">
        <f t="shared" si="377"/>
        <v>42057.190960648149</v>
      </c>
      <c r="V4022" s="9">
        <f t="shared" si="373"/>
        <v>42086.774293981478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</v>
      </c>
      <c r="P4023">
        <f t="shared" si="374"/>
        <v>63.5</v>
      </c>
      <c r="Q4023" t="str">
        <f t="shared" si="375"/>
        <v>theater</v>
      </c>
      <c r="R4023" t="str">
        <f t="shared" si="376"/>
        <v>plays</v>
      </c>
      <c r="S4023" t="s">
        <v>8315</v>
      </c>
      <c r="T4023" t="s">
        <v>8329</v>
      </c>
      <c r="U4023" s="10">
        <f t="shared" si="377"/>
        <v>41878.911550925928</v>
      </c>
      <c r="V4023" s="9">
        <f t="shared" si="373"/>
        <v>41938.536550925928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0</v>
      </c>
      <c r="P4024">
        <f t="shared" si="374"/>
        <v>6359</v>
      </c>
      <c r="Q4024" t="str">
        <f t="shared" si="375"/>
        <v>theater</v>
      </c>
      <c r="R4024" t="str">
        <f t="shared" si="376"/>
        <v>plays</v>
      </c>
      <c r="S4024" t="s">
        <v>8315</v>
      </c>
      <c r="T4024" t="s">
        <v>8329</v>
      </c>
      <c r="U4024" s="10">
        <f t="shared" si="377"/>
        <v>41990.584108796291</v>
      </c>
      <c r="V4024" s="9">
        <f t="shared" si="373"/>
        <v>42035.745833333334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4"/>
        <v>0</v>
      </c>
      <c r="Q4025" t="str">
        <f t="shared" si="375"/>
        <v>theater</v>
      </c>
      <c r="R4025" t="str">
        <f t="shared" si="376"/>
        <v>plays</v>
      </c>
      <c r="S4025" t="s">
        <v>8315</v>
      </c>
      <c r="T4025" t="s">
        <v>8329</v>
      </c>
      <c r="U4025" s="10">
        <f t="shared" si="377"/>
        <v>42408.999571759254</v>
      </c>
      <c r="V4025" s="9">
        <f t="shared" si="373"/>
        <v>42453.582905092597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0</v>
      </c>
      <c r="P4026">
        <f t="shared" si="374"/>
        <v>5.5</v>
      </c>
      <c r="Q4026" t="str">
        <f t="shared" si="375"/>
        <v>theater</v>
      </c>
      <c r="R4026" t="str">
        <f t="shared" si="376"/>
        <v>plays</v>
      </c>
      <c r="S4026" t="s">
        <v>8315</v>
      </c>
      <c r="T4026" t="s">
        <v>8329</v>
      </c>
      <c r="U4026" s="10">
        <f t="shared" si="377"/>
        <v>42217.670104166667</v>
      </c>
      <c r="V4026" s="9">
        <f t="shared" si="373"/>
        <v>42247.295104166667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0</v>
      </c>
      <c r="P4027">
        <f t="shared" si="374"/>
        <v>127</v>
      </c>
      <c r="Q4027" t="str">
        <f t="shared" si="375"/>
        <v>theater</v>
      </c>
      <c r="R4027" t="str">
        <f t="shared" si="376"/>
        <v>plays</v>
      </c>
      <c r="S4027" t="s">
        <v>8315</v>
      </c>
      <c r="T4027" t="s">
        <v>8329</v>
      </c>
      <c r="U4027" s="10">
        <f t="shared" si="377"/>
        <v>42151.237685185188</v>
      </c>
      <c r="V4027" s="9">
        <f t="shared" si="373"/>
        <v>42210.862685185188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4"/>
        <v>0</v>
      </c>
      <c r="Q4028" t="str">
        <f t="shared" si="375"/>
        <v>theater</v>
      </c>
      <c r="R4028" t="str">
        <f t="shared" si="376"/>
        <v>plays</v>
      </c>
      <c r="S4028" t="s">
        <v>8315</v>
      </c>
      <c r="T4028" t="s">
        <v>8329</v>
      </c>
      <c r="U4028" s="10">
        <f t="shared" si="377"/>
        <v>42282.655543981484</v>
      </c>
      <c r="V4028" s="9">
        <f t="shared" si="373"/>
        <v>42342.322210648148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0</v>
      </c>
      <c r="P4029">
        <f t="shared" si="374"/>
        <v>111</v>
      </c>
      <c r="Q4029" t="str">
        <f t="shared" si="375"/>
        <v>theater</v>
      </c>
      <c r="R4029" t="str">
        <f t="shared" si="376"/>
        <v>plays</v>
      </c>
      <c r="S4029" t="s">
        <v>8315</v>
      </c>
      <c r="T4029" t="s">
        <v>8329</v>
      </c>
      <c r="U4029" s="10">
        <f t="shared" si="377"/>
        <v>42768.97084490741</v>
      </c>
      <c r="V4029" s="9">
        <f t="shared" si="373"/>
        <v>42788.666666666672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0</v>
      </c>
      <c r="P4030">
        <f t="shared" si="374"/>
        <v>286</v>
      </c>
      <c r="Q4030" t="str">
        <f t="shared" si="375"/>
        <v>theater</v>
      </c>
      <c r="R4030" t="str">
        <f t="shared" si="376"/>
        <v>plays</v>
      </c>
      <c r="S4030" t="s">
        <v>8315</v>
      </c>
      <c r="T4030" t="s">
        <v>8329</v>
      </c>
      <c r="U4030" s="10">
        <f t="shared" si="377"/>
        <v>41765.938657407409</v>
      </c>
      <c r="V4030" s="9">
        <f t="shared" si="373"/>
        <v>41795.563657407409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4"/>
        <v>0</v>
      </c>
      <c r="Q4031" t="str">
        <f t="shared" si="375"/>
        <v>theater</v>
      </c>
      <c r="R4031" t="str">
        <f t="shared" si="376"/>
        <v>plays</v>
      </c>
      <c r="S4031" t="s">
        <v>8315</v>
      </c>
      <c r="T4031" t="s">
        <v>8329</v>
      </c>
      <c r="U4031" s="10">
        <f t="shared" si="377"/>
        <v>42322.025115740747</v>
      </c>
      <c r="V4031" s="9">
        <f t="shared" si="373"/>
        <v>42351.65011574074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0</v>
      </c>
      <c r="P4032">
        <f t="shared" si="374"/>
        <v>203</v>
      </c>
      <c r="Q4032" t="str">
        <f t="shared" si="375"/>
        <v>theater</v>
      </c>
      <c r="R4032" t="str">
        <f t="shared" si="376"/>
        <v>plays</v>
      </c>
      <c r="S4032" t="s">
        <v>8315</v>
      </c>
      <c r="T4032" t="s">
        <v>8329</v>
      </c>
      <c r="U4032" s="10">
        <f t="shared" si="377"/>
        <v>42374.655081018514</v>
      </c>
      <c r="V4032" s="9">
        <f t="shared" si="373"/>
        <v>42403.40902777778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4"/>
        <v>0</v>
      </c>
      <c r="Q4033" t="str">
        <f t="shared" si="375"/>
        <v>theater</v>
      </c>
      <c r="R4033" t="str">
        <f t="shared" si="376"/>
        <v>plays</v>
      </c>
      <c r="S4033" t="s">
        <v>8315</v>
      </c>
      <c r="T4033" t="s">
        <v>8329</v>
      </c>
      <c r="U4033" s="10">
        <f t="shared" si="377"/>
        <v>41941.585231481484</v>
      </c>
      <c r="V4033" s="9">
        <f t="shared" si="373"/>
        <v>41991.251898148148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IF(E4034&gt;=D4034, E4034-D4034,0)</f>
        <v>0</v>
      </c>
      <c r="P4034">
        <f t="shared" si="374"/>
        <v>210</v>
      </c>
      <c r="Q4034" t="str">
        <f t="shared" si="375"/>
        <v>theater</v>
      </c>
      <c r="R4034" t="str">
        <f t="shared" si="376"/>
        <v>plays</v>
      </c>
      <c r="S4034" t="s">
        <v>8315</v>
      </c>
      <c r="T4034" t="s">
        <v>8329</v>
      </c>
      <c r="U4034" s="10">
        <f t="shared" si="377"/>
        <v>42293.809212962966</v>
      </c>
      <c r="V4034" s="9">
        <f t="shared" ref="V4034:V4097" si="379">(I4034/86400)+25569+(-9/24)</f>
        <v>42353.47587962963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0</v>
      </c>
      <c r="P4035">
        <f t="shared" ref="P4035:P4098" si="380">AVERAGE(E4035,L4035)</f>
        <v>3117.9949999999999</v>
      </c>
      <c r="Q4035" t="str">
        <f t="shared" ref="Q4035:Q4098" si="381">LEFT(N4035,LEN(N4035)-FIND("/",N4035)+2)</f>
        <v>theater</v>
      </c>
      <c r="R4035" t="str">
        <f t="shared" ref="R4035:R4098" si="382">RIGHT(N4035,LEN(N4035)-FIND("/",N4035))</f>
        <v>plays</v>
      </c>
      <c r="S4035" t="s">
        <v>8315</v>
      </c>
      <c r="T4035" t="s">
        <v>8329</v>
      </c>
      <c r="U4035" s="10">
        <f t="shared" ref="U4035:U4098" si="383">(((J4035/60)/60)/24)+DATE(1970,1,1)</f>
        <v>42614.268796296295</v>
      </c>
      <c r="V4035" s="9">
        <f t="shared" si="379"/>
        <v>42645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0</v>
      </c>
      <c r="P4036">
        <f t="shared" si="380"/>
        <v>101</v>
      </c>
      <c r="Q4036" t="str">
        <f t="shared" si="381"/>
        <v>theater</v>
      </c>
      <c r="R4036" t="str">
        <f t="shared" si="382"/>
        <v>plays</v>
      </c>
      <c r="S4036" t="s">
        <v>8315</v>
      </c>
      <c r="T4036" t="s">
        <v>8329</v>
      </c>
      <c r="U4036" s="10">
        <f t="shared" si="383"/>
        <v>42067.947337962964</v>
      </c>
      <c r="V4036" s="9">
        <f t="shared" si="379"/>
        <v>42097.530671296292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0</v>
      </c>
      <c r="P4037">
        <f t="shared" si="380"/>
        <v>1855</v>
      </c>
      <c r="Q4037" t="str">
        <f t="shared" si="381"/>
        <v>theater</v>
      </c>
      <c r="R4037" t="str">
        <f t="shared" si="382"/>
        <v>plays</v>
      </c>
      <c r="S4037" t="s">
        <v>8315</v>
      </c>
      <c r="T4037" t="s">
        <v>8329</v>
      </c>
      <c r="U4037" s="10">
        <f t="shared" si="383"/>
        <v>41903.882951388885</v>
      </c>
      <c r="V4037" s="9">
        <f t="shared" si="379"/>
        <v>41933.507951388892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0</v>
      </c>
      <c r="P4038">
        <f t="shared" si="380"/>
        <v>1420</v>
      </c>
      <c r="Q4038" t="str">
        <f t="shared" si="381"/>
        <v>theater</v>
      </c>
      <c r="R4038" t="str">
        <f t="shared" si="382"/>
        <v>plays</v>
      </c>
      <c r="S4038" t="s">
        <v>8315</v>
      </c>
      <c r="T4038" t="s">
        <v>8329</v>
      </c>
      <c r="U4038" s="10">
        <f t="shared" si="383"/>
        <v>41804.937083333331</v>
      </c>
      <c r="V4038" s="9">
        <f t="shared" si="379"/>
        <v>41821.5625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0</v>
      </c>
      <c r="P4039">
        <f t="shared" si="380"/>
        <v>41</v>
      </c>
      <c r="Q4039" t="str">
        <f t="shared" si="381"/>
        <v>theater</v>
      </c>
      <c r="R4039" t="str">
        <f t="shared" si="382"/>
        <v>plays</v>
      </c>
      <c r="S4039" t="s">
        <v>8315</v>
      </c>
      <c r="T4039" t="s">
        <v>8329</v>
      </c>
      <c r="U4039" s="10">
        <f t="shared" si="383"/>
        <v>42497.070775462969</v>
      </c>
      <c r="V4039" s="9">
        <f t="shared" si="379"/>
        <v>42514.225694444445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0</v>
      </c>
      <c r="P4040">
        <f t="shared" si="380"/>
        <v>152.5</v>
      </c>
      <c r="Q4040" t="str">
        <f t="shared" si="381"/>
        <v>theater</v>
      </c>
      <c r="R4040" t="str">
        <f t="shared" si="382"/>
        <v>plays</v>
      </c>
      <c r="S4040" t="s">
        <v>8315</v>
      </c>
      <c r="T4040" t="s">
        <v>8329</v>
      </c>
      <c r="U4040" s="10">
        <f t="shared" si="383"/>
        <v>41869.798726851855</v>
      </c>
      <c r="V4040" s="9">
        <f t="shared" si="379"/>
        <v>41929.423726851848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0</v>
      </c>
      <c r="P4041">
        <f t="shared" si="380"/>
        <v>152.5</v>
      </c>
      <c r="Q4041" t="str">
        <f t="shared" si="381"/>
        <v>theater</v>
      </c>
      <c r="R4041" t="str">
        <f t="shared" si="382"/>
        <v>plays</v>
      </c>
      <c r="S4041" t="s">
        <v>8315</v>
      </c>
      <c r="T4041" t="s">
        <v>8329</v>
      </c>
      <c r="U4041" s="10">
        <f t="shared" si="383"/>
        <v>42305.670914351853</v>
      </c>
      <c r="V4041" s="9">
        <f t="shared" si="379"/>
        <v>42338.874305555553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0</v>
      </c>
      <c r="P4042">
        <f t="shared" si="380"/>
        <v>1251</v>
      </c>
      <c r="Q4042" t="str">
        <f t="shared" si="381"/>
        <v>theater</v>
      </c>
      <c r="R4042" t="str">
        <f t="shared" si="382"/>
        <v>plays</v>
      </c>
      <c r="S4042" t="s">
        <v>8315</v>
      </c>
      <c r="T4042" t="s">
        <v>8329</v>
      </c>
      <c r="U4042" s="10">
        <f t="shared" si="383"/>
        <v>42144.231527777782</v>
      </c>
      <c r="V4042" s="9">
        <f t="shared" si="379"/>
        <v>42202.75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80"/>
        <v>11.5</v>
      </c>
      <c r="Q4043" t="str">
        <f t="shared" si="381"/>
        <v>theater</v>
      </c>
      <c r="R4043" t="str">
        <f t="shared" si="382"/>
        <v>plays</v>
      </c>
      <c r="S4043" t="s">
        <v>8315</v>
      </c>
      <c r="T4043" t="s">
        <v>8329</v>
      </c>
      <c r="U4043" s="10">
        <f t="shared" si="383"/>
        <v>42559.474004629628</v>
      </c>
      <c r="V4043" s="9">
        <f t="shared" si="379"/>
        <v>42619.099004629628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80"/>
        <v>12</v>
      </c>
      <c r="Q4044" t="str">
        <f t="shared" si="381"/>
        <v>theater</v>
      </c>
      <c r="R4044" t="str">
        <f t="shared" si="382"/>
        <v>plays</v>
      </c>
      <c r="S4044" t="s">
        <v>8315</v>
      </c>
      <c r="T4044" t="s">
        <v>8329</v>
      </c>
      <c r="U4044" s="10">
        <f t="shared" si="383"/>
        <v>41995.084074074075</v>
      </c>
      <c r="V4044" s="9">
        <f t="shared" si="379"/>
        <v>42024.427777777775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80"/>
        <v>0</v>
      </c>
      <c r="Q4045" t="str">
        <f t="shared" si="381"/>
        <v>theater</v>
      </c>
      <c r="R4045" t="str">
        <f t="shared" si="382"/>
        <v>plays</v>
      </c>
      <c r="S4045" t="s">
        <v>8315</v>
      </c>
      <c r="T4045" t="s">
        <v>8329</v>
      </c>
      <c r="U4045" s="10">
        <f t="shared" si="383"/>
        <v>41948.957465277781</v>
      </c>
      <c r="V4045" s="9">
        <f t="shared" si="379"/>
        <v>41963.582465277781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0</v>
      </c>
      <c r="P4046">
        <f t="shared" si="380"/>
        <v>114.5</v>
      </c>
      <c r="Q4046" t="str">
        <f t="shared" si="381"/>
        <v>theater</v>
      </c>
      <c r="R4046" t="str">
        <f t="shared" si="382"/>
        <v>plays</v>
      </c>
      <c r="S4046" t="s">
        <v>8315</v>
      </c>
      <c r="T4046" t="s">
        <v>8329</v>
      </c>
      <c r="U4046" s="10">
        <f t="shared" si="383"/>
        <v>42074.219699074078</v>
      </c>
      <c r="V4046" s="9">
        <f t="shared" si="379"/>
        <v>42103.833333333328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80"/>
        <v>1</v>
      </c>
      <c r="Q4047" t="str">
        <f t="shared" si="381"/>
        <v>theater</v>
      </c>
      <c r="R4047" t="str">
        <f t="shared" si="382"/>
        <v>plays</v>
      </c>
      <c r="S4047" t="s">
        <v>8315</v>
      </c>
      <c r="T4047" t="s">
        <v>8329</v>
      </c>
      <c r="U4047" s="10">
        <f t="shared" si="383"/>
        <v>41842.201261574075</v>
      </c>
      <c r="V4047" s="9">
        <f t="shared" si="379"/>
        <v>41871.826261574075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0</v>
      </c>
      <c r="P4048">
        <f t="shared" si="380"/>
        <v>236</v>
      </c>
      <c r="Q4048" t="str">
        <f t="shared" si="381"/>
        <v>theater</v>
      </c>
      <c r="R4048" t="str">
        <f t="shared" si="382"/>
        <v>plays</v>
      </c>
      <c r="S4048" t="s">
        <v>8315</v>
      </c>
      <c r="T4048" t="s">
        <v>8329</v>
      </c>
      <c r="U4048" s="10">
        <f t="shared" si="383"/>
        <v>41904.650578703702</v>
      </c>
      <c r="V4048" s="9">
        <f t="shared" si="379"/>
        <v>41934.275578703702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0</v>
      </c>
      <c r="P4049">
        <f t="shared" si="380"/>
        <v>57</v>
      </c>
      <c r="Q4049" t="str">
        <f t="shared" si="381"/>
        <v>theater</v>
      </c>
      <c r="R4049" t="str">
        <f t="shared" si="382"/>
        <v>plays</v>
      </c>
      <c r="S4049" t="s">
        <v>8315</v>
      </c>
      <c r="T4049" t="s">
        <v>8329</v>
      </c>
      <c r="U4049" s="10">
        <f t="shared" si="383"/>
        <v>41991.022488425922</v>
      </c>
      <c r="V4049" s="9">
        <f t="shared" si="379"/>
        <v>42014.666666666672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0</v>
      </c>
      <c r="P4050">
        <f t="shared" si="380"/>
        <v>1546</v>
      </c>
      <c r="Q4050" t="str">
        <f t="shared" si="381"/>
        <v>theater</v>
      </c>
      <c r="R4050" t="str">
        <f t="shared" si="382"/>
        <v>plays</v>
      </c>
      <c r="S4050" t="s">
        <v>8315</v>
      </c>
      <c r="T4050" t="s">
        <v>8329</v>
      </c>
      <c r="U4050" s="10">
        <f t="shared" si="383"/>
        <v>42436.509108796294</v>
      </c>
      <c r="V4050" s="9">
        <f t="shared" si="379"/>
        <v>42471.092442129629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80"/>
        <v>8.5</v>
      </c>
      <c r="Q4051" t="str">
        <f t="shared" si="381"/>
        <v>theater</v>
      </c>
      <c r="R4051" t="str">
        <f t="shared" si="382"/>
        <v>plays</v>
      </c>
      <c r="S4051" t="s">
        <v>8315</v>
      </c>
      <c r="T4051" t="s">
        <v>8329</v>
      </c>
      <c r="U4051" s="10">
        <f t="shared" si="383"/>
        <v>42169.958506944444</v>
      </c>
      <c r="V4051" s="9">
        <f t="shared" si="379"/>
        <v>42199.583506944444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80"/>
        <v>1</v>
      </c>
      <c r="Q4052" t="str">
        <f t="shared" si="381"/>
        <v>theater</v>
      </c>
      <c r="R4052" t="str">
        <f t="shared" si="382"/>
        <v>plays</v>
      </c>
      <c r="S4052" t="s">
        <v>8315</v>
      </c>
      <c r="T4052" t="s">
        <v>8329</v>
      </c>
      <c r="U4052" s="10">
        <f t="shared" si="383"/>
        <v>41905.636469907404</v>
      </c>
      <c r="V4052" s="9">
        <f t="shared" si="379"/>
        <v>41935.261469907404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80"/>
        <v>0</v>
      </c>
      <c r="Q4053" t="str">
        <f t="shared" si="381"/>
        <v>theater</v>
      </c>
      <c r="R4053" t="str">
        <f t="shared" si="382"/>
        <v>plays</v>
      </c>
      <c r="S4053" t="s">
        <v>8315</v>
      </c>
      <c r="T4053" t="s">
        <v>8329</v>
      </c>
      <c r="U4053" s="10">
        <f t="shared" si="383"/>
        <v>41761.810150462967</v>
      </c>
      <c r="V4053" s="9">
        <f t="shared" si="379"/>
        <v>41767.911805555559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0</v>
      </c>
      <c r="P4054">
        <f t="shared" si="380"/>
        <v>569.5</v>
      </c>
      <c r="Q4054" t="str">
        <f t="shared" si="381"/>
        <v>theater</v>
      </c>
      <c r="R4054" t="str">
        <f t="shared" si="382"/>
        <v>plays</v>
      </c>
      <c r="S4054" t="s">
        <v>8315</v>
      </c>
      <c r="T4054" t="s">
        <v>8329</v>
      </c>
      <c r="U4054" s="10">
        <f t="shared" si="383"/>
        <v>41865.878657407404</v>
      </c>
      <c r="V4054" s="9">
        <f t="shared" si="379"/>
        <v>41925.503657407404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0</v>
      </c>
      <c r="P4055">
        <f t="shared" si="380"/>
        <v>56</v>
      </c>
      <c r="Q4055" t="str">
        <f t="shared" si="381"/>
        <v>theater</v>
      </c>
      <c r="R4055" t="str">
        <f t="shared" si="382"/>
        <v>plays</v>
      </c>
      <c r="S4055" t="s">
        <v>8315</v>
      </c>
      <c r="T4055" t="s">
        <v>8329</v>
      </c>
      <c r="U4055" s="10">
        <f t="shared" si="383"/>
        <v>41928.690138888887</v>
      </c>
      <c r="V4055" s="9">
        <f t="shared" si="379"/>
        <v>41958.458333333328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80"/>
        <v>0</v>
      </c>
      <c r="Q4056" t="str">
        <f t="shared" si="381"/>
        <v>theater</v>
      </c>
      <c r="R4056" t="str">
        <f t="shared" si="382"/>
        <v>plays</v>
      </c>
      <c r="S4056" t="s">
        <v>8315</v>
      </c>
      <c r="T4056" t="s">
        <v>8329</v>
      </c>
      <c r="U4056" s="10">
        <f t="shared" si="383"/>
        <v>42613.841261574074</v>
      </c>
      <c r="V4056" s="9">
        <f t="shared" si="379"/>
        <v>42643.791666666672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0</v>
      </c>
      <c r="P4057">
        <f t="shared" si="380"/>
        <v>451</v>
      </c>
      <c r="Q4057" t="str">
        <f t="shared" si="381"/>
        <v>theater</v>
      </c>
      <c r="R4057" t="str">
        <f t="shared" si="382"/>
        <v>plays</v>
      </c>
      <c r="S4057" t="s">
        <v>8315</v>
      </c>
      <c r="T4057" t="s">
        <v>8329</v>
      </c>
      <c r="U4057" s="10">
        <f t="shared" si="383"/>
        <v>41779.648506944446</v>
      </c>
      <c r="V4057" s="9">
        <f t="shared" si="379"/>
        <v>41809.273506944446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0</v>
      </c>
      <c r="P4058">
        <f t="shared" si="380"/>
        <v>402</v>
      </c>
      <c r="Q4058" t="str">
        <f t="shared" si="381"/>
        <v>theater</v>
      </c>
      <c r="R4058" t="str">
        <f t="shared" si="382"/>
        <v>plays</v>
      </c>
      <c r="S4058" t="s">
        <v>8315</v>
      </c>
      <c r="T4058" t="s">
        <v>8329</v>
      </c>
      <c r="U4058" s="10">
        <f t="shared" si="383"/>
        <v>42534.933321759265</v>
      </c>
      <c r="V4058" s="9">
        <f t="shared" si="379"/>
        <v>42554.457638888889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0</v>
      </c>
      <c r="P4059">
        <f t="shared" si="380"/>
        <v>390.5</v>
      </c>
      <c r="Q4059" t="str">
        <f t="shared" si="381"/>
        <v>theater</v>
      </c>
      <c r="R4059" t="str">
        <f t="shared" si="382"/>
        <v>plays</v>
      </c>
      <c r="S4059" t="s">
        <v>8315</v>
      </c>
      <c r="T4059" t="s">
        <v>8329</v>
      </c>
      <c r="U4059" s="10">
        <f t="shared" si="383"/>
        <v>42310.968518518523</v>
      </c>
      <c r="V4059" s="9">
        <f t="shared" si="379"/>
        <v>42333.583333333328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0</v>
      </c>
      <c r="P4060">
        <f t="shared" si="380"/>
        <v>49.5</v>
      </c>
      <c r="Q4060" t="str">
        <f t="shared" si="381"/>
        <v>theater</v>
      </c>
      <c r="R4060" t="str">
        <f t="shared" si="382"/>
        <v>plays</v>
      </c>
      <c r="S4060" t="s">
        <v>8315</v>
      </c>
      <c r="T4060" t="s">
        <v>8329</v>
      </c>
      <c r="U4060" s="10">
        <f t="shared" si="383"/>
        <v>42446.060694444444</v>
      </c>
      <c r="V4060" s="9">
        <f t="shared" si="379"/>
        <v>42460.790972222225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0</v>
      </c>
      <c r="P4061">
        <f t="shared" si="380"/>
        <v>128.5</v>
      </c>
      <c r="Q4061" t="str">
        <f t="shared" si="381"/>
        <v>theater</v>
      </c>
      <c r="R4061" t="str">
        <f t="shared" si="382"/>
        <v>plays</v>
      </c>
      <c r="S4061" t="s">
        <v>8315</v>
      </c>
      <c r="T4061" t="s">
        <v>8329</v>
      </c>
      <c r="U4061" s="10">
        <f t="shared" si="383"/>
        <v>41866.640648148146</v>
      </c>
      <c r="V4061" s="9">
        <f t="shared" si="379"/>
        <v>41897.75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0</v>
      </c>
      <c r="P4062">
        <f t="shared" si="380"/>
        <v>145</v>
      </c>
      <c r="Q4062" t="str">
        <f t="shared" si="381"/>
        <v>theater</v>
      </c>
      <c r="R4062" t="str">
        <f t="shared" si="382"/>
        <v>plays</v>
      </c>
      <c r="S4062" t="s">
        <v>8315</v>
      </c>
      <c r="T4062" t="s">
        <v>8329</v>
      </c>
      <c r="U4062" s="10">
        <f t="shared" si="383"/>
        <v>41779.695092592592</v>
      </c>
      <c r="V4062" s="9">
        <f t="shared" si="379"/>
        <v>41813.291666666664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80"/>
        <v>0</v>
      </c>
      <c r="Q4063" t="str">
        <f t="shared" si="381"/>
        <v>theater</v>
      </c>
      <c r="R4063" t="str">
        <f t="shared" si="382"/>
        <v>plays</v>
      </c>
      <c r="S4063" t="s">
        <v>8315</v>
      </c>
      <c r="T4063" t="s">
        <v>8329</v>
      </c>
      <c r="U4063" s="10">
        <f t="shared" si="383"/>
        <v>42421.141469907408</v>
      </c>
      <c r="V4063" s="9">
        <f t="shared" si="379"/>
        <v>42480.724803240737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0</v>
      </c>
      <c r="P4064">
        <f t="shared" si="380"/>
        <v>246.5</v>
      </c>
      <c r="Q4064" t="str">
        <f t="shared" si="381"/>
        <v>theater</v>
      </c>
      <c r="R4064" t="str">
        <f t="shared" si="382"/>
        <v>plays</v>
      </c>
      <c r="S4064" t="s">
        <v>8315</v>
      </c>
      <c r="T4064" t="s">
        <v>8329</v>
      </c>
      <c r="U4064" s="10">
        <f t="shared" si="383"/>
        <v>42523.739212962959</v>
      </c>
      <c r="V4064" s="9">
        <f t="shared" si="379"/>
        <v>42553.364212962959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0</v>
      </c>
      <c r="P4065">
        <f t="shared" si="380"/>
        <v>72</v>
      </c>
      <c r="Q4065" t="str">
        <f t="shared" si="381"/>
        <v>theater</v>
      </c>
      <c r="R4065" t="str">
        <f t="shared" si="382"/>
        <v>plays</v>
      </c>
      <c r="S4065" t="s">
        <v>8315</v>
      </c>
      <c r="T4065" t="s">
        <v>8329</v>
      </c>
      <c r="U4065" s="10">
        <f t="shared" si="383"/>
        <v>41787.681527777779</v>
      </c>
      <c r="V4065" s="9">
        <f t="shared" si="379"/>
        <v>41817.306527777779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0</v>
      </c>
      <c r="P4066">
        <f t="shared" si="380"/>
        <v>195.5</v>
      </c>
      <c r="Q4066" t="str">
        <f t="shared" si="381"/>
        <v>theater</v>
      </c>
      <c r="R4066" t="str">
        <f t="shared" si="382"/>
        <v>plays</v>
      </c>
      <c r="S4066" t="s">
        <v>8315</v>
      </c>
      <c r="T4066" t="s">
        <v>8329</v>
      </c>
      <c r="U4066" s="10">
        <f t="shared" si="383"/>
        <v>42093.588263888887</v>
      </c>
      <c r="V4066" s="9">
        <f t="shared" si="379"/>
        <v>42123.213263888887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</v>
      </c>
      <c r="P4067">
        <f t="shared" si="380"/>
        <v>15.5</v>
      </c>
      <c r="Q4067" t="str">
        <f t="shared" si="381"/>
        <v>theater</v>
      </c>
      <c r="R4067" t="str">
        <f t="shared" si="382"/>
        <v>plays</v>
      </c>
      <c r="S4067" t="s">
        <v>8315</v>
      </c>
      <c r="T4067" t="s">
        <v>8329</v>
      </c>
      <c r="U4067" s="10">
        <f t="shared" si="383"/>
        <v>41833.951516203706</v>
      </c>
      <c r="V4067" s="9">
        <f t="shared" si="379"/>
        <v>41863.576516203706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80"/>
        <v>13</v>
      </c>
      <c r="Q4068" t="str">
        <f t="shared" si="381"/>
        <v>theater</v>
      </c>
      <c r="R4068" t="str">
        <f t="shared" si="382"/>
        <v>plays</v>
      </c>
      <c r="S4068" t="s">
        <v>8315</v>
      </c>
      <c r="T4068" t="s">
        <v>8329</v>
      </c>
      <c r="U4068" s="10">
        <f t="shared" si="383"/>
        <v>42479.039212962962</v>
      </c>
      <c r="V4068" s="9">
        <f t="shared" si="379"/>
        <v>42508.664212962962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0</v>
      </c>
      <c r="P4069">
        <f t="shared" si="380"/>
        <v>1531</v>
      </c>
      <c r="Q4069" t="str">
        <f t="shared" si="381"/>
        <v>theater</v>
      </c>
      <c r="R4069" t="str">
        <f t="shared" si="382"/>
        <v>plays</v>
      </c>
      <c r="S4069" t="s">
        <v>8315</v>
      </c>
      <c r="T4069" t="s">
        <v>8329</v>
      </c>
      <c r="U4069" s="10">
        <f t="shared" si="383"/>
        <v>42235.117476851854</v>
      </c>
      <c r="V4069" s="9">
        <f t="shared" si="379"/>
        <v>42274.742476851854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0</v>
      </c>
      <c r="P4070">
        <f t="shared" si="380"/>
        <v>17.975000000000001</v>
      </c>
      <c r="Q4070" t="str">
        <f t="shared" si="381"/>
        <v>theater</v>
      </c>
      <c r="R4070" t="str">
        <f t="shared" si="382"/>
        <v>plays</v>
      </c>
      <c r="S4070" t="s">
        <v>8315</v>
      </c>
      <c r="T4070" t="s">
        <v>8329</v>
      </c>
      <c r="U4070" s="10">
        <f t="shared" si="383"/>
        <v>42718.963599537034</v>
      </c>
      <c r="V4070" s="9">
        <f t="shared" si="379"/>
        <v>42748.586805555555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0</v>
      </c>
      <c r="P4071">
        <f t="shared" si="380"/>
        <v>221.5</v>
      </c>
      <c r="Q4071" t="str">
        <f t="shared" si="381"/>
        <v>theater</v>
      </c>
      <c r="R4071" t="str">
        <f t="shared" si="382"/>
        <v>plays</v>
      </c>
      <c r="S4071" t="s">
        <v>8315</v>
      </c>
      <c r="T4071" t="s">
        <v>8329</v>
      </c>
      <c r="U4071" s="10">
        <f t="shared" si="383"/>
        <v>42022.661527777775</v>
      </c>
      <c r="V4071" s="9">
        <f t="shared" si="379"/>
        <v>42063.125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0</v>
      </c>
      <c r="P4072">
        <f t="shared" si="380"/>
        <v>85.5</v>
      </c>
      <c r="Q4072" t="str">
        <f t="shared" si="381"/>
        <v>theater</v>
      </c>
      <c r="R4072" t="str">
        <f t="shared" si="382"/>
        <v>plays</v>
      </c>
      <c r="S4072" t="s">
        <v>8315</v>
      </c>
      <c r="T4072" t="s">
        <v>8329</v>
      </c>
      <c r="U4072" s="10">
        <f t="shared" si="383"/>
        <v>42031.666898148149</v>
      </c>
      <c r="V4072" s="9">
        <f t="shared" si="379"/>
        <v>42063.75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80"/>
        <v>0</v>
      </c>
      <c r="Q4073" t="str">
        <f t="shared" si="381"/>
        <v>theater</v>
      </c>
      <c r="R4073" t="str">
        <f t="shared" si="382"/>
        <v>plays</v>
      </c>
      <c r="S4073" t="s">
        <v>8315</v>
      </c>
      <c r="T4073" t="s">
        <v>8329</v>
      </c>
      <c r="U4073" s="10">
        <f t="shared" si="383"/>
        <v>42700.804756944446</v>
      </c>
      <c r="V4073" s="9">
        <f t="shared" si="379"/>
        <v>42730.429756944446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80"/>
        <v>3</v>
      </c>
      <c r="Q4074" t="str">
        <f t="shared" si="381"/>
        <v>theater</v>
      </c>
      <c r="R4074" t="str">
        <f t="shared" si="382"/>
        <v>plays</v>
      </c>
      <c r="S4074" t="s">
        <v>8315</v>
      </c>
      <c r="T4074" t="s">
        <v>8329</v>
      </c>
      <c r="U4074" s="10">
        <f t="shared" si="383"/>
        <v>41812.77443287037</v>
      </c>
      <c r="V4074" s="9">
        <f t="shared" si="379"/>
        <v>41872.39943287037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0</v>
      </c>
      <c r="P4075">
        <f t="shared" si="380"/>
        <v>19.5</v>
      </c>
      <c r="Q4075" t="str">
        <f t="shared" si="381"/>
        <v>theater</v>
      </c>
      <c r="R4075" t="str">
        <f t="shared" si="382"/>
        <v>plays</v>
      </c>
      <c r="S4075" t="s">
        <v>8315</v>
      </c>
      <c r="T4075" t="s">
        <v>8329</v>
      </c>
      <c r="U4075" s="10">
        <f t="shared" si="383"/>
        <v>42078.34520833334</v>
      </c>
      <c r="V4075" s="9">
        <f t="shared" si="379"/>
        <v>42132.791666666672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0</v>
      </c>
      <c r="P4076">
        <f t="shared" si="380"/>
        <v>378</v>
      </c>
      <c r="Q4076" t="str">
        <f t="shared" si="381"/>
        <v>theater</v>
      </c>
      <c r="R4076" t="str">
        <f t="shared" si="382"/>
        <v>plays</v>
      </c>
      <c r="S4076" t="s">
        <v>8315</v>
      </c>
      <c r="T4076" t="s">
        <v>8329</v>
      </c>
      <c r="U4076" s="10">
        <f t="shared" si="383"/>
        <v>42283.552951388891</v>
      </c>
      <c r="V4076" s="9">
        <f t="shared" si="379"/>
        <v>42313.219618055555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0</v>
      </c>
      <c r="P4077">
        <f t="shared" si="380"/>
        <v>294.5</v>
      </c>
      <c r="Q4077" t="str">
        <f t="shared" si="381"/>
        <v>theater</v>
      </c>
      <c r="R4077" t="str">
        <f t="shared" si="382"/>
        <v>plays</v>
      </c>
      <c r="S4077" t="s">
        <v>8315</v>
      </c>
      <c r="T4077" t="s">
        <v>8329</v>
      </c>
      <c r="U4077" s="10">
        <f t="shared" si="383"/>
        <v>41779.045937499999</v>
      </c>
      <c r="V4077" s="9">
        <f t="shared" si="379"/>
        <v>41820.352777777778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80"/>
        <v>0</v>
      </c>
      <c r="Q4078" t="str">
        <f t="shared" si="381"/>
        <v>theater</v>
      </c>
      <c r="R4078" t="str">
        <f t="shared" si="382"/>
        <v>plays</v>
      </c>
      <c r="S4078" t="s">
        <v>8315</v>
      </c>
      <c r="T4078" t="s">
        <v>8329</v>
      </c>
      <c r="U4078" s="10">
        <f t="shared" si="383"/>
        <v>41905.795706018522</v>
      </c>
      <c r="V4078" s="9">
        <f t="shared" si="379"/>
        <v>41933.452083333337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0</v>
      </c>
      <c r="P4079">
        <f t="shared" si="380"/>
        <v>670.5</v>
      </c>
      <c r="Q4079" t="str">
        <f t="shared" si="381"/>
        <v>theater</v>
      </c>
      <c r="R4079" t="str">
        <f t="shared" si="382"/>
        <v>plays</v>
      </c>
      <c r="S4079" t="s">
        <v>8315</v>
      </c>
      <c r="T4079" t="s">
        <v>8329</v>
      </c>
      <c r="U4079" s="10">
        <f t="shared" si="383"/>
        <v>42695.7105787037</v>
      </c>
      <c r="V4079" s="9">
        <f t="shared" si="379"/>
        <v>42725.3355787037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80"/>
        <v>0</v>
      </c>
      <c r="Q4080" t="str">
        <f t="shared" si="381"/>
        <v>theater</v>
      </c>
      <c r="R4080" t="str">
        <f t="shared" si="382"/>
        <v>plays</v>
      </c>
      <c r="S4080" t="s">
        <v>8315</v>
      </c>
      <c r="T4080" t="s">
        <v>8329</v>
      </c>
      <c r="U4080" s="10">
        <f t="shared" si="383"/>
        <v>42732.787523148145</v>
      </c>
      <c r="V4080" s="9">
        <f t="shared" si="379"/>
        <v>42762.412523148145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80"/>
        <v>3</v>
      </c>
      <c r="Q4081" t="str">
        <f t="shared" si="381"/>
        <v>theater</v>
      </c>
      <c r="R4081" t="str">
        <f t="shared" si="382"/>
        <v>plays</v>
      </c>
      <c r="S4081" t="s">
        <v>8315</v>
      </c>
      <c r="T4081" t="s">
        <v>8329</v>
      </c>
      <c r="U4081" s="10">
        <f t="shared" si="383"/>
        <v>42510.938900462963</v>
      </c>
      <c r="V4081" s="9">
        <f t="shared" si="379"/>
        <v>42540.563900462963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80"/>
        <v>0</v>
      </c>
      <c r="Q4082" t="str">
        <f t="shared" si="381"/>
        <v>theater</v>
      </c>
      <c r="R4082" t="str">
        <f t="shared" si="382"/>
        <v>plays</v>
      </c>
      <c r="S4082" t="s">
        <v>8315</v>
      </c>
      <c r="T4082" t="s">
        <v>8329</v>
      </c>
      <c r="U4082" s="10">
        <f t="shared" si="383"/>
        <v>42511.698101851856</v>
      </c>
      <c r="V4082" s="9">
        <f t="shared" si="379"/>
        <v>42535.412499999999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0</v>
      </c>
      <c r="P4083">
        <f t="shared" si="380"/>
        <v>181</v>
      </c>
      <c r="Q4083" t="str">
        <f t="shared" si="381"/>
        <v>theater</v>
      </c>
      <c r="R4083" t="str">
        <f t="shared" si="382"/>
        <v>plays</v>
      </c>
      <c r="S4083" t="s">
        <v>8315</v>
      </c>
      <c r="T4083" t="s">
        <v>8329</v>
      </c>
      <c r="U4083" s="10">
        <f t="shared" si="383"/>
        <v>42041.581307870365</v>
      </c>
      <c r="V4083" s="9">
        <f t="shared" si="379"/>
        <v>42071.164641203708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0</v>
      </c>
      <c r="P4084">
        <f t="shared" si="380"/>
        <v>2.5</v>
      </c>
      <c r="Q4084" t="str">
        <f t="shared" si="381"/>
        <v>theater</v>
      </c>
      <c r="R4084" t="str">
        <f t="shared" si="382"/>
        <v>plays</v>
      </c>
      <c r="S4084" t="s">
        <v>8315</v>
      </c>
      <c r="T4084" t="s">
        <v>8329</v>
      </c>
      <c r="U4084" s="10">
        <f t="shared" si="383"/>
        <v>42307.189270833333</v>
      </c>
      <c r="V4084" s="9">
        <f t="shared" si="379"/>
        <v>42322.583333333328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0</v>
      </c>
      <c r="P4085">
        <f t="shared" si="380"/>
        <v>382.5</v>
      </c>
      <c r="Q4085" t="str">
        <f t="shared" si="381"/>
        <v>theater</v>
      </c>
      <c r="R4085" t="str">
        <f t="shared" si="382"/>
        <v>plays</v>
      </c>
      <c r="S4085" t="s">
        <v>8315</v>
      </c>
      <c r="T4085" t="s">
        <v>8329</v>
      </c>
      <c r="U4085" s="10">
        <f t="shared" si="383"/>
        <v>42353.761759259258</v>
      </c>
      <c r="V4085" s="9">
        <f t="shared" si="379"/>
        <v>42383.386759259258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80"/>
        <v>5.5</v>
      </c>
      <c r="Q4086" t="str">
        <f t="shared" si="381"/>
        <v>theater</v>
      </c>
      <c r="R4086" t="str">
        <f t="shared" si="382"/>
        <v>plays</v>
      </c>
      <c r="S4086" t="s">
        <v>8315</v>
      </c>
      <c r="T4086" t="s">
        <v>8329</v>
      </c>
      <c r="U4086" s="10">
        <f t="shared" si="383"/>
        <v>42622.436412037037</v>
      </c>
      <c r="V4086" s="9">
        <f t="shared" si="379"/>
        <v>42652.061412037037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80"/>
        <v>5.5</v>
      </c>
      <c r="Q4087" t="str">
        <f t="shared" si="381"/>
        <v>theater</v>
      </c>
      <c r="R4087" t="str">
        <f t="shared" si="382"/>
        <v>plays</v>
      </c>
      <c r="S4087" t="s">
        <v>8315</v>
      </c>
      <c r="T4087" t="s">
        <v>8329</v>
      </c>
      <c r="U4087" s="10">
        <f t="shared" si="383"/>
        <v>42058.603877314818</v>
      </c>
      <c r="V4087" s="9">
        <f t="shared" si="379"/>
        <v>42086.790972222225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0</v>
      </c>
      <c r="P4088">
        <f t="shared" si="380"/>
        <v>26</v>
      </c>
      <c r="Q4088" t="str">
        <f t="shared" si="381"/>
        <v>theater</v>
      </c>
      <c r="R4088" t="str">
        <f t="shared" si="382"/>
        <v>plays</v>
      </c>
      <c r="S4088" t="s">
        <v>8315</v>
      </c>
      <c r="T4088" t="s">
        <v>8329</v>
      </c>
      <c r="U4088" s="10">
        <f t="shared" si="383"/>
        <v>42304.940960648149</v>
      </c>
      <c r="V4088" s="9">
        <f t="shared" si="379"/>
        <v>42328.791666666672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80"/>
        <v>0</v>
      </c>
      <c r="Q4089" t="str">
        <f t="shared" si="381"/>
        <v>theater</v>
      </c>
      <c r="R4089" t="str">
        <f t="shared" si="382"/>
        <v>plays</v>
      </c>
      <c r="S4089" t="s">
        <v>8315</v>
      </c>
      <c r="T4089" t="s">
        <v>8329</v>
      </c>
      <c r="U4089" s="10">
        <f t="shared" si="383"/>
        <v>42538.742893518516</v>
      </c>
      <c r="V4089" s="9">
        <f t="shared" si="379"/>
        <v>42568.367893518516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0</v>
      </c>
      <c r="P4090">
        <f t="shared" si="380"/>
        <v>109.5</v>
      </c>
      <c r="Q4090" t="str">
        <f t="shared" si="381"/>
        <v>theater</v>
      </c>
      <c r="R4090" t="str">
        <f t="shared" si="382"/>
        <v>plays</v>
      </c>
      <c r="S4090" t="s">
        <v>8315</v>
      </c>
      <c r="T4090" t="s">
        <v>8329</v>
      </c>
      <c r="U4090" s="10">
        <f t="shared" si="383"/>
        <v>41990.612546296295</v>
      </c>
      <c r="V4090" s="9">
        <f t="shared" si="379"/>
        <v>42020.05972222222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0</v>
      </c>
      <c r="P4091">
        <f t="shared" si="380"/>
        <v>124</v>
      </c>
      <c r="Q4091" t="str">
        <f t="shared" si="381"/>
        <v>theater</v>
      </c>
      <c r="R4091" t="str">
        <f t="shared" si="382"/>
        <v>plays</v>
      </c>
      <c r="S4091" t="s">
        <v>8315</v>
      </c>
      <c r="T4091" t="s">
        <v>8329</v>
      </c>
      <c r="U4091" s="10">
        <f t="shared" si="383"/>
        <v>42122.732499999998</v>
      </c>
      <c r="V4091" s="9">
        <f t="shared" si="379"/>
        <v>42155.357638888891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0</v>
      </c>
      <c r="P4092">
        <f t="shared" si="380"/>
        <v>17.5</v>
      </c>
      <c r="Q4092" t="str">
        <f t="shared" si="381"/>
        <v>theater</v>
      </c>
      <c r="R4092" t="str">
        <f t="shared" si="382"/>
        <v>plays</v>
      </c>
      <c r="S4092" t="s">
        <v>8315</v>
      </c>
      <c r="T4092" t="s">
        <v>8329</v>
      </c>
      <c r="U4092" s="10">
        <f t="shared" si="383"/>
        <v>42209.67288194444</v>
      </c>
      <c r="V4092" s="9">
        <f t="shared" si="379"/>
        <v>42223.25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0</v>
      </c>
      <c r="P4093">
        <f t="shared" si="380"/>
        <v>106</v>
      </c>
      <c r="Q4093" t="str">
        <f t="shared" si="381"/>
        <v>theater</v>
      </c>
      <c r="R4093" t="str">
        <f t="shared" si="382"/>
        <v>plays</v>
      </c>
      <c r="S4093" t="s">
        <v>8315</v>
      </c>
      <c r="T4093" t="s">
        <v>8329</v>
      </c>
      <c r="U4093" s="10">
        <f t="shared" si="383"/>
        <v>41990.506377314814</v>
      </c>
      <c r="V4093" s="9">
        <f t="shared" si="379"/>
        <v>42020.131377314814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80"/>
        <v>10.5</v>
      </c>
      <c r="Q4094" t="str">
        <f t="shared" si="381"/>
        <v>theater</v>
      </c>
      <c r="R4094" t="str">
        <f t="shared" si="382"/>
        <v>plays</v>
      </c>
      <c r="S4094" t="s">
        <v>8315</v>
      </c>
      <c r="T4094" t="s">
        <v>8329</v>
      </c>
      <c r="U4094" s="10">
        <f t="shared" si="383"/>
        <v>42039.194988425923</v>
      </c>
      <c r="V4094" s="9">
        <f t="shared" si="379"/>
        <v>42098.778321759259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0</v>
      </c>
      <c r="P4095">
        <f t="shared" si="380"/>
        <v>32</v>
      </c>
      <c r="Q4095" t="str">
        <f t="shared" si="381"/>
        <v>theater</v>
      </c>
      <c r="R4095" t="str">
        <f t="shared" si="382"/>
        <v>plays</v>
      </c>
      <c r="S4095" t="s">
        <v>8315</v>
      </c>
      <c r="T4095" t="s">
        <v>8329</v>
      </c>
      <c r="U4095" s="10">
        <f t="shared" si="383"/>
        <v>42178.815891203703</v>
      </c>
      <c r="V4095" s="9">
        <f t="shared" si="379"/>
        <v>42238.440891203703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0</v>
      </c>
      <c r="P4096">
        <f t="shared" si="380"/>
        <v>369</v>
      </c>
      <c r="Q4096" t="str">
        <f t="shared" si="381"/>
        <v>theater</v>
      </c>
      <c r="R4096" t="str">
        <f t="shared" si="382"/>
        <v>plays</v>
      </c>
      <c r="S4096" t="s">
        <v>8315</v>
      </c>
      <c r="T4096" t="s">
        <v>8329</v>
      </c>
      <c r="U4096" s="10">
        <f t="shared" si="383"/>
        <v>41890.086805555555</v>
      </c>
      <c r="V4096" s="9">
        <f t="shared" si="379"/>
        <v>41933.832638888889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0</v>
      </c>
      <c r="P4097">
        <f t="shared" si="380"/>
        <v>400.5</v>
      </c>
      <c r="Q4097" t="str">
        <f t="shared" si="381"/>
        <v>theater</v>
      </c>
      <c r="R4097" t="str">
        <f t="shared" si="382"/>
        <v>plays</v>
      </c>
      <c r="S4097" t="s">
        <v>8315</v>
      </c>
      <c r="T4097" t="s">
        <v>8329</v>
      </c>
      <c r="U4097" s="10">
        <f t="shared" si="383"/>
        <v>42693.031828703708</v>
      </c>
      <c r="V4097" s="9">
        <f t="shared" si="379"/>
        <v>42722.656828703708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IF(E4098&gt;=D4098, E4098-D4098,0)</f>
        <v>0</v>
      </c>
      <c r="P4098">
        <f t="shared" si="380"/>
        <v>202.5</v>
      </c>
      <c r="Q4098" t="str">
        <f t="shared" si="381"/>
        <v>theater</v>
      </c>
      <c r="R4098" t="str">
        <f t="shared" si="382"/>
        <v>plays</v>
      </c>
      <c r="S4098" t="s">
        <v>8315</v>
      </c>
      <c r="T4098" t="s">
        <v>8329</v>
      </c>
      <c r="U4098" s="10">
        <f t="shared" si="383"/>
        <v>42750.530312499999</v>
      </c>
      <c r="V4098" s="9">
        <f t="shared" ref="V4098:V4115" si="385">(I4098/86400)+25569+(-9/24)</f>
        <v>42793.993750000001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>
        <f t="shared" ref="P4099:P4115" si="386">AVERAGE(E4099,L4099)</f>
        <v>0</v>
      </c>
      <c r="Q4099" t="str">
        <f t="shared" ref="Q4099:Q4115" si="387">LEFT(N4099,LEN(N4099)-FIND("/",N4099)+2)</f>
        <v>theater</v>
      </c>
      <c r="R4099" t="str">
        <f t="shared" ref="R4099:R4115" si="388">RIGHT(N4099,LEN(N4099)-FIND("/",N4099))</f>
        <v>plays</v>
      </c>
      <c r="S4099" t="s">
        <v>8315</v>
      </c>
      <c r="T4099" t="s">
        <v>8329</v>
      </c>
      <c r="U4099" s="10">
        <f t="shared" ref="U4099:U4115" si="389">(((J4099/60)/60)/24)+DATE(1970,1,1)</f>
        <v>42344.824502314819</v>
      </c>
      <c r="V4099" s="9">
        <f t="shared" si="385"/>
        <v>42400.621527777781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6"/>
        <v>0</v>
      </c>
      <c r="Q4100" t="str">
        <f t="shared" si="387"/>
        <v>theater</v>
      </c>
      <c r="R4100" t="str">
        <f t="shared" si="388"/>
        <v>plays</v>
      </c>
      <c r="S4100" t="s">
        <v>8315</v>
      </c>
      <c r="T4100" t="s">
        <v>8329</v>
      </c>
      <c r="U4100" s="10">
        <f t="shared" si="389"/>
        <v>42495.722187499996</v>
      </c>
      <c r="V4100" s="9">
        <f t="shared" si="385"/>
        <v>42525.347187499996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0</v>
      </c>
      <c r="P4101">
        <f t="shared" si="386"/>
        <v>25.5</v>
      </c>
      <c r="Q4101" t="str">
        <f t="shared" si="387"/>
        <v>theater</v>
      </c>
      <c r="R4101" t="str">
        <f t="shared" si="388"/>
        <v>plays</v>
      </c>
      <c r="S4101" t="s">
        <v>8315</v>
      </c>
      <c r="T4101" t="s">
        <v>8329</v>
      </c>
      <c r="U4101" s="10">
        <f t="shared" si="389"/>
        <v>42570.850381944445</v>
      </c>
      <c r="V4101" s="9">
        <f t="shared" si="385"/>
        <v>42615.475381944445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6"/>
        <v>0</v>
      </c>
      <c r="Q4102" t="str">
        <f t="shared" si="387"/>
        <v>theater</v>
      </c>
      <c r="R4102" t="str">
        <f t="shared" si="388"/>
        <v>plays</v>
      </c>
      <c r="S4102" t="s">
        <v>8315</v>
      </c>
      <c r="T4102" t="s">
        <v>8329</v>
      </c>
      <c r="U4102" s="10">
        <f t="shared" si="389"/>
        <v>41927.124884259261</v>
      </c>
      <c r="V4102" s="9">
        <f t="shared" si="385"/>
        <v>41936.749884259261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6"/>
        <v>0</v>
      </c>
      <c r="Q4103" t="str">
        <f t="shared" si="387"/>
        <v>theater</v>
      </c>
      <c r="R4103" t="str">
        <f t="shared" si="388"/>
        <v>plays</v>
      </c>
      <c r="S4103" t="s">
        <v>8315</v>
      </c>
      <c r="T4103" t="s">
        <v>8329</v>
      </c>
      <c r="U4103" s="10">
        <f t="shared" si="389"/>
        <v>42730.903726851851</v>
      </c>
      <c r="V4103" s="9">
        <f t="shared" si="385"/>
        <v>42760.528726851851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0</v>
      </c>
      <c r="P4104">
        <f t="shared" si="386"/>
        <v>71.5</v>
      </c>
      <c r="Q4104" t="str">
        <f t="shared" si="387"/>
        <v>theater</v>
      </c>
      <c r="R4104" t="str">
        <f t="shared" si="388"/>
        <v>plays</v>
      </c>
      <c r="S4104" t="s">
        <v>8315</v>
      </c>
      <c r="T4104" t="s">
        <v>8329</v>
      </c>
      <c r="U4104" s="10">
        <f t="shared" si="389"/>
        <v>42475.848067129627</v>
      </c>
      <c r="V4104" s="9">
        <f t="shared" si="385"/>
        <v>42505.473067129627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0</v>
      </c>
      <c r="P4105">
        <f t="shared" si="386"/>
        <v>53</v>
      </c>
      <c r="Q4105" t="str">
        <f t="shared" si="387"/>
        <v>theater</v>
      </c>
      <c r="R4105" t="str">
        <f t="shared" si="388"/>
        <v>plays</v>
      </c>
      <c r="S4105" t="s">
        <v>8315</v>
      </c>
      <c r="T4105" t="s">
        <v>8329</v>
      </c>
      <c r="U4105" s="10">
        <f t="shared" si="389"/>
        <v>42188.83293981482</v>
      </c>
      <c r="V4105" s="9">
        <f t="shared" si="385"/>
        <v>42242.397222222222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0</v>
      </c>
      <c r="P4106">
        <f t="shared" si="386"/>
        <v>327.5</v>
      </c>
      <c r="Q4106" t="str">
        <f t="shared" si="387"/>
        <v>theater</v>
      </c>
      <c r="R4106" t="str">
        <f t="shared" si="388"/>
        <v>plays</v>
      </c>
      <c r="S4106" t="s">
        <v>8315</v>
      </c>
      <c r="T4106" t="s">
        <v>8329</v>
      </c>
      <c r="U4106" s="10">
        <f t="shared" si="389"/>
        <v>42640.278171296297</v>
      </c>
      <c r="V4106" s="9">
        <f t="shared" si="385"/>
        <v>42669.903171296297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0</v>
      </c>
      <c r="P4107">
        <f t="shared" si="386"/>
        <v>1153</v>
      </c>
      <c r="Q4107" t="str">
        <f t="shared" si="387"/>
        <v>theater</v>
      </c>
      <c r="R4107" t="str">
        <f t="shared" si="388"/>
        <v>plays</v>
      </c>
      <c r="S4107" t="s">
        <v>8315</v>
      </c>
      <c r="T4107" t="s">
        <v>8329</v>
      </c>
      <c r="U4107" s="10">
        <f t="shared" si="389"/>
        <v>42697.010520833333</v>
      </c>
      <c r="V4107" s="9">
        <f t="shared" si="385"/>
        <v>42729.635520833333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0</v>
      </c>
      <c r="P4108">
        <f t="shared" si="386"/>
        <v>1781.5</v>
      </c>
      <c r="Q4108" t="str">
        <f t="shared" si="387"/>
        <v>theater</v>
      </c>
      <c r="R4108" t="str">
        <f t="shared" si="388"/>
        <v>plays</v>
      </c>
      <c r="S4108" t="s">
        <v>8315</v>
      </c>
      <c r="T4108" t="s">
        <v>8329</v>
      </c>
      <c r="U4108" s="10">
        <f t="shared" si="389"/>
        <v>42053.049375000002</v>
      </c>
      <c r="V4108" s="9">
        <f t="shared" si="385"/>
        <v>42095.666666666672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0</v>
      </c>
      <c r="P4109">
        <f t="shared" si="386"/>
        <v>22.5</v>
      </c>
      <c r="Q4109" t="str">
        <f t="shared" si="387"/>
        <v>theater</v>
      </c>
      <c r="R4109" t="str">
        <f t="shared" si="388"/>
        <v>plays</v>
      </c>
      <c r="S4109" t="s">
        <v>8315</v>
      </c>
      <c r="T4109" t="s">
        <v>8329</v>
      </c>
      <c r="U4109" s="10">
        <f t="shared" si="389"/>
        <v>41883.916678240741</v>
      </c>
      <c r="V4109" s="9">
        <f t="shared" si="385"/>
        <v>41906.541678240741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0</v>
      </c>
      <c r="P4110">
        <f t="shared" si="386"/>
        <v>30</v>
      </c>
      <c r="Q4110" t="str">
        <f t="shared" si="387"/>
        <v>theater</v>
      </c>
      <c r="R4110" t="str">
        <f t="shared" si="388"/>
        <v>plays</v>
      </c>
      <c r="S4110" t="s">
        <v>8315</v>
      </c>
      <c r="T4110" t="s">
        <v>8329</v>
      </c>
      <c r="U4110" s="10">
        <f t="shared" si="389"/>
        <v>42767.031678240746</v>
      </c>
      <c r="V4110" s="9">
        <f t="shared" si="385"/>
        <v>42796.833333333328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6"/>
        <v>0</v>
      </c>
      <c r="Q4111" t="str">
        <f t="shared" si="387"/>
        <v>theater</v>
      </c>
      <c r="R4111" t="str">
        <f t="shared" si="388"/>
        <v>plays</v>
      </c>
      <c r="S4111" t="s">
        <v>8315</v>
      </c>
      <c r="T4111" t="s">
        <v>8329</v>
      </c>
      <c r="U4111" s="10">
        <f t="shared" si="389"/>
        <v>42307.539398148147</v>
      </c>
      <c r="V4111" s="9">
        <f t="shared" si="385"/>
        <v>42337.206064814818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0</v>
      </c>
      <c r="P4112">
        <f t="shared" si="386"/>
        <v>46</v>
      </c>
      <c r="Q4112" t="str">
        <f t="shared" si="387"/>
        <v>theater</v>
      </c>
      <c r="R4112" t="str">
        <f t="shared" si="388"/>
        <v>plays</v>
      </c>
      <c r="S4112" t="s">
        <v>8315</v>
      </c>
      <c r="T4112" t="s">
        <v>8329</v>
      </c>
      <c r="U4112" s="10">
        <f t="shared" si="389"/>
        <v>42512.626747685179</v>
      </c>
      <c r="V4112" s="9">
        <f t="shared" si="385"/>
        <v>42572.251747685186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0</v>
      </c>
      <c r="P4113">
        <f t="shared" si="386"/>
        <v>50</v>
      </c>
      <c r="Q4113" t="str">
        <f t="shared" si="387"/>
        <v>theater</v>
      </c>
      <c r="R4113" t="str">
        <f t="shared" si="388"/>
        <v>plays</v>
      </c>
      <c r="S4113" t="s">
        <v>8315</v>
      </c>
      <c r="T4113" t="s">
        <v>8329</v>
      </c>
      <c r="U4113" s="10">
        <f t="shared" si="389"/>
        <v>42029.135879629626</v>
      </c>
      <c r="V4113" s="9">
        <f t="shared" si="385"/>
        <v>42058.760879629626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6"/>
        <v>1</v>
      </c>
      <c r="Q4114" t="str">
        <f t="shared" si="387"/>
        <v>theater</v>
      </c>
      <c r="R4114" t="str">
        <f t="shared" si="388"/>
        <v>plays</v>
      </c>
      <c r="S4114" t="s">
        <v>8315</v>
      </c>
      <c r="T4114" t="s">
        <v>8329</v>
      </c>
      <c r="U4114" s="10">
        <f t="shared" si="389"/>
        <v>42400.946597222224</v>
      </c>
      <c r="V4114" s="9">
        <f t="shared" si="385"/>
        <v>42427.625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6"/>
        <v>3</v>
      </c>
      <c r="Q4115" t="str">
        <f t="shared" si="387"/>
        <v>theater</v>
      </c>
      <c r="R4115" t="str">
        <f t="shared" si="388"/>
        <v>plays</v>
      </c>
      <c r="S4115" t="s">
        <v>8315</v>
      </c>
      <c r="T4115" t="s">
        <v>8329</v>
      </c>
      <c r="U4115" s="10">
        <f t="shared" si="389"/>
        <v>42358.573182870372</v>
      </c>
      <c r="V4115" s="9">
        <f t="shared" si="385"/>
        <v>42376.898611111115</v>
      </c>
    </row>
  </sheetData>
  <autoFilter ref="A1:V4115" xr:uid="{00000000-0001-0000-0000-000000000000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A20602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37E6-3B41-4171-A1CD-00B46B57AB7C}">
  <sheetPr codeName="Sheet2"/>
  <dimension ref="A2:B14"/>
  <sheetViews>
    <sheetView workbookViewId="0">
      <selection activeCell="A5" sqref="A5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15.85546875" bestFit="1" customWidth="1"/>
  </cols>
  <sheetData>
    <row r="2" spans="1:2" x14ac:dyDescent="0.25">
      <c r="A2" s="7" t="s">
        <v>8223</v>
      </c>
      <c r="B2" t="s">
        <v>8364</v>
      </c>
    </row>
    <row r="4" spans="1:2" x14ac:dyDescent="0.25">
      <c r="A4" s="7" t="s">
        <v>8310</v>
      </c>
      <c r="B4" t="s">
        <v>8312</v>
      </c>
    </row>
    <row r="5" spans="1:2" x14ac:dyDescent="0.25">
      <c r="A5" s="8" t="s">
        <v>8314</v>
      </c>
      <c r="B5" s="6">
        <v>520</v>
      </c>
    </row>
    <row r="6" spans="1:2" x14ac:dyDescent="0.25">
      <c r="A6" s="8" t="s">
        <v>8321</v>
      </c>
      <c r="B6" s="6">
        <v>200</v>
      </c>
    </row>
    <row r="7" spans="1:2" x14ac:dyDescent="0.25">
      <c r="A7" s="8" t="s">
        <v>8320</v>
      </c>
      <c r="B7" s="6">
        <v>220</v>
      </c>
    </row>
    <row r="8" spans="1:2" x14ac:dyDescent="0.25">
      <c r="A8" s="8" t="s">
        <v>8319</v>
      </c>
      <c r="B8" s="6">
        <v>24</v>
      </c>
    </row>
    <row r="9" spans="1:2" x14ac:dyDescent="0.25">
      <c r="A9" s="8" t="s">
        <v>8318</v>
      </c>
      <c r="B9" s="6">
        <v>700</v>
      </c>
    </row>
    <row r="10" spans="1:2" x14ac:dyDescent="0.25">
      <c r="A10" s="8" t="s">
        <v>8322</v>
      </c>
      <c r="B10" s="6">
        <v>220</v>
      </c>
    </row>
    <row r="11" spans="1:2" x14ac:dyDescent="0.25">
      <c r="A11" s="8" t="s">
        <v>8317</v>
      </c>
      <c r="B11" s="6">
        <v>237</v>
      </c>
    </row>
    <row r="12" spans="1:2" x14ac:dyDescent="0.25">
      <c r="A12" s="8" t="s">
        <v>8316</v>
      </c>
      <c r="B12" s="6">
        <v>600</v>
      </c>
    </row>
    <row r="13" spans="1:2" x14ac:dyDescent="0.25">
      <c r="A13" s="8" t="s">
        <v>8315</v>
      </c>
      <c r="B13" s="6">
        <v>1393</v>
      </c>
    </row>
    <row r="14" spans="1:2" x14ac:dyDescent="0.25">
      <c r="A14" s="8" t="s">
        <v>8311</v>
      </c>
      <c r="B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32AA2-F2F2-490E-A3E5-19D3AD5AB2BA}">
  <sheetPr codeName="Sheet3"/>
  <dimension ref="A1:B46"/>
  <sheetViews>
    <sheetView topLeftCell="A4" workbookViewId="0">
      <selection activeCell="B4" sqref="B4"/>
    </sheetView>
  </sheetViews>
  <sheetFormatPr defaultRowHeight="15" x14ac:dyDescent="0.25"/>
  <cols>
    <col min="1" max="1" width="16.85546875" bestFit="1" customWidth="1"/>
    <col min="2" max="2" width="13.5703125" bestFit="1" customWidth="1"/>
    <col min="3" max="3" width="15.85546875" bestFit="1" customWidth="1"/>
  </cols>
  <sheetData>
    <row r="1" spans="1:2" x14ac:dyDescent="0.25">
      <c r="A1" s="7" t="s">
        <v>8223</v>
      </c>
      <c r="B1" t="s">
        <v>8364</v>
      </c>
    </row>
    <row r="2" spans="1:2" x14ac:dyDescent="0.25">
      <c r="A2" s="7" t="s">
        <v>8308</v>
      </c>
      <c r="B2" t="s">
        <v>8364</v>
      </c>
    </row>
    <row r="4" spans="1:2" x14ac:dyDescent="0.25">
      <c r="A4" s="7" t="s">
        <v>8310</v>
      </c>
      <c r="B4" t="s">
        <v>8312</v>
      </c>
    </row>
    <row r="5" spans="1:2" x14ac:dyDescent="0.25">
      <c r="A5" s="8" t="s">
        <v>8328</v>
      </c>
      <c r="B5" s="6">
        <v>100</v>
      </c>
    </row>
    <row r="6" spans="1:2" x14ac:dyDescent="0.25">
      <c r="A6" s="8" t="s">
        <v>8348</v>
      </c>
      <c r="B6" s="6">
        <v>20</v>
      </c>
    </row>
    <row r="7" spans="1:2" x14ac:dyDescent="0.25">
      <c r="A7" s="8" t="s">
        <v>8339</v>
      </c>
      <c r="B7" s="6">
        <v>24</v>
      </c>
    </row>
    <row r="8" spans="1:2" x14ac:dyDescent="0.25">
      <c r="A8" s="8" t="s">
        <v>8362</v>
      </c>
      <c r="B8" s="6">
        <v>40</v>
      </c>
    </row>
    <row r="9" spans="1:2" x14ac:dyDescent="0.25">
      <c r="A9" s="8" t="s">
        <v>8358</v>
      </c>
      <c r="B9" s="6">
        <v>40</v>
      </c>
    </row>
    <row r="10" spans="1:2" x14ac:dyDescent="0.25">
      <c r="A10" s="8" t="s">
        <v>8327</v>
      </c>
      <c r="B10" s="6">
        <v>180</v>
      </c>
    </row>
    <row r="11" spans="1:2" x14ac:dyDescent="0.25">
      <c r="A11" s="8" t="s">
        <v>8326</v>
      </c>
      <c r="B11" s="6">
        <v>80</v>
      </c>
    </row>
    <row r="12" spans="1:2" x14ac:dyDescent="0.25">
      <c r="A12" s="8" t="s">
        <v>8338</v>
      </c>
      <c r="B12" s="6">
        <v>40</v>
      </c>
    </row>
    <row r="13" spans="1:2" x14ac:dyDescent="0.25">
      <c r="A13" s="8" t="s">
        <v>8351</v>
      </c>
      <c r="B13" s="6">
        <v>60</v>
      </c>
    </row>
    <row r="14" spans="1:2" x14ac:dyDescent="0.25">
      <c r="A14" s="8" t="s">
        <v>8333</v>
      </c>
      <c r="B14" s="6">
        <v>40</v>
      </c>
    </row>
    <row r="15" spans="1:2" x14ac:dyDescent="0.25">
      <c r="A15" s="8" t="s">
        <v>8342</v>
      </c>
      <c r="B15" s="6">
        <v>140</v>
      </c>
    </row>
    <row r="16" spans="1:2" x14ac:dyDescent="0.25">
      <c r="A16" s="8" t="s">
        <v>8352</v>
      </c>
      <c r="B16" s="6">
        <v>20</v>
      </c>
    </row>
    <row r="17" spans="1:2" x14ac:dyDescent="0.25">
      <c r="A17" s="8" t="s">
        <v>8353</v>
      </c>
      <c r="B17" s="6">
        <v>140</v>
      </c>
    </row>
    <row r="18" spans="1:2" x14ac:dyDescent="0.25">
      <c r="A18" s="8" t="s">
        <v>8337</v>
      </c>
      <c r="B18" s="6">
        <v>160</v>
      </c>
    </row>
    <row r="19" spans="1:2" x14ac:dyDescent="0.25">
      <c r="A19" s="8" t="s">
        <v>8336</v>
      </c>
      <c r="B19" s="6">
        <v>60</v>
      </c>
    </row>
    <row r="20" spans="1:2" x14ac:dyDescent="0.25">
      <c r="A20" s="8" t="s">
        <v>8360</v>
      </c>
      <c r="B20" s="6">
        <v>20</v>
      </c>
    </row>
    <row r="21" spans="1:2" x14ac:dyDescent="0.25">
      <c r="A21" s="8" t="s">
        <v>8335</v>
      </c>
      <c r="B21" s="6">
        <v>20</v>
      </c>
    </row>
    <row r="22" spans="1:2" x14ac:dyDescent="0.25">
      <c r="A22" s="8" t="s">
        <v>8341</v>
      </c>
      <c r="B22" s="6">
        <v>40</v>
      </c>
    </row>
    <row r="23" spans="1:2" x14ac:dyDescent="0.25">
      <c r="A23" s="8" t="s">
        <v>8363</v>
      </c>
      <c r="B23" s="6">
        <v>140</v>
      </c>
    </row>
    <row r="24" spans="1:2" x14ac:dyDescent="0.25">
      <c r="A24" s="8" t="s">
        <v>8347</v>
      </c>
      <c r="B24" s="6">
        <v>20</v>
      </c>
    </row>
    <row r="25" spans="1:2" x14ac:dyDescent="0.25">
      <c r="A25" s="8" t="s">
        <v>8332</v>
      </c>
      <c r="B25" s="6">
        <v>60</v>
      </c>
    </row>
    <row r="26" spans="1:2" x14ac:dyDescent="0.25">
      <c r="A26" s="8" t="s">
        <v>8354</v>
      </c>
      <c r="B26" s="6">
        <v>20</v>
      </c>
    </row>
    <row r="27" spans="1:2" x14ac:dyDescent="0.25">
      <c r="A27" s="8" t="s">
        <v>8343</v>
      </c>
      <c r="B27" s="6">
        <v>160</v>
      </c>
    </row>
    <row r="28" spans="1:2" x14ac:dyDescent="0.25">
      <c r="A28" s="8" t="s">
        <v>8349</v>
      </c>
      <c r="B28" s="6">
        <v>20</v>
      </c>
    </row>
    <row r="29" spans="1:2" x14ac:dyDescent="0.25">
      <c r="A29" s="8" t="s">
        <v>8329</v>
      </c>
      <c r="B29" s="6">
        <v>1066</v>
      </c>
    </row>
    <row r="30" spans="1:2" x14ac:dyDescent="0.25">
      <c r="A30" s="8" t="s">
        <v>8350</v>
      </c>
      <c r="B30" s="6">
        <v>40</v>
      </c>
    </row>
    <row r="31" spans="1:2" x14ac:dyDescent="0.25">
      <c r="A31" s="8" t="s">
        <v>8346</v>
      </c>
      <c r="B31" s="6">
        <v>20</v>
      </c>
    </row>
    <row r="32" spans="1:2" x14ac:dyDescent="0.25">
      <c r="A32" s="8" t="s">
        <v>8357</v>
      </c>
      <c r="B32" s="6">
        <v>20</v>
      </c>
    </row>
    <row r="33" spans="1:2" x14ac:dyDescent="0.25">
      <c r="A33" s="8" t="s">
        <v>8334</v>
      </c>
      <c r="B33" s="6">
        <v>260</v>
      </c>
    </row>
    <row r="34" spans="1:2" x14ac:dyDescent="0.25">
      <c r="A34" s="8" t="s">
        <v>8325</v>
      </c>
      <c r="B34" s="6">
        <v>40</v>
      </c>
    </row>
    <row r="35" spans="1:2" x14ac:dyDescent="0.25">
      <c r="A35" s="8" t="s">
        <v>8324</v>
      </c>
      <c r="B35" s="6">
        <v>60</v>
      </c>
    </row>
    <row r="36" spans="1:2" x14ac:dyDescent="0.25">
      <c r="A36" s="8" t="s">
        <v>8356</v>
      </c>
      <c r="B36" s="6">
        <v>40</v>
      </c>
    </row>
    <row r="37" spans="1:2" x14ac:dyDescent="0.25">
      <c r="A37" s="8" t="s">
        <v>8359</v>
      </c>
      <c r="B37" s="6">
        <v>60</v>
      </c>
    </row>
    <row r="38" spans="1:2" x14ac:dyDescent="0.25">
      <c r="A38" s="8" t="s">
        <v>8361</v>
      </c>
      <c r="B38" s="6">
        <v>187</v>
      </c>
    </row>
    <row r="39" spans="1:2" x14ac:dyDescent="0.25">
      <c r="A39" s="8" t="s">
        <v>8355</v>
      </c>
      <c r="B39" s="6">
        <v>80</v>
      </c>
    </row>
    <row r="40" spans="1:2" x14ac:dyDescent="0.25">
      <c r="A40" s="8" t="s">
        <v>8323</v>
      </c>
      <c r="B40" s="6">
        <v>60</v>
      </c>
    </row>
    <row r="41" spans="1:2" x14ac:dyDescent="0.25">
      <c r="A41" s="8" t="s">
        <v>8345</v>
      </c>
      <c r="B41" s="6">
        <v>57</v>
      </c>
    </row>
    <row r="42" spans="1:2" x14ac:dyDescent="0.25">
      <c r="A42" s="8" t="s">
        <v>8340</v>
      </c>
      <c r="B42" s="6">
        <v>100</v>
      </c>
    </row>
    <row r="43" spans="1:2" x14ac:dyDescent="0.25">
      <c r="A43" s="8" t="s">
        <v>8331</v>
      </c>
      <c r="B43" s="6">
        <v>200</v>
      </c>
    </row>
    <row r="44" spans="1:2" x14ac:dyDescent="0.25">
      <c r="A44" s="8" t="s">
        <v>8330</v>
      </c>
      <c r="B44" s="6">
        <v>160</v>
      </c>
    </row>
    <row r="45" spans="1:2" x14ac:dyDescent="0.25">
      <c r="A45" s="8" t="s">
        <v>8344</v>
      </c>
      <c r="B45" s="6">
        <v>20</v>
      </c>
    </row>
    <row r="46" spans="1:2" x14ac:dyDescent="0.25">
      <c r="A46" s="8" t="s">
        <v>8311</v>
      </c>
      <c r="B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2C00B-026E-4D86-8A24-BE213578FCEC}">
  <sheetPr codeName="Sheet4"/>
  <dimension ref="A1:F18"/>
  <sheetViews>
    <sheetView topLeftCell="C1" workbookViewId="0">
      <selection activeCell="E18" sqref="E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8392</v>
      </c>
      <c r="B2" t="s">
        <v>8364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4" t="s">
        <v>8380</v>
      </c>
      <c r="B6" s="6">
        <v>25</v>
      </c>
      <c r="C6" s="6">
        <v>121</v>
      </c>
      <c r="D6" s="6"/>
      <c r="E6" s="6">
        <v>129</v>
      </c>
      <c r="F6" s="6">
        <v>275</v>
      </c>
    </row>
    <row r="7" spans="1:6" x14ac:dyDescent="0.25">
      <c r="A7" s="14" t="s">
        <v>8381</v>
      </c>
      <c r="B7" s="6">
        <v>29</v>
      </c>
      <c r="C7" s="6">
        <v>129</v>
      </c>
      <c r="D7" s="6"/>
      <c r="E7" s="6">
        <v>154</v>
      </c>
      <c r="F7" s="6">
        <v>312</v>
      </c>
    </row>
    <row r="8" spans="1:6" x14ac:dyDescent="0.25">
      <c r="A8" s="14" t="s">
        <v>8382</v>
      </c>
      <c r="B8" s="6">
        <v>29</v>
      </c>
      <c r="C8" s="6">
        <v>123</v>
      </c>
      <c r="D8" s="6">
        <v>22</v>
      </c>
      <c r="E8" s="6">
        <v>205</v>
      </c>
      <c r="F8" s="6">
        <v>379</v>
      </c>
    </row>
    <row r="9" spans="1:6" x14ac:dyDescent="0.25">
      <c r="A9" s="14" t="s">
        <v>8383</v>
      </c>
      <c r="B9" s="6">
        <v>28</v>
      </c>
      <c r="C9" s="6">
        <v>96</v>
      </c>
      <c r="D9" s="6">
        <v>27</v>
      </c>
      <c r="E9" s="6">
        <v>187</v>
      </c>
      <c r="F9" s="6">
        <v>338</v>
      </c>
    </row>
    <row r="10" spans="1:6" x14ac:dyDescent="0.25">
      <c r="A10" s="14" t="s">
        <v>8384</v>
      </c>
      <c r="B10" s="6">
        <v>28</v>
      </c>
      <c r="C10" s="6">
        <v>122</v>
      </c>
      <c r="D10" s="6">
        <v>1</v>
      </c>
      <c r="E10" s="6">
        <v>208</v>
      </c>
      <c r="F10" s="6">
        <v>359</v>
      </c>
    </row>
    <row r="11" spans="1:6" x14ac:dyDescent="0.25">
      <c r="A11" s="14" t="s">
        <v>8385</v>
      </c>
      <c r="B11" s="6">
        <v>23</v>
      </c>
      <c r="C11" s="6">
        <v>120</v>
      </c>
      <c r="D11" s="6"/>
      <c r="E11" s="6">
        <v>216</v>
      </c>
      <c r="F11" s="6">
        <v>359</v>
      </c>
    </row>
    <row r="12" spans="1:6" x14ac:dyDescent="0.25">
      <c r="A12" s="14" t="s">
        <v>8386</v>
      </c>
      <c r="B12" s="6">
        <v>35</v>
      </c>
      <c r="C12" s="6">
        <v>136</v>
      </c>
      <c r="D12" s="6"/>
      <c r="E12" s="6">
        <v>223</v>
      </c>
      <c r="F12" s="6">
        <v>394</v>
      </c>
    </row>
    <row r="13" spans="1:6" x14ac:dyDescent="0.25">
      <c r="A13" s="14" t="s">
        <v>8387</v>
      </c>
      <c r="B13" s="6">
        <v>37</v>
      </c>
      <c r="C13" s="6">
        <v>155</v>
      </c>
      <c r="D13" s="6"/>
      <c r="E13" s="6">
        <v>195</v>
      </c>
      <c r="F13" s="6">
        <v>387</v>
      </c>
    </row>
    <row r="14" spans="1:6" x14ac:dyDescent="0.25">
      <c r="A14" s="14" t="s">
        <v>8388</v>
      </c>
      <c r="B14" s="6">
        <v>25</v>
      </c>
      <c r="C14" s="6">
        <v>137</v>
      </c>
      <c r="D14" s="6"/>
      <c r="E14" s="6">
        <v>160</v>
      </c>
      <c r="F14" s="6">
        <v>322</v>
      </c>
    </row>
    <row r="15" spans="1:6" x14ac:dyDescent="0.25">
      <c r="A15" s="14" t="s">
        <v>8389</v>
      </c>
      <c r="B15" s="6">
        <v>33</v>
      </c>
      <c r="C15" s="6">
        <v>143</v>
      </c>
      <c r="D15" s="6"/>
      <c r="E15" s="6">
        <v>158</v>
      </c>
      <c r="F15" s="6">
        <v>334</v>
      </c>
    </row>
    <row r="16" spans="1:6" x14ac:dyDescent="0.25">
      <c r="A16" s="14" t="s">
        <v>8390</v>
      </c>
      <c r="B16" s="6">
        <v>21</v>
      </c>
      <c r="C16" s="6">
        <v>135</v>
      </c>
      <c r="D16" s="6"/>
      <c r="E16" s="6">
        <v>162</v>
      </c>
      <c r="F16" s="6">
        <v>318</v>
      </c>
    </row>
    <row r="17" spans="1:6" x14ac:dyDescent="0.25">
      <c r="A17" s="14" t="s">
        <v>8391</v>
      </c>
      <c r="B17" s="6">
        <v>36</v>
      </c>
      <c r="C17" s="6">
        <v>113</v>
      </c>
      <c r="D17" s="6"/>
      <c r="E17" s="6">
        <v>188</v>
      </c>
      <c r="F17" s="6">
        <v>337</v>
      </c>
    </row>
    <row r="18" spans="1:6" x14ac:dyDescent="0.25">
      <c r="A18" s="14" t="s">
        <v>8311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7E3BD-94CD-4C4F-9819-ADB55CBC608B}">
  <sheetPr codeName="Sheet5"/>
  <dimension ref="A1:N16"/>
  <sheetViews>
    <sheetView tabSelected="1" workbookViewId="0">
      <selection activeCell="D2" sqref="D2"/>
    </sheetView>
  </sheetViews>
  <sheetFormatPr defaultRowHeight="15" x14ac:dyDescent="0.25"/>
  <cols>
    <col min="1" max="1" width="29.42578125" customWidth="1"/>
    <col min="2" max="2" width="19.85546875" customWidth="1"/>
    <col min="3" max="3" width="16.85546875" customWidth="1"/>
    <col min="4" max="4" width="18.5703125" customWidth="1"/>
    <col min="5" max="5" width="17" customWidth="1"/>
    <col min="6" max="6" width="20" customWidth="1"/>
    <col min="7" max="7" width="21.42578125" customWidth="1"/>
    <col min="8" max="8" width="20" customWidth="1"/>
  </cols>
  <sheetData>
    <row r="1" spans="1:14" x14ac:dyDescent="0.25">
      <c r="A1" t="s">
        <v>8399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  <c r="M1" s="13" t="s">
        <v>8262</v>
      </c>
      <c r="N1" s="13"/>
    </row>
    <row r="2" spans="1:14" x14ac:dyDescent="0.25">
      <c r="A2" t="s">
        <v>8407</v>
      </c>
      <c r="B2">
        <f>COUNTIFS('Main Sheet'!$D$2:$D$3842,"&lt;1000",'Main Sheet'!$F$2:$F$3842, "successful")</f>
        <v>322</v>
      </c>
      <c r="C2">
        <f>COUNTIFS('Main Sheet'!F:F, "failed",'Main Sheet'!D:D, "&lt;1000")</f>
        <v>113</v>
      </c>
      <c r="D2">
        <f>COUNTIFS('Main Sheet'!F:F, "canceled",'Main Sheet'!D:D, "&lt;1000")</f>
        <v>18</v>
      </c>
      <c r="M2" s="11"/>
      <c r="N2" s="11"/>
    </row>
    <row r="3" spans="1:14" x14ac:dyDescent="0.25">
      <c r="A3" t="s">
        <v>8408</v>
      </c>
      <c r="B3">
        <f>COUNTIFS('Main Sheet'!$D$2:$D$3842,"&lt;5000",'Main Sheet'!$F$2:$F$3842, "successful")-B2</f>
        <v>932</v>
      </c>
      <c r="C3">
        <f>COUNTIFS('Main Sheet'!F:F, "failed",'Main Sheet'!D:D, "&lt;5000")-C2</f>
        <v>420</v>
      </c>
      <c r="D3">
        <f>COUNTIFS('Main Sheet'!F:F, "canceled",'Main Sheet'!D:D, "&lt;5000")-D2</f>
        <v>60</v>
      </c>
      <c r="M3" s="11" t="s">
        <v>8367</v>
      </c>
      <c r="N3" s="11">
        <v>112.60233349538163</v>
      </c>
    </row>
    <row r="4" spans="1:14" x14ac:dyDescent="0.25">
      <c r="A4" t="s">
        <v>8409</v>
      </c>
      <c r="B4">
        <f>COUNTIFS('Main Sheet'!$D$2:$D$3842,"&lt;10000",'Main Sheet'!$F$2:$F$3842, "successful")-B3-B2</f>
        <v>381</v>
      </c>
      <c r="C4">
        <f>COUNTIFS('Main Sheet'!F:F, "failed",'Main Sheet'!D:D, "&lt;10000")-C3-C2</f>
        <v>283</v>
      </c>
      <c r="D4">
        <f>COUNTIFS('Main Sheet'!F:F,"canceled",'Main Sheet'!D:D,"&lt;10000")-SUM(D$2:D3)</f>
        <v>52</v>
      </c>
      <c r="M4" s="11" t="s">
        <v>8368</v>
      </c>
      <c r="N4" s="11">
        <v>9.7222222337914896</v>
      </c>
    </row>
    <row r="5" spans="1:14" x14ac:dyDescent="0.25">
      <c r="A5" t="s">
        <v>8410</v>
      </c>
      <c r="B5">
        <f>COUNTIFS('Main Sheet'!$D$2:$D$3842,"&lt;15000",'Main Sheet'!$F$2:$F$3842, "successful")-B4-B3-B2</f>
        <v>168</v>
      </c>
      <c r="C5">
        <f>COUNTIFS('Main Sheet'!F:F, "failed",'Main Sheet'!D:D, "&lt;15000")-C4-C3-C2</f>
        <v>144</v>
      </c>
      <c r="D5">
        <f>COUNTIFS('Main Sheet'!F:F,"canceled",'Main Sheet'!D:D,"&lt;15000")-SUM(D$2:D4)</f>
        <v>40</v>
      </c>
      <c r="M5" s="11" t="s">
        <v>8369</v>
      </c>
      <c r="N5" s="11">
        <v>25</v>
      </c>
    </row>
    <row r="6" spans="1:14" x14ac:dyDescent="0.25">
      <c r="A6" t="s">
        <v>8411</v>
      </c>
      <c r="B6">
        <f>COUNTIFS('Main Sheet'!$D$2:$D$3842,"&lt;20000",'Main Sheet'!$F$2:$F$3842, "successful")-B5-B4-B3-B2</f>
        <v>94</v>
      </c>
      <c r="C6">
        <f>COUNTIFS('Main Sheet'!F:F, "failed",'Main Sheet'!D:D, "&lt;20000")-C5-C4-C3-C2</f>
        <v>90</v>
      </c>
      <c r="D6">
        <f>COUNTIFS('Main Sheet'!F:F,"canceled",'Main Sheet'!D:D,"&lt;20000")-SUM(D$2:D5)</f>
        <v>17</v>
      </c>
      <c r="M6" s="11" t="s">
        <v>8370</v>
      </c>
      <c r="N6" s="11">
        <v>0</v>
      </c>
    </row>
    <row r="7" spans="1:14" x14ac:dyDescent="0.25">
      <c r="A7" t="s">
        <v>8412</v>
      </c>
      <c r="B7">
        <f>COUNTIFS('Main Sheet'!$D$2:$D$3842,"&lt;25000",'Main Sheet'!$F$2:$F$3842, "successful")-B6-B5-B4-B3-B2</f>
        <v>62</v>
      </c>
      <c r="C7">
        <f>COUNTIFS('Main Sheet'!F:F, "failed",'Main Sheet'!D:D, "&lt;25000")-SUM($C$2:C6)</f>
        <v>72</v>
      </c>
      <c r="D7">
        <f>COUNTIFS('Main Sheet'!F:F,"canceled",'Main Sheet'!D:D,"&lt;25000")-SUM(D$2:D6)</f>
        <v>14</v>
      </c>
      <c r="M7" s="11" t="s">
        <v>8371</v>
      </c>
      <c r="N7" s="11">
        <v>623.58791171856956</v>
      </c>
    </row>
    <row r="8" spans="1:14" x14ac:dyDescent="0.25">
      <c r="A8" t="s">
        <v>8418</v>
      </c>
      <c r="B8">
        <f>COUNTIFS('Main Sheet'!$D$2:$D$3842,"&lt;30000",'Main Sheet'!$F$2:$F$3842, "successful")-B7-B6-B5-B4-B3-B2</f>
        <v>55</v>
      </c>
      <c r="C8">
        <f>COUNTIFS('Main Sheet'!F:F, "failed",'Main Sheet'!D:D, "&lt;30000")-SUM(C2:C7)</f>
        <v>64</v>
      </c>
      <c r="D8">
        <f>COUNTIFS('Main Sheet'!F:F,"canceled",'Main Sheet'!D:D,"&lt;30000")-SUM(D$2:D7)</f>
        <v>18</v>
      </c>
      <c r="M8" s="11"/>
      <c r="N8" s="11"/>
    </row>
    <row r="9" spans="1:14" x14ac:dyDescent="0.25">
      <c r="A9" t="s">
        <v>8413</v>
      </c>
      <c r="B9">
        <f>COUNTIFS('Main Sheet'!$D$2:$D$3842,"&lt;35000",'Main Sheet'!$F$2:$F$3842, "successful")-B8-B7-B6-B5-B4-B3-B2</f>
        <v>32</v>
      </c>
      <c r="C9">
        <f>COUNTIFS('Main Sheet'!F:F, "failed",'Main Sheet'!D:D, "&lt;35000")-SUM(C2:C8)</f>
        <v>37</v>
      </c>
      <c r="D9">
        <f>COUNTIFS('Main Sheet'!F:F,"canceled",'Main Sheet'!D:D,"&lt;35000")-SUM(D$2:D8)</f>
        <v>13</v>
      </c>
      <c r="M9" s="11" t="s">
        <v>8372</v>
      </c>
      <c r="N9" s="11">
        <v>388861.88364152651</v>
      </c>
    </row>
    <row r="10" spans="1:14" x14ac:dyDescent="0.25">
      <c r="A10" t="s">
        <v>8414</v>
      </c>
      <c r="B10">
        <f>COUNTIFS('Main Sheet'!$D$2:$D$3842,"&lt;40000",'Main Sheet'!$F$2:$F$3842, "successful")-B9-B8-B7-B6-B5-B4-B3-B2</f>
        <v>26</v>
      </c>
      <c r="C10">
        <f>COUNTIFS('Main Sheet'!F:F, "failed",'Main Sheet'!D:D, "&lt;40000")-SUM(C2:C9)</f>
        <v>22</v>
      </c>
      <c r="D10">
        <f>COUNTIFS('Main Sheet'!F:F,"canceled",'Main Sheet'!D:D,"&lt;40000")-SUM(D$2:D9)</f>
        <v>7</v>
      </c>
      <c r="M10" s="11" t="s">
        <v>8373</v>
      </c>
      <c r="N10" s="11">
        <v>1057.3892515668433</v>
      </c>
    </row>
    <row r="11" spans="1:14" x14ac:dyDescent="0.25">
      <c r="A11" t="s">
        <v>8415</v>
      </c>
      <c r="B11">
        <f>COUNTIFS('Main Sheet'!$D$2:$D$3842,"&lt;45000",'Main Sheet'!$F$2:$F$3842, "successful")-B10-B9-B8-B7-B6-B5-B4-B3-B2</f>
        <v>21</v>
      </c>
      <c r="C11">
        <f>COUNTIFS('Main Sheet'!F:F, "failed",'Main Sheet'!D:D, "&lt;45000")-SUM(C2:C10)</f>
        <v>16</v>
      </c>
      <c r="D11">
        <f>COUNTIFS('Main Sheet'!F:F,"canceled",'Main Sheet'!D:D,"&lt;45000")-SUM(D$2:D10)</f>
        <v>6</v>
      </c>
      <c r="M11" s="11" t="s">
        <v>8374</v>
      </c>
      <c r="N11" s="11">
        <v>28.605494293263092</v>
      </c>
    </row>
    <row r="12" spans="1:14" x14ac:dyDescent="0.25">
      <c r="A12" t="s">
        <v>8416</v>
      </c>
      <c r="B12">
        <f>COUNTIFS('Main Sheet'!$D$2:$D$3842,"&lt;50000",'Main Sheet'!$F$2:$F$3842, "successful")-B11-B10-B9-B8-B7-B6-B5-B4-B3-B2</f>
        <v>6</v>
      </c>
      <c r="C12">
        <f>COUNTIFS('Main Sheet'!F:F, "failed",'Main Sheet'!D:D, "&lt;50000")-SUM(C2:C11)</f>
        <v>11</v>
      </c>
      <c r="D12">
        <f>COUNTIFS('Main Sheet'!F:F,"canceled",'Main Sheet'!D:D,"&lt;50000")-SUM(D$2:D11)</f>
        <v>4</v>
      </c>
      <c r="M12" s="11" t="s">
        <v>8375</v>
      </c>
      <c r="N12" s="11">
        <v>26457</v>
      </c>
    </row>
    <row r="13" spans="1:14" x14ac:dyDescent="0.25">
      <c r="A13" t="s">
        <v>8417</v>
      </c>
      <c r="B13">
        <f>COUNTIFS('Main Sheet'!$D$2:$D$3842,"&lt;10000000",'Main Sheet'!$F$2:$F$3842, "successful")-B12-B11-B10-B9-B8-B7-B6-B5-B4-B3-B2</f>
        <v>86</v>
      </c>
      <c r="C13">
        <f>COUNTIFS('Main Sheet'!F:F,"failed",'Main Sheet'!D:D,"&lt;100000000")-SUM(C2:C12)</f>
        <v>258</v>
      </c>
      <c r="D13">
        <f>COUNTIFS('Main Sheet'!F:F,"canceled",'Main Sheet'!D:D,"&lt;100000000")-SUM(D$2:D12)</f>
        <v>99</v>
      </c>
      <c r="M13" s="11" t="s">
        <v>8376</v>
      </c>
      <c r="N13" s="11">
        <v>0</v>
      </c>
    </row>
    <row r="14" spans="1:14" x14ac:dyDescent="0.25">
      <c r="M14" s="11" t="s">
        <v>8377</v>
      </c>
      <c r="N14" s="11">
        <v>26457</v>
      </c>
    </row>
    <row r="15" spans="1:14" x14ac:dyDescent="0.25">
      <c r="M15" s="11" t="s">
        <v>8378</v>
      </c>
      <c r="N15" s="11">
        <v>463246</v>
      </c>
    </row>
    <row r="16" spans="1:14" ht="15.75" thickBot="1" x14ac:dyDescent="0.3">
      <c r="M16" s="12" t="s">
        <v>8379</v>
      </c>
      <c r="N16" s="12">
        <v>4114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2E67A-CFF0-4824-8D30-C1E7C9752D94}">
  <sheetPr codeName="Sheet6"/>
  <dimension ref="A4:C11"/>
  <sheetViews>
    <sheetView workbookViewId="0">
      <selection activeCell="A4" sqref="A4"/>
    </sheetView>
  </sheetViews>
  <sheetFormatPr defaultRowHeight="15" x14ac:dyDescent="0.25"/>
  <cols>
    <col min="1" max="1" width="19.5703125" bestFit="1" customWidth="1"/>
    <col min="2" max="2" width="13.5703125" bestFit="1" customWidth="1"/>
    <col min="3" max="4" width="22" bestFit="1" customWidth="1"/>
    <col min="5" max="5" width="13.5703125" bestFit="1" customWidth="1"/>
    <col min="6" max="8" width="17" bestFit="1" customWidth="1"/>
    <col min="9" max="9" width="18.5703125" bestFit="1" customWidth="1"/>
    <col min="10" max="10" width="22.140625" bestFit="1" customWidth="1"/>
  </cols>
  <sheetData>
    <row r="4" spans="1:3" x14ac:dyDescent="0.25">
      <c r="A4" s="7" t="s">
        <v>8310</v>
      </c>
      <c r="B4" t="s">
        <v>8312</v>
      </c>
      <c r="C4" t="s">
        <v>8393</v>
      </c>
    </row>
    <row r="5" spans="1:3" x14ac:dyDescent="0.25">
      <c r="A5" s="8" t="s">
        <v>8394</v>
      </c>
      <c r="B5" s="6">
        <v>160</v>
      </c>
      <c r="C5" s="6">
        <v>0</v>
      </c>
    </row>
    <row r="6" spans="1:3" x14ac:dyDescent="0.25">
      <c r="A6" s="8" t="s">
        <v>8395</v>
      </c>
      <c r="B6" s="6">
        <v>20</v>
      </c>
      <c r="C6" s="6">
        <v>0</v>
      </c>
    </row>
    <row r="7" spans="1:3" x14ac:dyDescent="0.25">
      <c r="A7" s="8" t="s">
        <v>8316</v>
      </c>
      <c r="B7" s="6">
        <v>140</v>
      </c>
      <c r="C7" s="6">
        <v>11897580.310000001</v>
      </c>
    </row>
    <row r="8" spans="1:3" x14ac:dyDescent="0.25">
      <c r="A8" s="8" t="s">
        <v>8396</v>
      </c>
      <c r="B8" s="6">
        <v>200</v>
      </c>
      <c r="C8" s="6">
        <v>1486192.04</v>
      </c>
    </row>
    <row r="9" spans="1:3" x14ac:dyDescent="0.25">
      <c r="A9" s="8" t="s">
        <v>8397</v>
      </c>
      <c r="B9" s="6">
        <v>20</v>
      </c>
      <c r="C9" s="6">
        <v>10831.76</v>
      </c>
    </row>
    <row r="10" spans="1:3" x14ac:dyDescent="0.25">
      <c r="A10" s="8" t="s">
        <v>8398</v>
      </c>
      <c r="B10" s="6">
        <v>60</v>
      </c>
      <c r="C10" s="6">
        <v>629726.30999999994</v>
      </c>
    </row>
    <row r="11" spans="1:3" x14ac:dyDescent="0.25">
      <c r="A11" s="8" t="s">
        <v>8311</v>
      </c>
      <c r="B11" s="6">
        <v>600</v>
      </c>
      <c r="C11" s="6">
        <v>14024330.420000004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Sheet</vt:lpstr>
      <vt:lpstr>Category</vt:lpstr>
      <vt:lpstr>Sub-Category</vt:lpstr>
      <vt:lpstr>Date Converted</vt:lpstr>
      <vt:lpstr>Goal Outcomes</vt:lpstr>
      <vt:lpstr>Extra 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Roiz</cp:lastModifiedBy>
  <dcterms:created xsi:type="dcterms:W3CDTF">2017-04-20T15:17:24Z</dcterms:created>
  <dcterms:modified xsi:type="dcterms:W3CDTF">2021-10-09T23:13:41Z</dcterms:modified>
</cp:coreProperties>
</file>