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.santos\Downloads\"/>
    </mc:Choice>
  </mc:AlternateContent>
  <xr:revisionPtr revIDLastSave="0" documentId="8_{51CCBEE4-2550-45F1-9E6E-7C3103F381B7}" xr6:coauthVersionLast="47" xr6:coauthVersionMax="47" xr10:uidLastSave="{00000000-0000-0000-0000-000000000000}"/>
  <bookViews>
    <workbookView xWindow="-120" yWindow="-120" windowWidth="20730" windowHeight="11160" xr2:uid="{5DDC1364-CC0E-458B-9959-90386E28ECFA}"/>
  </bookViews>
  <sheets>
    <sheet name="Planilha1" sheetId="1" r:id="rId1"/>
    <sheet name="Planilha2" sheetId="2" r:id="rId2"/>
  </sheets>
  <definedNames>
    <definedName name="Aporte">Planilha1!$C$4</definedName>
    <definedName name="Salario">Planilha1!$F$4</definedName>
    <definedName name="Taxa">Planilha1!$C$6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C27" i="1"/>
  <c r="C28" i="1"/>
  <c r="C29" i="1"/>
  <c r="C30" i="1"/>
  <c r="C31" i="1"/>
  <c r="C26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D27" i="1"/>
  <c r="D28" i="1"/>
  <c r="D29" i="1"/>
  <c r="D30" i="1"/>
  <c r="D26" i="1"/>
  <c r="D31" i="1" s="1"/>
  <c r="D32" i="1" l="1"/>
  <c r="C14" i="1" l="1"/>
  <c r="D14" i="1" s="1"/>
  <c r="C15" i="1"/>
  <c r="D15" i="1" s="1"/>
  <c r="C16" i="1"/>
  <c r="D16" i="1" s="1"/>
  <c r="C17" i="1"/>
  <c r="D17" i="1" s="1"/>
  <c r="C13" i="1"/>
  <c r="D13" i="1" s="1"/>
  <c r="C7" i="1"/>
  <c r="C8" i="1" l="1"/>
</calcChain>
</file>

<file path=xl/sharedStrings.xml><?xml version="1.0" encoding="utf-8"?>
<sst xmlns="http://schemas.openxmlformats.org/spreadsheetml/2006/main" count="68" uniqueCount="34">
  <si>
    <t xml:space="preserve">Quanto investir por mês? </t>
  </si>
  <si>
    <t xml:space="preserve">Por quantos anos? </t>
  </si>
  <si>
    <t xml:space="preserve">Taxa de rendimento mensal? </t>
  </si>
  <si>
    <t xml:space="preserve">Patrimônio acumulado? </t>
  </si>
  <si>
    <t>Dividendos mensais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</si>
  <si>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</si>
  <si>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</si>
  <si>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</si>
  <si>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</si>
  <si>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</si>
  <si>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</si>
  <si>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</si>
  <si>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</si>
  <si>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Configurações</t>
  </si>
  <si>
    <t>Salário</t>
  </si>
  <si>
    <t>Rendimento Carteira</t>
  </si>
  <si>
    <t xml:space="preserve">Sugestão de investimento 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</si>
  <si>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</si>
  <si>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</si>
  <si>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</si>
  <si>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</si>
  <si>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</si>
  <si>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</si>
  <si>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</si>
  <si>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</si>
  <si>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</si>
  <si>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PERFIL</t>
  </si>
  <si>
    <t>Agressivo</t>
  </si>
  <si>
    <t>VALOR A SER INVESTIDO</t>
  </si>
  <si>
    <t>Moderado</t>
  </si>
  <si>
    <t>Conservador</t>
  </si>
  <si>
    <t>Perfil</t>
  </si>
  <si>
    <t>Tipo de FIIS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</si>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</sst>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2" fillId="3" borderId="7" xfId="0" applyNumberFormat="1" applyFont="1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/>
    </xf>
    <xf numFmtId="10" fontId="2" fillId="3" borderId="7" xfId="0" applyNumberFormat="1" applyFont="1" applyFill="1" applyBorder="1" applyAlignment="1">
      <alignment horizontal="center"/>
    </xf>
    <xf numFmtId="8" fontId="2" fillId="3" borderId="7" xfId="0" applyNumberFormat="1" applyFont="1" applyFill="1" applyBorder="1" applyAlignment="1">
      <alignment horizontal="center"/>
    </xf>
    <xf numFmtId="8" fontId="2" fillId="3" borderId="9" xfId="0" applyNumberFormat="1" applyFont="1" applyFill="1" applyBorder="1" applyAlignment="1">
      <alignment horizontal="center"/>
    </xf>
    <xf numFmtId="0" fontId="3" fillId="0" borderId="0" xfId="0" applyFont="1"/>
    <xf numFmtId="164" fontId="2" fillId="3" borderId="1" xfId="0" applyNumberFormat="1" applyFont="1" applyFill="1" applyBorder="1" applyAlignment="1">
      <alignment horizontal="center"/>
    </xf>
    <xf numFmtId="164" fontId="0" fillId="3" borderId="7" xfId="0" applyNumberFormat="1" applyFill="1" applyBorder="1"/>
    <xf numFmtId="10" fontId="0" fillId="3" borderId="7" xfId="0" applyNumberFormat="1" applyFill="1" applyBorder="1"/>
    <xf numFmtId="164" fontId="0" fillId="3" borderId="9" xfId="0" applyNumberFormat="1" applyFill="1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164" fontId="0" fillId="4" borderId="0" xfId="0" applyNumberFormat="1" applyFill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6" xfId="0" applyFont="1" applyFill="1" applyBorder="1"/>
    <xf numFmtId="0" fontId="5" fillId="3" borderId="8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2981-2C10-4841-AFC8-0711E83BC082}">
  <dimension ref="A1:H32"/>
  <sheetViews>
    <sheetView showGridLines="0" tabSelected="1" workbookViewId="0">
      <selection activeCell="C7" sqref="C7"/>
    </sheetView>
  </sheetViews>
  <sheetFormatPr defaultColWidth="0" defaultRowHeight="15" x14ac:dyDescent="0.25"/>
  <cols>
    <col min="1" max="1" width="20.140625" customWidth="1"/>
    <col min="2" max="2" width="36.7109375" customWidth="1"/>
    <col min="3" max="3" width="38.140625" customWidth="1"/>
    <col min="4" max="4" width="12.7109375" customWidth="1"/>
    <col min="5" max="6" width="24.140625" bestFit="1" customWidth="1"/>
    <col min="7" max="7" width="13.7109375" customWidth="1"/>
    <col min="8" max="8" width="9.140625" customWidth="1"/>
    <col min="9" max="16384" width="9.140625" hidden="1"/>
  </cols>
  <sheetData>
    <row r="1" spans="2:6" ht="15.75" thickBot="1" x14ac:dyDescent="0.3"/>
    <row r="2" spans="2:6" ht="24" customHeight="1" x14ac:dyDescent="0.25">
      <c r="B2" s="22" t="s">
        <v>5</v>
      </c>
      <c r="C2" s="26"/>
      <c r="E2" s="28" t="s">
        <v>13</v>
      </c>
      <c r="F2" s="29"/>
    </row>
    <row r="3" spans="2:6" ht="24" customHeight="1" x14ac:dyDescent="0.25">
      <c r="B3" s="24"/>
      <c r="C3" s="27"/>
      <c r="E3" s="30"/>
      <c r="F3" s="31"/>
    </row>
    <row r="4" spans="2:6" ht="15.75" x14ac:dyDescent="0.25">
      <c r="B4" s="20" t="s">
        <v>0</v>
      </c>
      <c r="C4" s="1">
        <v>500</v>
      </c>
      <c r="E4" s="20" t="s">
        <v>14</v>
      </c>
      <c r="F4" s="8">
        <v>2200</v>
      </c>
    </row>
    <row r="5" spans="2:6" ht="15.75" x14ac:dyDescent="0.25">
      <c r="B5" s="20" t="s">
        <v>1</v>
      </c>
      <c r="C5" s="2">
        <v>5</v>
      </c>
      <c r="E5" s="20" t="s">
        <v>15</v>
      </c>
      <c r="F5" s="9">
        <v>1.0800000000000001E-2</v>
      </c>
    </row>
    <row r="6" spans="2:6" ht="16.5" thickBot="1" x14ac:dyDescent="0.3">
      <c r="B6" s="20" t="s">
        <v>2</v>
      </c>
      <c r="C6" s="3">
        <v>1.0800000000000001E-2</v>
      </c>
      <c r="E6" s="21" t="s">
        <v>16</v>
      </c>
      <c r="F6" s="10">
        <f>Salario*0.3</f>
        <v>660</v>
      </c>
    </row>
    <row r="7" spans="2:6" ht="15" customHeight="1" x14ac:dyDescent="0.25">
      <c r="B7" s="20" t="s">
        <v>3</v>
      </c>
      <c r="C7" s="4">
        <f>FV(F5,C5*12,C4*-1)</f>
        <v>41902.00967962922</v>
      </c>
    </row>
    <row r="8" spans="2:6" ht="15" customHeight="1" thickBot="1" x14ac:dyDescent="0.3">
      <c r="B8" s="21" t="s">
        <v>4</v>
      </c>
      <c r="C8" s="5">
        <f>C7*C6</f>
        <v>452.54170453999558</v>
      </c>
    </row>
    <row r="10" spans="2:6" ht="15.75" thickBot="1" x14ac:dyDescent="0.3"/>
    <row r="11" spans="2:6" ht="24" customHeight="1" x14ac:dyDescent="0.25">
      <c r="B11" s="22" t="s">
        <v>6</v>
      </c>
      <c r="C11" s="23"/>
      <c r="D11" s="26" t="s">
        <v>12</v>
      </c>
    </row>
    <row r="12" spans="2:6" ht="24" customHeight="1" x14ac:dyDescent="0.25">
      <c r="B12" s="24"/>
      <c r="C12" s="25"/>
      <c r="D12" s="27"/>
    </row>
    <row r="13" spans="2:6" ht="15.75" x14ac:dyDescent="0.25">
      <c r="B13" s="20" t="s">
        <v>7</v>
      </c>
      <c r="C13" s="7">
        <f>FV($F$5,$A18*12,$C$4*-1)</f>
        <v>13615.431830290796</v>
      </c>
      <c r="D13" s="1">
        <f>C13*$F$5</f>
        <v>147.04666376714061</v>
      </c>
    </row>
    <row r="14" spans="2:6" ht="15.75" x14ac:dyDescent="0.25">
      <c r="B14" s="20" t="s">
        <v>8</v>
      </c>
      <c r="C14" s="7">
        <f>FV($F$5,$A23*12,$C$4*-1)</f>
        <v>41902.00967962922</v>
      </c>
      <c r="D14" s="1">
        <f>C14*$F$5</f>
        <v>452.54170453999558</v>
      </c>
    </row>
    <row r="15" spans="2:6" ht="15.75" x14ac:dyDescent="0.25">
      <c r="B15" s="20" t="s">
        <v>9</v>
      </c>
      <c r="C15" s="7">
        <f>FV($F$5,$A24*12,$C$4*-1)</f>
        <v>121728.83312740005</v>
      </c>
      <c r="D15" s="1">
        <f>C15*$F$5</f>
        <v>1314.6713977759207</v>
      </c>
    </row>
    <row r="16" spans="2:6" ht="15" customHeight="1" x14ac:dyDescent="0.25">
      <c r="B16" s="20" t="s">
        <v>10</v>
      </c>
      <c r="C16" s="7">
        <f>FV($F$5,$A25*12,$C$4*-1)</f>
        <v>563524.49664926168</v>
      </c>
      <c r="D16" s="1">
        <f>C16*$F$5</f>
        <v>6086.0645638120268</v>
      </c>
    </row>
    <row r="17" spans="1:4" ht="15" customHeight="1" thickBot="1" x14ac:dyDescent="0.3">
      <c r="B17" s="21" t="s">
        <v>11</v>
      </c>
      <c r="C17" s="7">
        <f>FV($F$5,$A26*12,$C$4*-1)</f>
        <v>2166952.4051583759</v>
      </c>
      <c r="D17" s="1">
        <f>C17*$F$5</f>
        <v>23403.085975710459</v>
      </c>
    </row>
    <row r="18" spans="1:4" x14ac:dyDescent="0.25">
      <c r="A18" s="6">
        <v>2</v>
      </c>
    </row>
    <row r="19" spans="1:4" x14ac:dyDescent="0.25">
      <c r="A19" s="6"/>
    </row>
    <row r="20" spans="1:4" x14ac:dyDescent="0.25">
      <c r="A20" s="6"/>
    </row>
    <row r="21" spans="1:4" x14ac:dyDescent="0.25">
      <c r="A21" s="6"/>
      <c r="B21" s="18" t="s">
        <v>26</v>
      </c>
      <c r="C21" s="18"/>
      <c r="D21" s="14" t="s">
        <v>29</v>
      </c>
    </row>
    <row r="22" spans="1:4" x14ac:dyDescent="0.25">
      <c r="A22" s="6"/>
      <c r="B22" s="19" t="s">
        <v>28</v>
      </c>
      <c r="C22" s="19"/>
      <c r="D22" s="17">
        <v>500</v>
      </c>
    </row>
    <row r="23" spans="1:4" x14ac:dyDescent="0.25">
      <c r="A23" s="6">
        <v>5</v>
      </c>
    </row>
    <row r="24" spans="1:4" x14ac:dyDescent="0.25">
      <c r="A24" s="6">
        <v>10</v>
      </c>
    </row>
    <row r="25" spans="1:4" x14ac:dyDescent="0.25">
      <c r="A25" s="6">
        <v>20</v>
      </c>
      <c r="B25" s="12" t="s">
        <v>17</v>
      </c>
      <c r="C25" s="12" t="s">
        <v>18</v>
      </c>
      <c r="D25" s="12" t="s">
        <v>19</v>
      </c>
    </row>
    <row r="26" spans="1:4" x14ac:dyDescent="0.25">
      <c r="A26" s="6">
        <v>30</v>
      </c>
      <c r="B26" s="15" t="s">
        <v>20</v>
      </c>
      <c r="C26" s="16">
        <f>VLOOKUP(_xlfn.CONCAT($D$21,"-",B26),Planilha2!A:D,4,0)</f>
        <v>0.32</v>
      </c>
      <c r="D26" s="32">
        <f>$D$22*C26</f>
        <v>160</v>
      </c>
    </row>
    <row r="27" spans="1:4" x14ac:dyDescent="0.25">
      <c r="B27" s="15" t="s">
        <v>21</v>
      </c>
      <c r="C27" s="16">
        <f>VLOOKUP(_xlfn.CONCAT($D$21,"-",B27),Planilha2!A:D,4,0)</f>
        <v>0.4</v>
      </c>
      <c r="D27" s="32">
        <f t="shared" ref="D27:D31" si="0">$D$22*C27</f>
        <v>200</v>
      </c>
    </row>
    <row r="28" spans="1:4" x14ac:dyDescent="0.25">
      <c r="B28" s="15" t="s">
        <v>22</v>
      </c>
      <c r="C28" s="16">
        <f>VLOOKUP(_xlfn.CONCAT($D$21,"-",B28),Planilha2!A:D,4,0)</f>
        <v>0.08</v>
      </c>
      <c r="D28" s="32">
        <f t="shared" si="0"/>
        <v>40</v>
      </c>
    </row>
    <row r="29" spans="1:4" x14ac:dyDescent="0.25">
      <c r="B29" s="15" t="s">
        <v>23</v>
      </c>
      <c r="C29" s="16">
        <f>VLOOKUP(_xlfn.CONCAT($D$21,"-",B29),Planilha2!A:D,4,0)</f>
        <v>0.1</v>
      </c>
      <c r="D29" s="32">
        <f t="shared" si="0"/>
        <v>50</v>
      </c>
    </row>
    <row r="30" spans="1:4" x14ac:dyDescent="0.25">
      <c r="B30" s="15" t="s">
        <v>24</v>
      </c>
      <c r="C30" s="16">
        <f>VLOOKUP(_xlfn.CONCAT($D$21,"-",B30),Planilha2!A:D,4,0)</f>
        <v>0.1</v>
      </c>
      <c r="D30" s="32">
        <f t="shared" si="0"/>
        <v>50</v>
      </c>
    </row>
    <row r="31" spans="1:4" x14ac:dyDescent="0.25">
      <c r="B31" s="15" t="s">
        <v>25</v>
      </c>
      <c r="C31" s="16">
        <f>VLOOKUP(_xlfn.CONCAT($D$21,"-",B31),Planilha2!A:D,4,0)</f>
        <v>0</v>
      </c>
      <c r="D31" s="32">
        <f t="shared" si="0"/>
        <v>0</v>
      </c>
    </row>
    <row r="32" spans="1:4" x14ac:dyDescent="0.25">
      <c r="B32" s="11"/>
      <c r="C32" s="11"/>
      <c r="D32" s="13">
        <f>SUM(D26:D31)</f>
        <v>500</v>
      </c>
    </row>
  </sheetData>
  <mergeCells count="6">
    <mergeCell ref="B21:C21"/>
    <mergeCell ref="B22:C22"/>
    <mergeCell ref="E2:F3"/>
    <mergeCell ref="B11:C12"/>
    <mergeCell ref="D11:D12"/>
    <mergeCell ref="B2:C3"/>
  </mergeCells>
  <dataValidations count="1">
    <dataValidation type="list" allowBlank="1" showInputMessage="1" showErrorMessage="1" sqref="D21" xr:uid="{3A073807-4388-4DFC-93A5-318E6B51F0D3}">
      <formula1>"Agressivo, Moderado, Conservador"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C54-922F-42AF-977C-1E3036EC4285}">
  <dimension ref="A1:D19"/>
  <sheetViews>
    <sheetView workbookViewId="0">
      <selection activeCell="C2" sqref="C2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1" spans="1:4" x14ac:dyDescent="0.25">
      <c r="A1" t="s">
        <v>33</v>
      </c>
      <c r="B1" t="s">
        <v>31</v>
      </c>
      <c r="C1" t="s">
        <v>32</v>
      </c>
    </row>
    <row r="2" spans="1:4" x14ac:dyDescent="0.25">
      <c r="A2" t="str">
        <f>_xlfn.CONCAT(B2&amp;"-"&amp;C2)</f>
        <v>Conservador-PAPEL</v>
      </c>
      <c r="B2" t="s">
        <v>30</v>
      </c>
      <c r="C2" t="s">
        <v>20</v>
      </c>
      <c r="D2" s="16">
        <v>0.3</v>
      </c>
    </row>
    <row r="3" spans="1:4" x14ac:dyDescent="0.25">
      <c r="A3" t="str">
        <f t="shared" ref="A3:A19" si="0">_xlfn.CONCAT(B3&amp;"-"&amp;C3)</f>
        <v>Conservador-TIJOLO</v>
      </c>
      <c r="B3" t="s">
        <v>30</v>
      </c>
      <c r="C3" t="s">
        <v>21</v>
      </c>
      <c r="D3" s="16">
        <v>0.5</v>
      </c>
    </row>
    <row r="4" spans="1:4" x14ac:dyDescent="0.25">
      <c r="A4" t="str">
        <f t="shared" si="0"/>
        <v>Conservador-HIBRIDOS</v>
      </c>
      <c r="B4" t="s">
        <v>30</v>
      </c>
      <c r="C4" t="s">
        <v>22</v>
      </c>
      <c r="D4" s="16">
        <v>0.1</v>
      </c>
    </row>
    <row r="5" spans="1:4" x14ac:dyDescent="0.25">
      <c r="A5" t="str">
        <f t="shared" si="0"/>
        <v>Conservador-FOFs</v>
      </c>
      <c r="B5" t="s">
        <v>30</v>
      </c>
      <c r="C5" t="s">
        <v>23</v>
      </c>
      <c r="D5" s="16">
        <v>0.1</v>
      </c>
    </row>
    <row r="6" spans="1:4" x14ac:dyDescent="0.25">
      <c r="A6" t="str">
        <f t="shared" si="0"/>
        <v>Conservador-DESENVOLVIMENTO</v>
      </c>
      <c r="B6" t="s">
        <v>30</v>
      </c>
      <c r="C6" t="s">
        <v>24</v>
      </c>
      <c r="D6" s="16">
        <v>0</v>
      </c>
    </row>
    <row r="7" spans="1:4" x14ac:dyDescent="0.25">
      <c r="A7" t="str">
        <f t="shared" si="0"/>
        <v>Conservador-HOTELARIAS</v>
      </c>
      <c r="B7" t="s">
        <v>30</v>
      </c>
      <c r="C7" t="s">
        <v>25</v>
      </c>
      <c r="D7" s="16">
        <v>0</v>
      </c>
    </row>
    <row r="8" spans="1:4" x14ac:dyDescent="0.25">
      <c r="A8" t="str">
        <f t="shared" si="0"/>
        <v>Moderado-PAPEL</v>
      </c>
      <c r="B8" t="s">
        <v>29</v>
      </c>
      <c r="C8" t="s">
        <v>20</v>
      </c>
      <c r="D8" s="16">
        <v>0.32</v>
      </c>
    </row>
    <row r="9" spans="1:4" x14ac:dyDescent="0.25">
      <c r="A9" t="str">
        <f t="shared" si="0"/>
        <v>Moderado-TIJOLO</v>
      </c>
      <c r="B9" t="s">
        <v>29</v>
      </c>
      <c r="C9" t="s">
        <v>21</v>
      </c>
      <c r="D9" s="16">
        <v>0.4</v>
      </c>
    </row>
    <row r="10" spans="1:4" x14ac:dyDescent="0.25">
      <c r="A10" t="str">
        <f t="shared" si="0"/>
        <v>Moderado-HIBRIDOS</v>
      </c>
      <c r="B10" t="s">
        <v>29</v>
      </c>
      <c r="C10" t="s">
        <v>22</v>
      </c>
      <c r="D10" s="16">
        <v>0.08</v>
      </c>
    </row>
    <row r="11" spans="1:4" x14ac:dyDescent="0.25">
      <c r="A11" t="str">
        <f t="shared" si="0"/>
        <v>Moderado-FOFs</v>
      </c>
      <c r="B11" t="s">
        <v>29</v>
      </c>
      <c r="C11" t="s">
        <v>23</v>
      </c>
      <c r="D11" s="16">
        <v>0.1</v>
      </c>
    </row>
    <row r="12" spans="1:4" x14ac:dyDescent="0.25">
      <c r="A12" t="str">
        <f t="shared" si="0"/>
        <v>Moderado-DESENVOLVIMENTO</v>
      </c>
      <c r="B12" t="s">
        <v>29</v>
      </c>
      <c r="C12" t="s">
        <v>24</v>
      </c>
      <c r="D12" s="16">
        <v>0.1</v>
      </c>
    </row>
    <row r="13" spans="1:4" x14ac:dyDescent="0.25">
      <c r="A13" t="str">
        <f t="shared" si="0"/>
        <v>Moderado-HOTELARIAS</v>
      </c>
      <c r="B13" t="s">
        <v>29</v>
      </c>
      <c r="C13" t="s">
        <v>25</v>
      </c>
      <c r="D13" s="16">
        <v>0</v>
      </c>
    </row>
    <row r="14" spans="1:4" x14ac:dyDescent="0.25">
      <c r="A14" t="str">
        <f t="shared" si="0"/>
        <v>Agressivo-PAPEL</v>
      </c>
      <c r="B14" t="s">
        <v>27</v>
      </c>
      <c r="C14" t="s">
        <v>20</v>
      </c>
      <c r="D14" s="16">
        <v>0.5</v>
      </c>
    </row>
    <row r="15" spans="1:4" x14ac:dyDescent="0.25">
      <c r="A15" t="str">
        <f t="shared" si="0"/>
        <v>Agressivo-TIJOLO</v>
      </c>
      <c r="B15" t="s">
        <v>27</v>
      </c>
      <c r="C15" t="s">
        <v>21</v>
      </c>
      <c r="D15" s="16">
        <v>0.1</v>
      </c>
    </row>
    <row r="16" spans="1:4" x14ac:dyDescent="0.25">
      <c r="A16" t="str">
        <f t="shared" si="0"/>
        <v>Agressivo-HIBRIDOS</v>
      </c>
      <c r="B16" t="s">
        <v>27</v>
      </c>
      <c r="C16" t="s">
        <v>22</v>
      </c>
      <c r="D16" s="16">
        <v>0.05</v>
      </c>
    </row>
    <row r="17" spans="1:4" x14ac:dyDescent="0.25">
      <c r="A17" t="str">
        <f t="shared" si="0"/>
        <v>Agressivo-FOFs</v>
      </c>
      <c r="B17" t="s">
        <v>27</v>
      </c>
      <c r="C17" t="s">
        <v>23</v>
      </c>
      <c r="D17" s="16">
        <v>0.05</v>
      </c>
    </row>
    <row r="18" spans="1:4" x14ac:dyDescent="0.25">
      <c r="A18" t="str">
        <f t="shared" si="0"/>
        <v>Agressivo-DESENVOLVIMENTO</v>
      </c>
      <c r="B18" t="s">
        <v>27</v>
      </c>
      <c r="C18" t="s">
        <v>24</v>
      </c>
      <c r="D18" s="16">
        <v>0.2</v>
      </c>
    </row>
    <row r="19" spans="1:4" x14ac:dyDescent="0.25">
      <c r="A19" t="str">
        <f t="shared" si="0"/>
        <v>Agressivo-HOTELARIAS</v>
      </c>
      <c r="B19" t="s">
        <v>27</v>
      </c>
      <c r="C19" t="s">
        <v>25</v>
      </c>
      <c r="D19" s="1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Planilha1</vt:lpstr>
      <vt:lpstr>Planilha2</vt:lpstr>
      <vt:lpstr>Aporte</vt:lpstr>
      <vt:lpstr>Salario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Santos</dc:creator>
  <cp:lastModifiedBy>Samuel Santos</cp:lastModifiedBy>
  <dcterms:created xsi:type="dcterms:W3CDTF">2025-06-12T14:36:08Z</dcterms:created>
  <dcterms:modified xsi:type="dcterms:W3CDTF">2025-07-01T20:28:02Z</dcterms:modified>
</cp:coreProperties>
</file>