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F:\"/>
    </mc:Choice>
  </mc:AlternateContent>
  <bookViews>
    <workbookView xWindow="0" yWindow="45" windowWidth="15960" windowHeight="11760" activeTab="2"/>
  </bookViews>
  <sheets>
    <sheet name="Export Summary" sheetId="1" r:id="rId1"/>
    <sheet name="Parker FIR" sheetId="2" r:id="rId2"/>
    <sheet name="Parker IIR" sheetId="3" r:id="rId3"/>
  </sheets>
  <calcPr calcId="152511" concurrentCalc="0"/>
</workbook>
</file>

<file path=xl/calcChain.xml><?xml version="1.0" encoding="utf-8"?>
<calcChain xmlns="http://schemas.openxmlformats.org/spreadsheetml/2006/main">
  <c r="H112" i="3" l="1"/>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 i="3"/>
  <c r="H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2" i="3"/>
  <c r="F34" i="2"/>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D11" i="3"/>
  <c r="D10" i="3"/>
  <c r="F12" i="3"/>
  <c r="B12" i="3"/>
  <c r="C12" i="3"/>
  <c r="D133" i="2"/>
  <c r="F133" i="2"/>
  <c r="D134" i="2"/>
  <c r="F134" i="2"/>
  <c r="D135" i="2"/>
  <c r="F135" i="2"/>
  <c r="D136" i="2"/>
  <c r="F136" i="2"/>
  <c r="D137" i="2"/>
  <c r="F137" i="2"/>
  <c r="D138" i="2"/>
  <c r="F138" i="2"/>
  <c r="D139" i="2"/>
  <c r="F139" i="2"/>
  <c r="D140" i="2"/>
  <c r="F140" i="2"/>
  <c r="D141" i="2"/>
  <c r="F141" i="2"/>
  <c r="D142" i="2"/>
  <c r="F142" i="2"/>
  <c r="D143" i="2"/>
  <c r="F143" i="2"/>
  <c r="D144" i="2"/>
  <c r="F144" i="2"/>
  <c r="D145" i="2"/>
  <c r="F145" i="2"/>
  <c r="D146" i="2"/>
  <c r="F146" i="2"/>
  <c r="D147" i="2"/>
  <c r="F147" i="2"/>
  <c r="D148" i="2"/>
  <c r="F148" i="2"/>
  <c r="D149" i="2"/>
  <c r="F149" i="2"/>
  <c r="D150" i="2"/>
  <c r="F150" i="2"/>
  <c r="D151" i="2"/>
  <c r="F151" i="2"/>
  <c r="D152" i="2"/>
  <c r="F152" i="2"/>
  <c r="D153" i="2"/>
  <c r="F153" i="2"/>
  <c r="D154" i="2"/>
  <c r="F154" i="2"/>
  <c r="D155" i="2"/>
  <c r="F155" i="2"/>
  <c r="D156" i="2"/>
  <c r="F156" i="2"/>
  <c r="D157" i="2"/>
  <c r="F157" i="2"/>
  <c r="D158" i="2"/>
  <c r="F158" i="2"/>
  <c r="D159" i="2"/>
  <c r="F159" i="2"/>
  <c r="D160" i="2"/>
  <c r="F160" i="2"/>
  <c r="D161" i="2"/>
  <c r="F161" i="2"/>
  <c r="D162" i="2"/>
  <c r="F162" i="2"/>
  <c r="D163" i="2"/>
  <c r="F163" i="2"/>
  <c r="D164" i="2"/>
  <c r="F164" i="2"/>
  <c r="D165" i="2"/>
  <c r="F165" i="2"/>
  <c r="D166" i="2"/>
  <c r="F166" i="2"/>
  <c r="D167" i="2"/>
  <c r="F167" i="2"/>
  <c r="D168" i="2"/>
  <c r="F168" i="2"/>
  <c r="D169" i="2"/>
  <c r="F169" i="2"/>
  <c r="D170" i="2"/>
  <c r="F170" i="2"/>
  <c r="D171" i="2"/>
  <c r="F171" i="2"/>
  <c r="D172" i="2"/>
  <c r="F172" i="2"/>
  <c r="D173" i="2"/>
  <c r="F173" i="2"/>
  <c r="D174" i="2"/>
  <c r="F174" i="2"/>
  <c r="D175" i="2"/>
  <c r="F175" i="2"/>
  <c r="D176" i="2"/>
  <c r="F176" i="2"/>
  <c r="D177" i="2"/>
  <c r="F177" i="2"/>
  <c r="D178" i="2"/>
  <c r="F178" i="2"/>
  <c r="D179" i="2"/>
  <c r="F179" i="2"/>
  <c r="D180" i="2"/>
  <c r="F180" i="2"/>
  <c r="F181" i="2"/>
  <c r="F182" i="2"/>
  <c r="B111" i="3"/>
  <c r="B110" i="3"/>
  <c r="B109" i="3"/>
  <c r="B108" i="3"/>
  <c r="B107" i="3"/>
  <c r="B106" i="3"/>
  <c r="B105" i="3"/>
  <c r="B104" i="3"/>
  <c r="B103" i="3"/>
  <c r="B102" i="3"/>
  <c r="B101" i="3"/>
  <c r="C111" i="3"/>
  <c r="B100" i="3"/>
  <c r="C110" i="3"/>
  <c r="B99" i="3"/>
  <c r="C109" i="3"/>
  <c r="B98" i="3"/>
  <c r="C108" i="3"/>
  <c r="B97" i="3"/>
  <c r="C107" i="3"/>
  <c r="B96" i="3"/>
  <c r="C106" i="3"/>
  <c r="B95" i="3"/>
  <c r="C105" i="3"/>
  <c r="B94" i="3"/>
  <c r="C104" i="3"/>
  <c r="B93" i="3"/>
  <c r="C103" i="3"/>
  <c r="B92" i="3"/>
  <c r="C102" i="3"/>
  <c r="B91" i="3"/>
  <c r="C101" i="3"/>
  <c r="B90" i="3"/>
  <c r="C100" i="3"/>
  <c r="B89" i="3"/>
  <c r="C99" i="3"/>
  <c r="B88" i="3"/>
  <c r="C98" i="3"/>
  <c r="B87" i="3"/>
  <c r="C97" i="3"/>
  <c r="B86" i="3"/>
  <c r="C96" i="3"/>
  <c r="B85" i="3"/>
  <c r="C95" i="3"/>
  <c r="B84" i="3"/>
  <c r="C94" i="3"/>
  <c r="B83" i="3"/>
  <c r="C93" i="3"/>
  <c r="B82" i="3"/>
  <c r="C92" i="3"/>
  <c r="B81" i="3"/>
  <c r="C91" i="3"/>
  <c r="B80" i="3"/>
  <c r="C90" i="3"/>
  <c r="B79" i="3"/>
  <c r="C89" i="3"/>
  <c r="B78" i="3"/>
  <c r="C88" i="3"/>
  <c r="B77" i="3"/>
  <c r="C87" i="3"/>
  <c r="B76" i="3"/>
  <c r="C86" i="3"/>
  <c r="B75" i="3"/>
  <c r="C85" i="3"/>
  <c r="B74" i="3"/>
  <c r="C84" i="3"/>
  <c r="B73" i="3"/>
  <c r="C83" i="3"/>
  <c r="B72" i="3"/>
  <c r="C82" i="3"/>
  <c r="B71" i="3"/>
  <c r="C81" i="3"/>
  <c r="B70" i="3"/>
  <c r="C80" i="3"/>
  <c r="B69" i="3"/>
  <c r="C79" i="3"/>
  <c r="B68" i="3"/>
  <c r="C78" i="3"/>
  <c r="B67" i="3"/>
  <c r="C77" i="3"/>
  <c r="B66" i="3"/>
  <c r="C76" i="3"/>
  <c r="B65" i="3"/>
  <c r="C75" i="3"/>
  <c r="B64" i="3"/>
  <c r="C74" i="3"/>
  <c r="B63" i="3"/>
  <c r="C73" i="3"/>
  <c r="B62" i="3"/>
  <c r="C72" i="3"/>
  <c r="B61" i="3"/>
  <c r="C71" i="3"/>
  <c r="B60" i="3"/>
  <c r="C70" i="3"/>
  <c r="B59" i="3"/>
  <c r="C69" i="3"/>
  <c r="B58" i="3"/>
  <c r="C68" i="3"/>
  <c r="B57" i="3"/>
  <c r="C67" i="3"/>
  <c r="B56" i="3"/>
  <c r="C66" i="3"/>
  <c r="B55" i="3"/>
  <c r="C65" i="3"/>
  <c r="B54" i="3"/>
  <c r="C64" i="3"/>
  <c r="B53" i="3"/>
  <c r="C63" i="3"/>
  <c r="B52" i="3"/>
  <c r="C62" i="3"/>
  <c r="B51" i="3"/>
  <c r="C61" i="3"/>
  <c r="B50" i="3"/>
  <c r="C60" i="3"/>
  <c r="B49" i="3"/>
  <c r="C59" i="3"/>
  <c r="B48" i="3"/>
  <c r="C58" i="3"/>
  <c r="B47" i="3"/>
  <c r="C57" i="3"/>
  <c r="B46" i="3"/>
  <c r="C56" i="3"/>
  <c r="B45" i="3"/>
  <c r="C55" i="3"/>
  <c r="B44" i="3"/>
  <c r="C54" i="3"/>
  <c r="B43" i="3"/>
  <c r="C53" i="3"/>
  <c r="B42" i="3"/>
  <c r="C52" i="3"/>
  <c r="B41" i="3"/>
  <c r="C51" i="3"/>
  <c r="B40" i="3"/>
  <c r="C50" i="3"/>
  <c r="B39" i="3"/>
  <c r="C49" i="3"/>
  <c r="B38" i="3"/>
  <c r="C48" i="3"/>
  <c r="B37" i="3"/>
  <c r="C47" i="3"/>
  <c r="B36" i="3"/>
  <c r="C46" i="3"/>
  <c r="B35" i="3"/>
  <c r="C45" i="3"/>
  <c r="B34" i="3"/>
  <c r="C44" i="3"/>
  <c r="B33" i="3"/>
  <c r="C43" i="3"/>
  <c r="B32" i="3"/>
  <c r="C42" i="3"/>
  <c r="B31" i="3"/>
  <c r="C41" i="3"/>
  <c r="B30" i="3"/>
  <c r="C40" i="3"/>
  <c r="B29" i="3"/>
  <c r="C39" i="3"/>
  <c r="B28" i="3"/>
  <c r="C38" i="3"/>
  <c r="B27" i="3"/>
  <c r="C37" i="3"/>
  <c r="B26" i="3"/>
  <c r="C36" i="3"/>
  <c r="B25" i="3"/>
  <c r="C35" i="3"/>
  <c r="B24" i="3"/>
  <c r="C34" i="3"/>
  <c r="B23" i="3"/>
  <c r="C33" i="3"/>
  <c r="B22" i="3"/>
  <c r="C32" i="3"/>
  <c r="B21" i="3"/>
  <c r="C31" i="3"/>
  <c r="B20" i="3"/>
  <c r="C30" i="3"/>
  <c r="B19" i="3"/>
  <c r="C29" i="3"/>
  <c r="B18" i="3"/>
  <c r="C28" i="3"/>
  <c r="B17" i="3"/>
  <c r="C27" i="3"/>
  <c r="B16" i="3"/>
  <c r="C26" i="3"/>
  <c r="B15" i="3"/>
  <c r="C25" i="3"/>
  <c r="B14" i="3"/>
  <c r="C24" i="3"/>
  <c r="B13" i="3"/>
  <c r="C23" i="3"/>
  <c r="C22" i="3"/>
  <c r="C21" i="3"/>
  <c r="C20" i="3"/>
  <c r="C19" i="3"/>
  <c r="C18" i="3"/>
  <c r="C17" i="3"/>
  <c r="C16" i="3"/>
  <c r="C15" i="3"/>
  <c r="C14" i="3"/>
  <c r="C13" i="3"/>
  <c r="D12" i="3"/>
  <c r="F13" i="3"/>
  <c r="D13" i="3"/>
  <c r="F14" i="3"/>
  <c r="D14" i="3"/>
  <c r="F15" i="3"/>
  <c r="F16" i="3"/>
  <c r="D16" i="3"/>
  <c r="F17" i="3"/>
  <c r="D17" i="3"/>
  <c r="F18" i="3"/>
  <c r="D18" i="3"/>
  <c r="F19" i="3"/>
  <c r="D19" i="3"/>
  <c r="F20" i="3"/>
  <c r="D20" i="3"/>
  <c r="F21" i="3"/>
  <c r="D21" i="3"/>
  <c r="F22" i="3"/>
  <c r="D22" i="3"/>
  <c r="F23" i="3"/>
  <c r="D23" i="3"/>
  <c r="F24" i="3"/>
  <c r="D24" i="3"/>
  <c r="F25" i="3"/>
  <c r="D25" i="3"/>
  <c r="F26" i="3"/>
  <c r="D26" i="3"/>
  <c r="F27" i="3"/>
  <c r="D27" i="3"/>
  <c r="F28" i="3"/>
  <c r="D28" i="3"/>
  <c r="F29" i="3"/>
  <c r="D29" i="3"/>
  <c r="F30" i="3"/>
  <c r="D30" i="3"/>
  <c r="F31" i="3"/>
  <c r="D31" i="3"/>
  <c r="F32" i="3"/>
  <c r="D32" i="3"/>
  <c r="F33" i="3"/>
  <c r="D33" i="3"/>
  <c r="F34" i="3"/>
  <c r="D34" i="3"/>
  <c r="F35" i="3"/>
  <c r="D35" i="3"/>
  <c r="F36" i="3"/>
  <c r="D36" i="3"/>
  <c r="F37" i="3"/>
  <c r="D37" i="3"/>
  <c r="F38" i="3"/>
  <c r="D38" i="3"/>
  <c r="F39" i="3"/>
  <c r="D39" i="3"/>
  <c r="F40" i="3"/>
  <c r="D40" i="3"/>
  <c r="F41" i="3"/>
  <c r="D41" i="3"/>
  <c r="F42" i="3"/>
  <c r="D42" i="3"/>
  <c r="F43" i="3"/>
  <c r="D43" i="3"/>
  <c r="F44" i="3"/>
  <c r="D44" i="3"/>
  <c r="F45" i="3"/>
  <c r="D45" i="3"/>
  <c r="F46" i="3"/>
  <c r="D46" i="3"/>
  <c r="F47" i="3"/>
  <c r="D47" i="3"/>
  <c r="F48" i="3"/>
  <c r="D48" i="3"/>
  <c r="F49" i="3"/>
  <c r="D49" i="3"/>
  <c r="F50" i="3"/>
  <c r="D50" i="3"/>
  <c r="F51" i="3"/>
  <c r="D51" i="3"/>
  <c r="F52" i="3"/>
  <c r="D52" i="3"/>
  <c r="F53" i="3"/>
  <c r="D53" i="3"/>
  <c r="F54" i="3"/>
  <c r="D54" i="3"/>
  <c r="F55" i="3"/>
  <c r="D55" i="3"/>
  <c r="F56" i="3"/>
  <c r="D56" i="3"/>
  <c r="F57" i="3"/>
  <c r="D57" i="3"/>
  <c r="F58" i="3"/>
  <c r="D58" i="3"/>
  <c r="F59" i="3"/>
  <c r="D59" i="3"/>
  <c r="F60" i="3"/>
  <c r="D60" i="3"/>
  <c r="F61" i="3"/>
  <c r="D61" i="3"/>
  <c r="F62" i="3"/>
  <c r="D62" i="3"/>
  <c r="F63" i="3"/>
  <c r="D63" i="3"/>
  <c r="F64" i="3"/>
  <c r="D64" i="3"/>
  <c r="F65" i="3"/>
  <c r="D65" i="3"/>
  <c r="F66" i="3"/>
  <c r="D66" i="3"/>
  <c r="F67" i="3"/>
  <c r="D67" i="3"/>
  <c r="F68" i="3"/>
  <c r="D68" i="3"/>
  <c r="F69" i="3"/>
  <c r="D69" i="3"/>
  <c r="F70" i="3"/>
  <c r="D70" i="3"/>
  <c r="F71" i="3"/>
  <c r="D71" i="3"/>
  <c r="F72" i="3"/>
  <c r="D72" i="3"/>
  <c r="F73" i="3"/>
  <c r="D73" i="3"/>
  <c r="F74" i="3"/>
  <c r="D74" i="3"/>
  <c r="F75" i="3"/>
  <c r="D75" i="3"/>
  <c r="F76" i="3"/>
  <c r="D76" i="3"/>
  <c r="F77" i="3"/>
  <c r="D77" i="3"/>
  <c r="F78" i="3"/>
  <c r="D78" i="3"/>
  <c r="F79" i="3"/>
  <c r="D79" i="3"/>
  <c r="F80" i="3"/>
  <c r="D80" i="3"/>
  <c r="F81" i="3"/>
  <c r="D81" i="3"/>
  <c r="F82" i="3"/>
  <c r="D82" i="3"/>
  <c r="F83" i="3"/>
  <c r="D83" i="3"/>
  <c r="F84" i="3"/>
  <c r="D84" i="3"/>
  <c r="F85" i="3"/>
  <c r="D85" i="3"/>
  <c r="F86" i="3"/>
  <c r="D86" i="3"/>
  <c r="F87" i="3"/>
  <c r="D87" i="3"/>
  <c r="F88" i="3"/>
  <c r="D88" i="3"/>
  <c r="F89" i="3"/>
  <c r="D89" i="3"/>
  <c r="F90" i="3"/>
  <c r="D90" i="3"/>
  <c r="F91" i="3"/>
  <c r="D91" i="3"/>
  <c r="F92" i="3"/>
  <c r="D92" i="3"/>
  <c r="F93" i="3"/>
  <c r="D93" i="3"/>
  <c r="F94" i="3"/>
  <c r="D94" i="3"/>
  <c r="F95" i="3"/>
  <c r="D95" i="3"/>
  <c r="F96" i="3"/>
  <c r="D96" i="3"/>
  <c r="F97" i="3"/>
  <c r="D97" i="3"/>
  <c r="F98" i="3"/>
  <c r="D98" i="3"/>
  <c r="F99" i="3"/>
  <c r="D99" i="3"/>
  <c r="F100" i="3"/>
  <c r="D100" i="3"/>
  <c r="F101" i="3"/>
  <c r="D101" i="3"/>
  <c r="F102" i="3"/>
  <c r="D102" i="3"/>
  <c r="F103" i="3"/>
  <c r="D103" i="3"/>
  <c r="F104" i="3"/>
  <c r="D104" i="3"/>
  <c r="F105" i="3"/>
  <c r="D105" i="3"/>
  <c r="F106" i="3"/>
  <c r="D106" i="3"/>
  <c r="F107" i="3"/>
  <c r="D107" i="3"/>
  <c r="F108" i="3"/>
  <c r="D108" i="3"/>
  <c r="F109" i="3"/>
  <c r="D109" i="3"/>
  <c r="F110" i="3"/>
  <c r="D110" i="3"/>
  <c r="F111" i="3"/>
  <c r="D111"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D132" i="2"/>
  <c r="F132" i="2"/>
  <c r="D131" i="2"/>
  <c r="F131" i="2"/>
  <c r="D130" i="2"/>
  <c r="F130" i="2"/>
  <c r="D129" i="2"/>
  <c r="F129" i="2"/>
  <c r="D128" i="2"/>
  <c r="F128" i="2"/>
  <c r="D127" i="2"/>
  <c r="F127" i="2"/>
  <c r="D126" i="2"/>
  <c r="F126" i="2"/>
  <c r="D125" i="2"/>
  <c r="F125" i="2"/>
  <c r="D124" i="2"/>
  <c r="F124" i="2"/>
  <c r="D123" i="2"/>
  <c r="F123" i="2"/>
  <c r="D122" i="2"/>
  <c r="F122" i="2"/>
  <c r="D121" i="2"/>
  <c r="F121" i="2"/>
  <c r="D120" i="2"/>
  <c r="F120" i="2"/>
  <c r="D119" i="2"/>
  <c r="F119" i="2"/>
  <c r="D118" i="2"/>
  <c r="F118" i="2"/>
  <c r="D117" i="2"/>
  <c r="F117" i="2"/>
  <c r="D116" i="2"/>
  <c r="F116" i="2"/>
  <c r="D115" i="2"/>
  <c r="F115" i="2"/>
  <c r="D114" i="2"/>
  <c r="F114" i="2"/>
  <c r="D113" i="2"/>
  <c r="F113" i="2"/>
  <c r="D112" i="2"/>
  <c r="F112" i="2"/>
  <c r="D111" i="2"/>
  <c r="F111" i="2"/>
  <c r="D110" i="2"/>
  <c r="F110" i="2"/>
  <c r="D109" i="2"/>
  <c r="F109" i="2"/>
  <c r="D108" i="2"/>
  <c r="F108" i="2"/>
  <c r="D107" i="2"/>
  <c r="F107" i="2"/>
  <c r="D106" i="2"/>
  <c r="F106" i="2"/>
  <c r="D105" i="2"/>
  <c r="F105" i="2"/>
  <c r="D104" i="2"/>
  <c r="F104" i="2"/>
  <c r="D103" i="2"/>
  <c r="F103" i="2"/>
  <c r="D102" i="2"/>
  <c r="F102" i="2"/>
  <c r="D101" i="2"/>
  <c r="F101" i="2"/>
  <c r="D100" i="2"/>
  <c r="F100" i="2"/>
  <c r="D99" i="2"/>
  <c r="F99" i="2"/>
  <c r="D98" i="2"/>
  <c r="F98" i="2"/>
  <c r="D97" i="2"/>
  <c r="F97" i="2"/>
  <c r="D96" i="2"/>
  <c r="F96" i="2"/>
  <c r="D95" i="2"/>
  <c r="F95" i="2"/>
  <c r="D94" i="2"/>
  <c r="F94" i="2"/>
  <c r="D93" i="2"/>
  <c r="F93" i="2"/>
  <c r="D92" i="2"/>
  <c r="F92" i="2"/>
  <c r="D91" i="2"/>
  <c r="F91" i="2"/>
  <c r="D90" i="2"/>
  <c r="F90" i="2"/>
  <c r="D89" i="2"/>
  <c r="F89" i="2"/>
  <c r="D88" i="2"/>
  <c r="F88" i="2"/>
  <c r="D87" i="2"/>
  <c r="F87" i="2"/>
  <c r="D86" i="2"/>
  <c r="F86" i="2"/>
  <c r="D85" i="2"/>
  <c r="F85" i="2"/>
  <c r="D84" i="2"/>
  <c r="F84" i="2"/>
  <c r="D83" i="2"/>
  <c r="F83" i="2"/>
  <c r="D82" i="2"/>
  <c r="F82" i="2"/>
  <c r="D81" i="2"/>
  <c r="F81" i="2"/>
  <c r="D80" i="2"/>
  <c r="F80" i="2"/>
  <c r="D79" i="2"/>
  <c r="F79" i="2"/>
  <c r="D78" i="2"/>
  <c r="F78" i="2"/>
  <c r="D77" i="2"/>
  <c r="F77" i="2"/>
  <c r="D76" i="2"/>
  <c r="F76" i="2"/>
  <c r="D75" i="2"/>
  <c r="F75" i="2"/>
  <c r="D74" i="2"/>
  <c r="F74" i="2"/>
  <c r="D73" i="2"/>
  <c r="F73" i="2"/>
  <c r="D72" i="2"/>
  <c r="F72" i="2"/>
  <c r="D71" i="2"/>
  <c r="F71" i="2"/>
  <c r="D70" i="2"/>
  <c r="F70" i="2"/>
  <c r="D69" i="2"/>
  <c r="F69" i="2"/>
  <c r="D68" i="2"/>
  <c r="F68" i="2"/>
  <c r="D67" i="2"/>
  <c r="F67" i="2"/>
  <c r="D66" i="2"/>
  <c r="F66" i="2"/>
  <c r="D65" i="2"/>
  <c r="F65" i="2"/>
  <c r="D64" i="2"/>
  <c r="F64" i="2"/>
  <c r="D63" i="2"/>
  <c r="F63" i="2"/>
  <c r="D62" i="2"/>
  <c r="F62" i="2"/>
  <c r="D61" i="2"/>
  <c r="F61" i="2"/>
  <c r="D60" i="2"/>
  <c r="F60" i="2"/>
  <c r="D59" i="2"/>
  <c r="F59" i="2"/>
  <c r="D58" i="2"/>
  <c r="F58" i="2"/>
  <c r="D57" i="2"/>
  <c r="F57" i="2"/>
  <c r="D56" i="2"/>
  <c r="F56" i="2"/>
  <c r="D55" i="2"/>
  <c r="F55" i="2"/>
  <c r="D54" i="2"/>
  <c r="F54" i="2"/>
  <c r="D53" i="2"/>
  <c r="F53" i="2"/>
  <c r="D52" i="2"/>
  <c r="F52" i="2"/>
  <c r="D51" i="2"/>
  <c r="F51" i="2"/>
  <c r="D50" i="2"/>
  <c r="F50" i="2"/>
  <c r="D49" i="2"/>
  <c r="F49" i="2"/>
  <c r="D48" i="2"/>
  <c r="F48" i="2"/>
  <c r="D47" i="2"/>
  <c r="F47" i="2"/>
  <c r="D46" i="2"/>
  <c r="F46" i="2"/>
  <c r="D45" i="2"/>
  <c r="F45" i="2"/>
  <c r="D44" i="2"/>
  <c r="F44" i="2"/>
  <c r="D43" i="2"/>
  <c r="F43" i="2"/>
  <c r="D42" i="2"/>
  <c r="F42" i="2"/>
  <c r="D41" i="2"/>
  <c r="F41" i="2"/>
  <c r="D40" i="2"/>
  <c r="F40" i="2"/>
  <c r="D39" i="2"/>
  <c r="F39" i="2"/>
  <c r="D38" i="2"/>
  <c r="F38" i="2"/>
  <c r="D37" i="2"/>
  <c r="F37" i="2"/>
  <c r="D36" i="2"/>
  <c r="F36" i="2"/>
  <c r="D35" i="2"/>
  <c r="F35" i="2"/>
  <c r="D34" i="2"/>
  <c r="D33" i="2"/>
  <c r="F33" i="2"/>
</calcChain>
</file>

<file path=xl/sharedStrings.xml><?xml version="1.0" encoding="utf-8"?>
<sst xmlns="http://schemas.openxmlformats.org/spreadsheetml/2006/main" count="25" uniqueCount="21">
  <si>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</si>
  <si>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</si>
  <si>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</si>
  <si>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</si>
  <si>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Parker FIR</t>
  </si>
  <si>
    <t>Table 1</t>
  </si>
  <si>
    <t>FIR Coefficients</t>
  </si>
  <si>
    <t>X-Queue Contents</t>
  </si>
  <si>
    <t>FIR Filter Outputs</t>
  </si>
  <si>
    <t>C FIR Output</t>
  </si>
  <si>
    <t>Absolute Difference</t>
  </si>
  <si>
    <t>Epsilon</t>
  </si>
  <si>
    <t>Parker IIR</t>
  </si>
  <si>
    <t>b</t>
  </si>
  <si>
    <t>y</t>
  </si>
  <si>
    <t>b-summation</t>
  </si>
  <si>
    <t>z</t>
  </si>
  <si>
    <t>a</t>
  </si>
  <si>
    <t>a-summation</t>
  </si>
  <si>
    <t>Power</t>
  </si>
  <si>
    <t>C Like (Filter 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</si>
</sst>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E+00"/>
    <numFmt numFmtId="165" formatCode="0.00000E+00"/>
  </numFmts>
  <fonts count="5" x14ac:knownFonts="1">
    <font>
      <sz val="12"/>
      <color indexed="8"/>
      <name val="Verdana"/>
    </font>
    <font>
      <sz val="14"/>
      <color indexed="8"/>
      <name val="Verdana"/>
    </font>
    <font>
      <u/>
      <sz val="12"/>
      <color indexed="11"/>
      <name val="Verdana"/>
    </font>
    <font>
      <sz val="10"/>
      <color indexed="8"/>
      <name val="Helvetica"/>
    </font>
    <font>
      <b/>
      <sz val="10"/>
      <color indexed="8"/>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Font="1" applyAlignment="1"/>
    <xf numFmtId="0" fontId="0" fillId="2" borderId="0" xfId="0" applyFont="1" applyFill="1" applyAlignment="1"/>
    <xf numFmtId="0" fontId="0" fillId="3" borderId="0" xfId="0" applyFont="1" applyFill="1" applyAlignment="1"/>
    <xf numFmtId="0" fontId="2" fillId="3" borderId="0" xfId="0" applyFont="1" applyFill="1" applyAlignment="1"/>
    <xf numFmtId="0" fontId="3" fillId="0" borderId="0" xfId="0" applyNumberFormat="1" applyFont="1" applyAlignment="1">
      <alignment vertical="top" wrapText="1"/>
    </xf>
    <xf numFmtId="0" fontId="4" fillId="4" borderId="1" xfId="0" applyNumberFormat="1" applyFont="1" applyFill="1" applyBorder="1" applyAlignment="1">
      <alignment horizontal="center" vertical="top" wrapText="1"/>
    </xf>
    <xf numFmtId="0" fontId="4" fillId="4" borderId="1" xfId="0" applyNumberFormat="1" applyFont="1" applyFill="1" applyBorder="1" applyAlignment="1">
      <alignment vertical="top" wrapText="1"/>
    </xf>
    <xf numFmtId="0" fontId="4" fillId="4" borderId="1" xfId="0" applyFont="1" applyFill="1" applyBorder="1" applyAlignment="1">
      <alignment vertical="top" wrapText="1"/>
    </xf>
    <xf numFmtId="0" fontId="3" fillId="0" borderId="1" xfId="0" applyNumberFormat="1" applyFont="1" applyBorder="1" applyAlignment="1">
      <alignment vertical="center" wrapText="1"/>
    </xf>
    <xf numFmtId="0" fontId="3" fillId="0" borderId="1" xfId="0" applyNumberFormat="1"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center" wrapText="1"/>
    </xf>
    <xf numFmtId="0" fontId="3" fillId="0" borderId="0" xfId="0" applyNumberFormat="1" applyFont="1" applyAlignment="1">
      <alignment vertical="top" wrapText="1"/>
    </xf>
    <xf numFmtId="164" fontId="3" fillId="0" borderId="1" xfId="0" applyNumberFormat="1" applyFont="1" applyBorder="1" applyAlignment="1">
      <alignment vertical="top" wrapText="1"/>
    </xf>
    <xf numFmtId="165" fontId="3" fillId="0" borderId="1" xfId="0" applyNumberFormat="1" applyFont="1" applyBorder="1" applyAlignment="1">
      <alignment vertical="top" wrapText="1"/>
    </xf>
    <xf numFmtId="11" fontId="3" fillId="0" borderId="1" xfId="0" applyNumberFormat="1" applyFont="1" applyBorder="1" applyAlignment="1">
      <alignment vertical="center" wrapText="1"/>
    </xf>
    <xf numFmtId="11" fontId="3" fillId="0" borderId="1" xfId="0" applyNumberFormat="1" applyFont="1" applyBorder="1" applyAlignment="1">
      <alignment vertical="top" wrapText="1"/>
    </xf>
    <xf numFmtId="11" fontId="3" fillId="0" borderId="0" xfId="0" applyNumberFormat="1" applyFont="1" applyAlignment="1">
      <alignment vertical="top" wrapText="1"/>
    </xf>
    <xf numFmtId="0" fontId="0" fillId="0" borderId="0" xfId="0" applyFont="1" applyAlignment="1">
      <alignment vertical="top" wrapText="1"/>
    </xf>
  </cellXfs>
  <cellStyles count="1">
    <cellStyle name="Normal" xfId="0" builtinId="0"/>
  </cellStyles>
  <dxfs count="4">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4"/>
        </patternFill>
      </fill>
    </dxf>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00000000"/>
      <rgbColor rgb="E5AFE489"/>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2"/>
  <sheetViews>
    <sheetView showGridLines="0" workbookViewId="0"/>
  </sheetViews>
  <sheetFormatPr defaultColWidth="10" defaultRowHeight="12.95" customHeight="1" x14ac:dyDescent="0.2"/>
  <cols>
    <col min="1" max="1" width="2" customWidth="1"/>
    <col min="2" max="4" width="28" customWidth="1"/>
  </cols>
  <sheetData>
    <row r="3" spans="2:4" ht="50.1" customHeight="1" x14ac:dyDescent="0.2">
      <c r="B3" s="19" t="s">
        <v>0</v>
      </c>
      <c r="C3" s="19"/>
      <c r="D3" s="19"/>
    </row>
    <row r="7" spans="2:4" ht="18" x14ac:dyDescent="0.25">
      <c r="B7" s="1" t="s">
        <v>1</v>
      </c>
      <c r="C7" s="1" t="s">
        <v>2</v>
      </c>
      <c r="D7" s="1" t="s">
        <v>3</v>
      </c>
    </row>
    <row r="9" spans="2:4" ht="15" x14ac:dyDescent="0.2">
      <c r="B9" s="2" t="s">
        <v>4</v>
      </c>
      <c r="C9" s="2"/>
      <c r="D9" s="2"/>
    </row>
    <row r="10" spans="2:4" ht="15" x14ac:dyDescent="0.2">
      <c r="B10" s="3"/>
      <c r="C10" s="3" t="s">
        <v>5</v>
      </c>
      <c r="D10" s="4" t="s">
        <v>4</v>
      </c>
    </row>
    <row r="11" spans="2:4" ht="15" x14ac:dyDescent="0.2">
      <c r="B11" s="2" t="s">
        <v>12</v>
      </c>
      <c r="C11" s="2"/>
      <c r="D11" s="2"/>
    </row>
    <row r="12" spans="2:4" ht="15" x14ac:dyDescent="0.2">
      <c r="B12" s="3"/>
      <c r="C12" s="3" t="s">
        <v>5</v>
      </c>
      <c r="D12" s="4" t="s">
        <v>12</v>
      </c>
    </row>
  </sheetData>
  <mergeCells count="1">
    <mergeCell ref="B3:D3"/>
  </mergeCells>
  <hyperlinks>
    <hyperlink ref="D10" location="'Parker FIR'!R2C2" display="Parker FIR"/>
    <hyperlink ref="D12" location="'Parker IIR'!R1C1" display="Parker IIR"/>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82"/>
  <sheetViews>
    <sheetView showGridLines="0" workbookViewId="0">
      <pane ySplit="2" topLeftCell="A24" activePane="bottomLeft" state="frozenSplit"/>
      <selection pane="bottomLeft" activeCell="E33" sqref="E33"/>
    </sheetView>
  </sheetViews>
  <sheetFormatPr defaultColWidth="12.19921875" defaultRowHeight="18" customHeight="1" x14ac:dyDescent="0.2"/>
  <cols>
    <col min="1" max="1" width="0.19921875" style="5" customWidth="1"/>
    <col min="2" max="2" width="15.796875" style="5" customWidth="1"/>
    <col min="3" max="3" width="14.09765625" style="5" customWidth="1"/>
    <col min="4" max="4" width="16.5" style="5" customWidth="1"/>
    <col min="5" max="5" width="17.296875" style="5" customWidth="1"/>
    <col min="6" max="6" width="28.296875" style="5" customWidth="1"/>
    <col min="7" max="7" width="13.3984375" style="5" customWidth="1"/>
    <col min="8" max="256" width="12.19921875" style="5" customWidth="1"/>
  </cols>
  <sheetData>
    <row r="1" spans="2:7" ht="2.1" customHeight="1" x14ac:dyDescent="0.2"/>
    <row r="2" spans="2:7" ht="20.65" customHeight="1" x14ac:dyDescent="0.2">
      <c r="B2" s="6" t="s">
        <v>6</v>
      </c>
      <c r="C2" s="7" t="s">
        <v>7</v>
      </c>
      <c r="D2" s="7" t="s">
        <v>8</v>
      </c>
      <c r="E2" s="7" t="s">
        <v>9</v>
      </c>
      <c r="F2" s="7" t="s">
        <v>10</v>
      </c>
      <c r="G2" s="8"/>
    </row>
    <row r="3" spans="2:7" ht="20.85" customHeight="1" x14ac:dyDescent="0.2">
      <c r="B3" s="16">
        <v>-1.5969090962871999E-5</v>
      </c>
      <c r="C3" s="10">
        <v>0</v>
      </c>
      <c r="D3" s="11"/>
      <c r="E3" s="11"/>
      <c r="F3" s="11"/>
      <c r="G3" s="10" t="s">
        <v>11</v>
      </c>
    </row>
    <row r="4" spans="2:7" ht="20.85" customHeight="1" x14ac:dyDescent="0.2">
      <c r="B4" s="16">
        <v>-4.7850893175082802E-5</v>
      </c>
      <c r="C4" s="10">
        <v>0</v>
      </c>
      <c r="D4" s="11"/>
      <c r="E4" s="11"/>
      <c r="F4" s="11"/>
      <c r="G4" s="10">
        <v>9.9999999999999995E-7</v>
      </c>
    </row>
    <row r="5" spans="2:7" ht="20.85" customHeight="1" x14ac:dyDescent="0.2">
      <c r="B5" s="16">
        <v>-5.2800401421442503E-5</v>
      </c>
      <c r="C5" s="10">
        <v>0</v>
      </c>
      <c r="D5" s="11"/>
      <c r="E5" s="11"/>
      <c r="F5" s="11"/>
      <c r="G5" s="11"/>
    </row>
    <row r="6" spans="2:7" ht="20.85" customHeight="1" x14ac:dyDescent="0.2">
      <c r="B6" s="9">
        <v>1.3818637695491801E-4</v>
      </c>
      <c r="C6" s="10">
        <v>0</v>
      </c>
      <c r="D6" s="11"/>
      <c r="E6" s="11"/>
      <c r="F6" s="11"/>
      <c r="G6" s="11"/>
    </row>
    <row r="7" spans="2:7" ht="20.85" customHeight="1" x14ac:dyDescent="0.2">
      <c r="B7" s="9">
        <v>9.2113751674020503E-4</v>
      </c>
      <c r="C7" s="10">
        <v>0</v>
      </c>
      <c r="D7" s="11"/>
      <c r="E7" s="10"/>
      <c r="F7" s="10"/>
      <c r="G7" s="11"/>
    </row>
    <row r="8" spans="2:7" ht="20.85" customHeight="1" x14ac:dyDescent="0.2">
      <c r="B8" s="9">
        <v>3.0050233370127501E-3</v>
      </c>
      <c r="C8" s="10">
        <v>0</v>
      </c>
      <c r="D8" s="11"/>
      <c r="E8" s="11"/>
      <c r="F8" s="11"/>
      <c r="G8" s="11"/>
    </row>
    <row r="9" spans="2:7" ht="20.85" customHeight="1" x14ac:dyDescent="0.2">
      <c r="B9" s="9">
        <v>7.4163797735896297E-3</v>
      </c>
      <c r="C9" s="10">
        <v>0</v>
      </c>
      <c r="D9" s="11"/>
      <c r="E9" s="11"/>
      <c r="F9" s="11"/>
      <c r="G9" s="11"/>
    </row>
    <row r="10" spans="2:7" ht="20.85" customHeight="1" x14ac:dyDescent="0.2">
      <c r="B10" s="9">
        <v>1.5359150144297199E-2</v>
      </c>
      <c r="C10" s="10">
        <v>0</v>
      </c>
      <c r="D10" s="11"/>
      <c r="E10" s="11"/>
      <c r="F10" s="11"/>
      <c r="G10" s="11"/>
    </row>
    <row r="11" spans="2:7" ht="20.85" customHeight="1" x14ac:dyDescent="0.2">
      <c r="B11" s="9">
        <v>2.7905165574868201E-2</v>
      </c>
      <c r="C11" s="10">
        <v>0</v>
      </c>
      <c r="D11" s="11"/>
      <c r="E11" s="11"/>
      <c r="F11" s="11"/>
      <c r="G11" s="11"/>
    </row>
    <row r="12" spans="2:7" ht="20.85" customHeight="1" x14ac:dyDescent="0.2">
      <c r="B12" s="16">
        <v>4.5562994774998998E-2</v>
      </c>
      <c r="C12" s="10">
        <v>0</v>
      </c>
      <c r="D12" s="11"/>
      <c r="E12" s="11"/>
      <c r="F12" s="11"/>
      <c r="G12" s="11"/>
    </row>
    <row r="13" spans="2:7" ht="20.85" customHeight="1" x14ac:dyDescent="0.2">
      <c r="B13" s="16">
        <v>6.7852055104880404E-2</v>
      </c>
      <c r="C13" s="10">
        <v>0</v>
      </c>
      <c r="D13" s="11"/>
      <c r="E13" s="11"/>
      <c r="F13" s="11"/>
      <c r="G13" s="11"/>
    </row>
    <row r="14" spans="2:7" ht="20.85" customHeight="1" x14ac:dyDescent="0.2">
      <c r="B14" s="16">
        <v>9.3055006476594204E-2</v>
      </c>
      <c r="C14" s="10">
        <v>0</v>
      </c>
      <c r="D14" s="11"/>
      <c r="E14" s="11"/>
      <c r="F14" s="11"/>
      <c r="G14" s="11"/>
    </row>
    <row r="15" spans="2:7" ht="20.85" customHeight="1" x14ac:dyDescent="0.2">
      <c r="B15" s="9">
        <v>0.118300375641382</v>
      </c>
      <c r="C15" s="10">
        <v>0</v>
      </c>
      <c r="D15" s="11"/>
      <c r="E15" s="11"/>
      <c r="F15" s="11"/>
      <c r="G15" s="11"/>
    </row>
    <row r="16" spans="2:7" ht="20.85" customHeight="1" x14ac:dyDescent="0.2">
      <c r="B16" s="9">
        <v>0.14003144411362101</v>
      </c>
      <c r="C16" s="10">
        <v>0</v>
      </c>
      <c r="D16" s="11"/>
      <c r="E16" s="11"/>
      <c r="F16" s="11"/>
      <c r="G16" s="11"/>
    </row>
    <row r="17" spans="2:7" ht="20.85" customHeight="1" x14ac:dyDescent="0.2">
      <c r="B17" s="9">
        <v>0.15477580030343499</v>
      </c>
      <c r="C17" s="10">
        <v>0</v>
      </c>
      <c r="D17" s="11"/>
      <c r="E17" s="11"/>
      <c r="F17" s="11"/>
      <c r="G17" s="11"/>
    </row>
    <row r="18" spans="2:7" ht="20.85" customHeight="1" x14ac:dyDescent="0.2">
      <c r="B18" s="9">
        <v>0.16</v>
      </c>
      <c r="C18" s="10">
        <v>0</v>
      </c>
      <c r="D18" s="11"/>
      <c r="E18" s="11"/>
      <c r="F18" s="11"/>
      <c r="G18" s="11"/>
    </row>
    <row r="19" spans="2:7" ht="20.85" customHeight="1" x14ac:dyDescent="0.2">
      <c r="B19" s="9">
        <v>0.15477580030343499</v>
      </c>
      <c r="C19" s="10">
        <v>0</v>
      </c>
      <c r="D19" s="11"/>
      <c r="E19" s="11"/>
      <c r="F19" s="11"/>
      <c r="G19" s="11"/>
    </row>
    <row r="20" spans="2:7" ht="20.85" customHeight="1" x14ac:dyDescent="0.2">
      <c r="B20" s="9">
        <v>0.14003144411362101</v>
      </c>
      <c r="C20" s="10">
        <v>0</v>
      </c>
      <c r="D20" s="11"/>
      <c r="E20" s="11"/>
      <c r="F20" s="11"/>
      <c r="G20" s="11"/>
    </row>
    <row r="21" spans="2:7" ht="20.85" customHeight="1" x14ac:dyDescent="0.2">
      <c r="B21" s="9">
        <v>0.118300375641382</v>
      </c>
      <c r="C21" s="10">
        <v>0</v>
      </c>
      <c r="D21" s="11"/>
      <c r="E21" s="11"/>
      <c r="F21" s="11"/>
      <c r="G21" s="11"/>
    </row>
    <row r="22" spans="2:7" ht="20.85" customHeight="1" x14ac:dyDescent="0.2">
      <c r="B22" s="9">
        <v>9.3055006476594204E-2</v>
      </c>
      <c r="C22" s="10">
        <v>0</v>
      </c>
      <c r="D22" s="11"/>
      <c r="E22" s="11"/>
      <c r="F22" s="11"/>
      <c r="G22" s="11"/>
    </row>
    <row r="23" spans="2:7" ht="20.85" customHeight="1" x14ac:dyDescent="0.2">
      <c r="B23" s="9">
        <v>6.7852055104880404E-2</v>
      </c>
      <c r="C23" s="10">
        <v>0</v>
      </c>
      <c r="D23" s="11"/>
      <c r="E23" s="11"/>
      <c r="F23" s="11"/>
      <c r="G23" s="11"/>
    </row>
    <row r="24" spans="2:7" ht="20.85" customHeight="1" x14ac:dyDescent="0.2">
      <c r="B24" s="9">
        <v>4.5562994774998998E-2</v>
      </c>
      <c r="C24" s="10">
        <v>0</v>
      </c>
      <c r="D24" s="11"/>
      <c r="E24" s="11"/>
      <c r="F24" s="11"/>
      <c r="G24" s="11"/>
    </row>
    <row r="25" spans="2:7" ht="20.85" customHeight="1" x14ac:dyDescent="0.2">
      <c r="B25" s="9">
        <v>2.7905165574868201E-2</v>
      </c>
      <c r="C25" s="10">
        <v>0</v>
      </c>
      <c r="D25" s="11"/>
      <c r="E25" s="11"/>
      <c r="F25" s="11"/>
      <c r="G25" s="11"/>
    </row>
    <row r="26" spans="2:7" ht="20.85" customHeight="1" x14ac:dyDescent="0.2">
      <c r="B26" s="9">
        <v>1.5359150144297199E-2</v>
      </c>
      <c r="C26" s="10">
        <v>0</v>
      </c>
      <c r="D26" s="11"/>
      <c r="E26" s="11"/>
      <c r="F26" s="11"/>
      <c r="G26" s="11"/>
    </row>
    <row r="27" spans="2:7" ht="20.85" customHeight="1" x14ac:dyDescent="0.2">
      <c r="B27" s="9">
        <v>7.4163797735896297E-3</v>
      </c>
      <c r="C27" s="10">
        <v>0</v>
      </c>
      <c r="D27" s="11"/>
      <c r="E27" s="11"/>
      <c r="F27" s="11"/>
      <c r="G27" s="11"/>
    </row>
    <row r="28" spans="2:7" ht="20.85" customHeight="1" x14ac:dyDescent="0.2">
      <c r="B28" s="9">
        <v>3.0050233370127501E-3</v>
      </c>
      <c r="C28" s="10">
        <v>0</v>
      </c>
      <c r="D28" s="11"/>
      <c r="E28" s="11"/>
      <c r="F28" s="11"/>
      <c r="G28" s="11"/>
    </row>
    <row r="29" spans="2:7" ht="20.85" customHeight="1" x14ac:dyDescent="0.2">
      <c r="B29" s="9">
        <v>9.2113751674020503E-4</v>
      </c>
      <c r="C29" s="10">
        <v>0</v>
      </c>
      <c r="D29" s="11"/>
      <c r="E29" s="11"/>
      <c r="F29" s="11"/>
      <c r="G29" s="11"/>
    </row>
    <row r="30" spans="2:7" ht="20.85" customHeight="1" x14ac:dyDescent="0.2">
      <c r="B30" s="9">
        <v>1.3818637695491801E-4</v>
      </c>
      <c r="C30" s="10">
        <v>0</v>
      </c>
      <c r="D30" s="11"/>
      <c r="E30" s="11"/>
      <c r="F30" s="11"/>
      <c r="G30" s="11"/>
    </row>
    <row r="31" spans="2:7" ht="20.85" customHeight="1" x14ac:dyDescent="0.2">
      <c r="B31" s="16">
        <v>-5.2800401421442503E-5</v>
      </c>
      <c r="C31" s="10">
        <v>0</v>
      </c>
      <c r="D31" s="11"/>
      <c r="E31" s="11"/>
      <c r="F31" s="11"/>
      <c r="G31" s="11"/>
    </row>
    <row r="32" spans="2:7" ht="20.85" customHeight="1" x14ac:dyDescent="0.2">
      <c r="B32" s="16">
        <v>-4.7850893175082802E-5</v>
      </c>
      <c r="C32" s="10">
        <v>0</v>
      </c>
      <c r="D32" s="11"/>
      <c r="E32" s="11"/>
      <c r="F32" s="11"/>
      <c r="G32" s="11"/>
    </row>
    <row r="33" spans="2:7" ht="20.85" customHeight="1" x14ac:dyDescent="0.2">
      <c r="B33" s="16">
        <v>-1.5969090962871999E-5</v>
      </c>
      <c r="C33" s="9">
        <v>4000</v>
      </c>
      <c r="D33" s="10">
        <f t="shared" ref="D33:D64" si="0">$B$3*C33+$B$4*C32+$B$5*C31+$B$6*C30+$B$7*C29+$B$8*C28+$B$9*C27+$B$10*C26+$B$11*C25+$B$12*C24+$B$13*C23+$B$14*C22+$B$15*C21+$B$16*C20+$B$17*C19+$B$18*C18+$B$19*C17+$B$20*C16+$B$21*C15+$B$22*C14+$B$23*C13+$B$24*C12+$B$25*C11+$B$26*C10+$B$27*C9+$B$28*C8+$B$29*C7+$B$30*C6+$B$31*C5+$B$32*C4+$B$33*C3</f>
        <v>-6.3876363851487997E-2</v>
      </c>
      <c r="E33" s="10">
        <v>-6.3876363851487997E-2</v>
      </c>
      <c r="F33" s="10">
        <f t="shared" ref="F33:F64" si="1">ABS(D33-E33)</f>
        <v>0</v>
      </c>
      <c r="G33" s="11"/>
    </row>
    <row r="34" spans="2:7" ht="20.85" customHeight="1" x14ac:dyDescent="0.2">
      <c r="B34" s="12"/>
      <c r="C34" s="9">
        <v>4095</v>
      </c>
      <c r="D34" s="10">
        <f t="shared" si="0"/>
        <v>-0.25679700019329205</v>
      </c>
      <c r="E34" s="10">
        <v>-0.25679700019329199</v>
      </c>
      <c r="F34" s="10">
        <f>ABS(D34-E34)</f>
        <v>5.5511151231257827E-17</v>
      </c>
      <c r="G34" s="11"/>
    </row>
    <row r="35" spans="2:7" ht="20.85" customHeight="1" x14ac:dyDescent="0.2">
      <c r="B35" s="12"/>
      <c r="C35" s="9">
        <v>3049</v>
      </c>
      <c r="D35" s="10">
        <f t="shared" si="0"/>
        <v>-0.45584077158353081</v>
      </c>
      <c r="E35" s="10">
        <v>-0.45584077158353098</v>
      </c>
      <c r="F35" s="10">
        <f t="shared" si="1"/>
        <v>1.6653345369377348E-16</v>
      </c>
      <c r="G35" s="11"/>
    </row>
    <row r="36" spans="2:7" ht="20.85" customHeight="1" x14ac:dyDescent="0.2">
      <c r="B36" s="12"/>
      <c r="C36" s="9">
        <v>4095</v>
      </c>
      <c r="D36" s="10">
        <f t="shared" si="0"/>
        <v>0.12523706321507666</v>
      </c>
      <c r="E36" s="10">
        <v>0.12523706321507699</v>
      </c>
      <c r="F36" s="10">
        <f t="shared" si="1"/>
        <v>3.3306690738754696E-16</v>
      </c>
      <c r="G36" s="11"/>
    </row>
    <row r="37" spans="2:7" ht="20.85" customHeight="1" x14ac:dyDescent="0.2">
      <c r="B37" s="12"/>
      <c r="C37" s="9">
        <v>3412</v>
      </c>
      <c r="D37" s="10">
        <f t="shared" si="0"/>
        <v>3.838998910739948</v>
      </c>
      <c r="E37" s="10">
        <v>3.83899891073994</v>
      </c>
      <c r="F37" s="10">
        <f t="shared" si="1"/>
        <v>7.9936057773011271E-15</v>
      </c>
      <c r="G37" s="11"/>
    </row>
    <row r="38" spans="2:7" ht="20.85" customHeight="1" x14ac:dyDescent="0.2">
      <c r="B38" s="12"/>
      <c r="C38" s="9">
        <v>4000</v>
      </c>
      <c r="D38" s="10">
        <f t="shared" si="0"/>
        <v>15.770120487252008</v>
      </c>
      <c r="E38" s="10">
        <v>15.770120487252001</v>
      </c>
      <c r="F38" s="10">
        <f t="shared" si="1"/>
        <v>7.1054273576010019E-15</v>
      </c>
      <c r="G38" s="11"/>
    </row>
    <row r="39" spans="2:7" ht="20.85" customHeight="1" x14ac:dyDescent="0.2">
      <c r="B39" s="12"/>
      <c r="C39" s="9">
        <v>4095</v>
      </c>
      <c r="D39" s="10">
        <f t="shared" si="0"/>
        <v>44.908559191753753</v>
      </c>
      <c r="E39" s="10">
        <v>44.908559191753703</v>
      </c>
      <c r="F39" s="10">
        <f t="shared" si="1"/>
        <v>4.9737991503207013E-14</v>
      </c>
      <c r="G39" s="11"/>
    </row>
    <row r="40" spans="2:7" ht="20.85" customHeight="1" x14ac:dyDescent="0.2">
      <c r="B40" s="12"/>
      <c r="C40" s="9">
        <v>3049</v>
      </c>
      <c r="D40" s="10">
        <f t="shared" si="0"/>
        <v>104.756701182228</v>
      </c>
      <c r="E40" s="10">
        <v>104.756701182227</v>
      </c>
      <c r="F40" s="10">
        <f t="shared" si="1"/>
        <v>9.9475983006414026E-13</v>
      </c>
      <c r="G40" s="11"/>
    </row>
    <row r="41" spans="2:7" ht="20.85" customHeight="1" x14ac:dyDescent="0.2">
      <c r="B41" s="12"/>
      <c r="C41" s="9">
        <v>4095</v>
      </c>
      <c r="D41" s="10">
        <f t="shared" si="0"/>
        <v>212.70265290544447</v>
      </c>
      <c r="E41" s="10">
        <v>212.70265290544401</v>
      </c>
      <c r="F41" s="10">
        <f t="shared" si="1"/>
        <v>4.5474735088646412E-13</v>
      </c>
      <c r="G41" s="11"/>
    </row>
    <row r="42" spans="2:7" ht="20.85" customHeight="1" x14ac:dyDescent="0.2">
      <c r="B42" s="12"/>
      <c r="C42" s="9">
        <v>3412</v>
      </c>
      <c r="D42" s="10">
        <f t="shared" si="0"/>
        <v>387.81589462852043</v>
      </c>
      <c r="E42" s="10">
        <v>387.81589462852003</v>
      </c>
      <c r="F42" s="10">
        <f t="shared" si="1"/>
        <v>3.979039320256561E-13</v>
      </c>
      <c r="G42" s="11"/>
    </row>
    <row r="43" spans="2:7" ht="20.85" customHeight="1" x14ac:dyDescent="0.2">
      <c r="B43" s="12"/>
      <c r="C43" s="9">
        <v>4000</v>
      </c>
      <c r="D43" s="10">
        <f t="shared" si="0"/>
        <v>647.04206197655253</v>
      </c>
      <c r="E43" s="10">
        <v>647.04206197655196</v>
      </c>
      <c r="F43" s="10">
        <f t="shared" si="1"/>
        <v>5.6843418860808015E-13</v>
      </c>
      <c r="G43" s="11"/>
    </row>
    <row r="44" spans="2:7" ht="20.85" customHeight="1" x14ac:dyDescent="0.2">
      <c r="B44" s="12"/>
      <c r="C44" s="9">
        <v>4095</v>
      </c>
      <c r="D44" s="10">
        <f t="shared" si="0"/>
        <v>1000.581395143015</v>
      </c>
      <c r="E44" s="10">
        <v>1000.58139514301</v>
      </c>
      <c r="F44" s="10">
        <f t="shared" si="1"/>
        <v>5.0022208597511053E-12</v>
      </c>
      <c r="G44" s="11"/>
    </row>
    <row r="45" spans="2:7" ht="20.85" customHeight="1" x14ac:dyDescent="0.2">
      <c r="B45" s="12"/>
      <c r="C45" s="9">
        <v>3049</v>
      </c>
      <c r="D45" s="10">
        <f t="shared" si="0"/>
        <v>1447.6922598292608</v>
      </c>
      <c r="E45" s="10">
        <v>1447.6922598292599</v>
      </c>
      <c r="F45" s="10">
        <f t="shared" si="1"/>
        <v>9.0949470177292824E-13</v>
      </c>
      <c r="G45" s="11"/>
    </row>
    <row r="46" spans="2:7" ht="20.85" customHeight="1" x14ac:dyDescent="0.2">
      <c r="B46" s="12"/>
      <c r="C46" s="9">
        <v>4095</v>
      </c>
      <c r="D46" s="10">
        <f t="shared" si="0"/>
        <v>1974.3082861853054</v>
      </c>
      <c r="E46" s="10">
        <v>1974.3082861852999</v>
      </c>
      <c r="F46" s="10">
        <f t="shared" si="1"/>
        <v>5.4569682106375694E-12</v>
      </c>
      <c r="G46" s="11"/>
    </row>
    <row r="47" spans="2:7" ht="20.85" customHeight="1" x14ac:dyDescent="0.2">
      <c r="B47" s="12"/>
      <c r="C47" s="9">
        <v>3412</v>
      </c>
      <c r="D47" s="10">
        <f t="shared" si="0"/>
        <v>2553.6171683576172</v>
      </c>
      <c r="E47" s="10">
        <v>2553.6171683576099</v>
      </c>
      <c r="F47" s="10">
        <f t="shared" si="1"/>
        <v>7.2759576141834259E-12</v>
      </c>
      <c r="G47" s="11"/>
    </row>
    <row r="48" spans="2:7" ht="20.85" customHeight="1" x14ac:dyDescent="0.2">
      <c r="B48" s="12"/>
      <c r="C48" s="9">
        <v>0</v>
      </c>
      <c r="D48" s="10">
        <f t="shared" si="0"/>
        <v>3149.8124340349996</v>
      </c>
      <c r="E48" s="10">
        <v>3149.81243403499</v>
      </c>
      <c r="F48" s="10">
        <f t="shared" si="1"/>
        <v>9.5496943686157465E-12</v>
      </c>
      <c r="G48" s="11"/>
    </row>
    <row r="49" spans="2:7" ht="20.85" customHeight="1" x14ac:dyDescent="0.2">
      <c r="B49" s="12"/>
      <c r="C49" s="9">
        <v>588</v>
      </c>
      <c r="D49" s="10">
        <f t="shared" si="0"/>
        <v>3724.113063990309</v>
      </c>
      <c r="E49" s="10">
        <v>3724.1130639902999</v>
      </c>
      <c r="F49" s="10">
        <f t="shared" si="1"/>
        <v>9.0949470177292824E-12</v>
      </c>
      <c r="G49" s="11"/>
    </row>
    <row r="50" spans="2:7" ht="20.85" customHeight="1" x14ac:dyDescent="0.2">
      <c r="B50" s="12"/>
      <c r="C50" s="9">
        <v>0</v>
      </c>
      <c r="D50" s="10">
        <f t="shared" si="0"/>
        <v>4241.486832530949</v>
      </c>
      <c r="E50" s="10">
        <v>4241.4868325309399</v>
      </c>
      <c r="F50" s="10">
        <f t="shared" si="1"/>
        <v>9.0949470177292824E-12</v>
      </c>
      <c r="G50" s="11"/>
    </row>
    <row r="51" spans="2:7" ht="20.85" customHeight="1" x14ac:dyDescent="0.2">
      <c r="B51" s="12"/>
      <c r="C51" s="9">
        <v>951</v>
      </c>
      <c r="D51" s="10">
        <f t="shared" si="0"/>
        <v>4675.9735278518492</v>
      </c>
      <c r="E51" s="10">
        <v>4675.9735278518401</v>
      </c>
      <c r="F51" s="10">
        <f t="shared" si="1"/>
        <v>9.0949470177292824E-12</v>
      </c>
      <c r="G51" s="11"/>
    </row>
    <row r="52" spans="2:7" ht="20.85" customHeight="1" x14ac:dyDescent="0.2">
      <c r="B52" s="12"/>
      <c r="C52" s="9">
        <v>0</v>
      </c>
      <c r="D52" s="10">
        <f t="shared" si="0"/>
        <v>5013.1567563399503</v>
      </c>
      <c r="E52" s="10">
        <v>5013.1567563399403</v>
      </c>
      <c r="F52" s="10">
        <f t="shared" si="1"/>
        <v>1.0004441719502211E-11</v>
      </c>
      <c r="G52" s="11"/>
    </row>
    <row r="53" spans="2:7" ht="20.85" customHeight="1" x14ac:dyDescent="0.2">
      <c r="B53" s="12"/>
      <c r="C53" s="9">
        <v>0</v>
      </c>
      <c r="D53" s="10">
        <f t="shared" si="0"/>
        <v>5249.1599644143344</v>
      </c>
      <c r="E53" s="10">
        <v>5249.1599644143298</v>
      </c>
      <c r="F53" s="10">
        <f t="shared" si="1"/>
        <v>4.5474735088646412E-12</v>
      </c>
      <c r="G53" s="11"/>
    </row>
    <row r="54" spans="2:7" ht="20.85" customHeight="1" x14ac:dyDescent="0.2">
      <c r="B54" s="12"/>
      <c r="C54" s="9">
        <v>588</v>
      </c>
      <c r="D54" s="10">
        <f t="shared" si="0"/>
        <v>5386.9042618337598</v>
      </c>
      <c r="E54" s="10">
        <v>5386.9042618337498</v>
      </c>
      <c r="F54" s="10">
        <f t="shared" si="1"/>
        <v>1.0004441719502211E-11</v>
      </c>
      <c r="G54" s="11"/>
    </row>
    <row r="55" spans="2:7" ht="20.85" customHeight="1" x14ac:dyDescent="0.2">
      <c r="B55" s="12"/>
      <c r="C55" s="9">
        <v>0</v>
      </c>
      <c r="D55" s="10">
        <f t="shared" si="0"/>
        <v>5431.2942987903507</v>
      </c>
      <c r="E55" s="10">
        <v>5431.2942987903398</v>
      </c>
      <c r="F55" s="10">
        <f t="shared" si="1"/>
        <v>1.0913936421275139E-11</v>
      </c>
      <c r="G55" s="11"/>
    </row>
    <row r="56" spans="2:7" ht="20.85" customHeight="1" x14ac:dyDescent="0.2">
      <c r="B56" s="12"/>
      <c r="C56" s="9">
        <v>951</v>
      </c>
      <c r="D56" s="10">
        <f t="shared" si="0"/>
        <v>5385.2727419158364</v>
      </c>
      <c r="E56" s="10">
        <v>5385.27274191583</v>
      </c>
      <c r="F56" s="10">
        <f t="shared" si="1"/>
        <v>6.3664629124104977E-12</v>
      </c>
      <c r="G56" s="11"/>
    </row>
    <row r="57" spans="2:7" ht="20.85" customHeight="1" x14ac:dyDescent="0.2">
      <c r="B57" s="12"/>
      <c r="C57" s="9">
        <v>0</v>
      </c>
      <c r="D57" s="10">
        <f t="shared" si="0"/>
        <v>5248.3768395393772</v>
      </c>
      <c r="E57" s="10">
        <v>5248.3768395393699</v>
      </c>
      <c r="F57" s="10">
        <f t="shared" si="1"/>
        <v>7.2759576141834259E-12</v>
      </c>
      <c r="G57" s="11"/>
    </row>
    <row r="58" spans="2:7" ht="20.85" customHeight="1" x14ac:dyDescent="0.2">
      <c r="B58" s="12"/>
      <c r="C58" s="9">
        <v>0</v>
      </c>
      <c r="D58" s="10">
        <f t="shared" si="0"/>
        <v>5018.238424152205</v>
      </c>
      <c r="E58" s="10">
        <v>5018.2384241522004</v>
      </c>
      <c r="F58" s="10">
        <f t="shared" si="1"/>
        <v>4.5474735088646412E-12</v>
      </c>
      <c r="G58" s="11"/>
    </row>
    <row r="59" spans="2:7" ht="20.85" customHeight="1" x14ac:dyDescent="0.2">
      <c r="B59" s="12"/>
      <c r="C59" s="9">
        <v>588</v>
      </c>
      <c r="D59" s="10">
        <f t="shared" si="0"/>
        <v>4694.3770540899177</v>
      </c>
      <c r="E59" s="10">
        <v>4694.3770540899104</v>
      </c>
      <c r="F59" s="10">
        <f t="shared" si="1"/>
        <v>7.2759576141834259E-12</v>
      </c>
      <c r="G59" s="11"/>
    </row>
    <row r="60" spans="2:7" ht="20.85" customHeight="1" x14ac:dyDescent="0.2">
      <c r="B60" s="12"/>
      <c r="C60" s="9">
        <v>0</v>
      </c>
      <c r="D60" s="10">
        <f t="shared" si="0"/>
        <v>4282.6681072411939</v>
      </c>
      <c r="E60" s="10">
        <v>4282.6681072411902</v>
      </c>
      <c r="F60" s="10">
        <f t="shared" si="1"/>
        <v>3.637978807091713E-12</v>
      </c>
      <c r="G60" s="11"/>
    </row>
    <row r="61" spans="2:7" ht="20.85" customHeight="1" x14ac:dyDescent="0.2">
      <c r="B61" s="12"/>
      <c r="C61" s="9">
        <v>951</v>
      </c>
      <c r="D61" s="10">
        <f t="shared" si="0"/>
        <v>3798.528512166889</v>
      </c>
      <c r="E61" s="10">
        <v>3798.5285121668799</v>
      </c>
      <c r="F61" s="10">
        <f t="shared" si="1"/>
        <v>9.0949470177292824E-12</v>
      </c>
      <c r="G61" s="11"/>
    </row>
    <row r="62" spans="2:7" ht="20.85" customHeight="1" x14ac:dyDescent="0.2">
      <c r="B62" s="12"/>
      <c r="C62" s="9">
        <v>3412</v>
      </c>
      <c r="D62" s="10">
        <f t="shared" si="0"/>
        <v>3267.3937863737178</v>
      </c>
      <c r="E62" s="10">
        <v>3267.3937863737101</v>
      </c>
      <c r="F62" s="10">
        <f t="shared" si="1"/>
        <v>7.73070496506989E-12</v>
      </c>
      <c r="G62" s="11"/>
    </row>
    <row r="63" spans="2:7" ht="20.85" customHeight="1" x14ac:dyDescent="0.2">
      <c r="B63" s="12"/>
      <c r="C63" s="9">
        <v>4000</v>
      </c>
      <c r="D63" s="10">
        <f t="shared" si="0"/>
        <v>2722.104592885029</v>
      </c>
      <c r="E63" s="10">
        <v>2722.1045928850199</v>
      </c>
      <c r="F63" s="10">
        <f t="shared" si="1"/>
        <v>9.0949470177292824E-12</v>
      </c>
      <c r="G63" s="11"/>
    </row>
    <row r="64" spans="2:7" ht="20.85" customHeight="1" x14ac:dyDescent="0.2">
      <c r="B64" s="12"/>
      <c r="C64" s="9">
        <v>4095</v>
      </c>
      <c r="D64" s="10">
        <f t="shared" si="0"/>
        <v>2197.9591170985946</v>
      </c>
      <c r="E64" s="10">
        <v>2197.95911709859</v>
      </c>
      <c r="F64" s="10">
        <f t="shared" si="1"/>
        <v>4.5474735088646412E-12</v>
      </c>
      <c r="G64" s="11"/>
    </row>
    <row r="65" spans="2:7" ht="20.85" customHeight="1" x14ac:dyDescent="0.2">
      <c r="B65" s="12"/>
      <c r="C65" s="9">
        <v>3049</v>
      </c>
      <c r="D65" s="10">
        <f t="shared" ref="D65:D96" si="2">$B$3*C65+$B$4*C64+$B$5*C63+$B$6*C62+$B$7*C61+$B$8*C60+$B$9*C59+$B$10*C58+$B$11*C57+$B$12*C56+$B$13*C55+$B$14*C54+$B$15*C53+$B$16*C52+$B$17*C51+$B$18*C50+$B$19*C49+$B$20*C48+$B$21*C47+$B$22*C46+$B$23*C45+$B$24*C44+$B$25*C43+$B$26*C42+$B$27*C41+$B$28*C40+$B$29*C39+$B$30*C38+$B$31*C37+$B$32*C36+$B$33*C35</f>
        <v>1727.1201889891147</v>
      </c>
      <c r="E65" s="10">
        <v>1727.1201889891099</v>
      </c>
      <c r="F65" s="10">
        <f t="shared" ref="F65:F96" si="3">ABS(D65-E65)</f>
        <v>4.7748471843078732E-12</v>
      </c>
      <c r="G65" s="11"/>
    </row>
    <row r="66" spans="2:7" ht="20.85" customHeight="1" x14ac:dyDescent="0.2">
      <c r="B66" s="12"/>
      <c r="C66" s="9">
        <v>4095</v>
      </c>
      <c r="D66" s="10">
        <f t="shared" si="2"/>
        <v>1334.2760201712663</v>
      </c>
      <c r="E66" s="10">
        <v>1334.2760201712599</v>
      </c>
      <c r="F66" s="10">
        <f t="shared" si="3"/>
        <v>6.3664629124104977E-12</v>
      </c>
      <c r="G66" s="11"/>
    </row>
    <row r="67" spans="2:7" ht="20.85" customHeight="1" x14ac:dyDescent="0.2">
      <c r="B67" s="12"/>
      <c r="C67" s="9">
        <v>3412</v>
      </c>
      <c r="D67" s="10">
        <f t="shared" si="2"/>
        <v>1034.8597449829724</v>
      </c>
      <c r="E67" s="10">
        <v>1034.8597449829699</v>
      </c>
      <c r="F67" s="10">
        <f t="shared" si="3"/>
        <v>2.5011104298755527E-12</v>
      </c>
      <c r="G67" s="11"/>
    </row>
    <row r="68" spans="2:7" ht="20.85" customHeight="1" x14ac:dyDescent="0.2">
      <c r="B68" s="12"/>
      <c r="C68" s="9">
        <v>4000</v>
      </c>
      <c r="D68" s="10">
        <f t="shared" si="2"/>
        <v>836.11126470098588</v>
      </c>
      <c r="E68" s="10">
        <v>836.111264700986</v>
      </c>
      <c r="F68" s="10">
        <f t="shared" si="3"/>
        <v>1.1368683772161603E-13</v>
      </c>
      <c r="G68" s="11"/>
    </row>
    <row r="69" spans="2:7" ht="20.85" customHeight="1" x14ac:dyDescent="0.2">
      <c r="B69" s="12"/>
      <c r="C69" s="9">
        <v>4095</v>
      </c>
      <c r="D69" s="10">
        <f t="shared" si="2"/>
        <v>740.15416015375843</v>
      </c>
      <c r="E69" s="10">
        <v>740.15416015375797</v>
      </c>
      <c r="F69" s="10">
        <f t="shared" si="3"/>
        <v>4.5474735088646412E-13</v>
      </c>
      <c r="G69" s="11"/>
    </row>
    <row r="70" spans="2:7" ht="20.85" customHeight="1" x14ac:dyDescent="0.2">
      <c r="B70" s="12"/>
      <c r="C70" s="9">
        <v>3049</v>
      </c>
      <c r="D70" s="10">
        <f t="shared" si="2"/>
        <v>747.34000783993315</v>
      </c>
      <c r="E70" s="10">
        <v>747.34000783993304</v>
      </c>
      <c r="F70" s="10">
        <f t="shared" si="3"/>
        <v>1.1368683772161603E-13</v>
      </c>
      <c r="G70" s="11"/>
    </row>
    <row r="71" spans="2:7" ht="20.85" customHeight="1" x14ac:dyDescent="0.2">
      <c r="B71" s="12"/>
      <c r="C71" s="9">
        <v>4095</v>
      </c>
      <c r="D71" s="10">
        <f t="shared" si="2"/>
        <v>858.23036483522196</v>
      </c>
      <c r="E71" s="10">
        <v>858.23036483522105</v>
      </c>
      <c r="F71" s="10">
        <f t="shared" si="3"/>
        <v>9.0949470177292824E-13</v>
      </c>
      <c r="G71" s="11"/>
    </row>
    <row r="72" spans="2:7" ht="20.85" customHeight="1" x14ac:dyDescent="0.2">
      <c r="B72" s="12"/>
      <c r="C72" s="9">
        <v>3412</v>
      </c>
      <c r="D72" s="10">
        <f t="shared" si="2"/>
        <v>1073.2593224913801</v>
      </c>
      <c r="E72" s="10">
        <v>1073.2593224913801</v>
      </c>
      <c r="F72" s="10">
        <f t="shared" si="3"/>
        <v>0</v>
      </c>
      <c r="G72" s="11"/>
    </row>
    <row r="73" spans="2:7" ht="20.85" customHeight="1" x14ac:dyDescent="0.2">
      <c r="B73" s="12"/>
      <c r="C73" s="9">
        <v>4000</v>
      </c>
      <c r="D73" s="10">
        <f t="shared" si="2"/>
        <v>1390.1304430423377</v>
      </c>
      <c r="E73" s="10">
        <v>1390.1304430423299</v>
      </c>
      <c r="F73" s="10">
        <f t="shared" si="3"/>
        <v>7.73070496506989E-12</v>
      </c>
      <c r="G73" s="11"/>
    </row>
    <row r="74" spans="2:7" ht="20.85" customHeight="1" x14ac:dyDescent="0.2">
      <c r="B74" s="12"/>
      <c r="C74" s="9">
        <v>4095</v>
      </c>
      <c r="D74" s="10">
        <f t="shared" si="2"/>
        <v>1800.2903348030434</v>
      </c>
      <c r="E74" s="10">
        <v>1800.29033480304</v>
      </c>
      <c r="F74" s="10">
        <f t="shared" si="3"/>
        <v>3.4106051316484809E-12</v>
      </c>
      <c r="G74" s="11"/>
    </row>
    <row r="75" spans="2:7" ht="20.85" customHeight="1" x14ac:dyDescent="0.2">
      <c r="B75" s="12"/>
      <c r="C75" s="9">
        <v>3049</v>
      </c>
      <c r="D75" s="10">
        <f t="shared" si="2"/>
        <v>2286.1356677878412</v>
      </c>
      <c r="E75" s="10">
        <v>2286.1356677878398</v>
      </c>
      <c r="F75" s="10">
        <f t="shared" si="3"/>
        <v>1.3642420526593924E-12</v>
      </c>
      <c r="G75" s="11"/>
    </row>
    <row r="76" spans="2:7" ht="20.85" customHeight="1" x14ac:dyDescent="0.2">
      <c r="B76" s="12"/>
      <c r="C76" s="9">
        <v>951</v>
      </c>
      <c r="D76" s="10">
        <f t="shared" si="2"/>
        <v>2820.5979246523279</v>
      </c>
      <c r="E76" s="10">
        <v>2820.5979246523202</v>
      </c>
      <c r="F76" s="10">
        <f t="shared" si="3"/>
        <v>7.73070496506989E-12</v>
      </c>
      <c r="G76" s="11"/>
    </row>
    <row r="77" spans="2:7" ht="20.85" customHeight="1" x14ac:dyDescent="0.2">
      <c r="B77" s="12"/>
      <c r="C77" s="9">
        <v>0</v>
      </c>
      <c r="D77" s="10">
        <f t="shared" si="2"/>
        <v>3369.6465619897144</v>
      </c>
      <c r="E77" s="10">
        <v>3369.6465619897099</v>
      </c>
      <c r="F77" s="10">
        <f t="shared" si="3"/>
        <v>4.5474735088646412E-12</v>
      </c>
      <c r="G77" s="11"/>
    </row>
    <row r="78" spans="2:7" ht="20.85" customHeight="1" x14ac:dyDescent="0.2">
      <c r="B78" s="12"/>
      <c r="C78" s="9">
        <v>0</v>
      </c>
      <c r="D78" s="10">
        <f t="shared" si="2"/>
        <v>3897.1249062280608</v>
      </c>
      <c r="E78" s="10">
        <v>3897.1249062280599</v>
      </c>
      <c r="F78" s="10">
        <f t="shared" si="3"/>
        <v>9.0949470177292824E-13</v>
      </c>
      <c r="G78" s="11"/>
    </row>
    <row r="79" spans="2:7" ht="20.85" customHeight="1" x14ac:dyDescent="0.2">
      <c r="B79" s="12"/>
      <c r="C79" s="9">
        <v>588</v>
      </c>
      <c r="D79" s="10">
        <f t="shared" si="2"/>
        <v>4370.360616445264</v>
      </c>
      <c r="E79" s="10">
        <v>4370.3606164452603</v>
      </c>
      <c r="F79" s="10">
        <f t="shared" si="3"/>
        <v>3.637978807091713E-12</v>
      </c>
      <c r="G79" s="11"/>
    </row>
    <row r="80" spans="2:7" ht="20.85" customHeight="1" x14ac:dyDescent="0.2">
      <c r="B80" s="12"/>
      <c r="C80" s="9">
        <v>0</v>
      </c>
      <c r="D80" s="10">
        <f t="shared" si="2"/>
        <v>4764.5956178606002</v>
      </c>
      <c r="E80" s="10">
        <v>4764.5956178606002</v>
      </c>
      <c r="F80" s="10">
        <f t="shared" si="3"/>
        <v>0</v>
      </c>
      <c r="G80" s="11"/>
    </row>
    <row r="81" spans="2:7" ht="20.85" customHeight="1" x14ac:dyDescent="0.2">
      <c r="B81" s="12"/>
      <c r="C81" s="9">
        <v>951</v>
      </c>
      <c r="D81" s="10">
        <f t="shared" si="2"/>
        <v>5064.7458813117091</v>
      </c>
      <c r="E81" s="10">
        <v>5064.7458813117</v>
      </c>
      <c r="F81" s="10">
        <f t="shared" si="3"/>
        <v>9.0949470177292824E-12</v>
      </c>
      <c r="G81" s="11"/>
    </row>
    <row r="82" spans="2:7" ht="20.85" customHeight="1" x14ac:dyDescent="0.2">
      <c r="B82" s="12"/>
      <c r="C82" s="9">
        <v>0</v>
      </c>
      <c r="D82" s="10">
        <f t="shared" si="2"/>
        <v>5264.3042741820036</v>
      </c>
      <c r="E82" s="10">
        <v>5264.304274182</v>
      </c>
      <c r="F82" s="10">
        <f t="shared" si="3"/>
        <v>3.637978807091713E-12</v>
      </c>
      <c r="G82" s="11"/>
    </row>
    <row r="83" spans="2:7" ht="20.85" customHeight="1" x14ac:dyDescent="0.2">
      <c r="B83" s="12"/>
      <c r="C83" s="9">
        <v>0</v>
      </c>
      <c r="D83" s="10">
        <f t="shared" si="2"/>
        <v>5362.0289694333405</v>
      </c>
      <c r="E83" s="10">
        <v>5362.0289694333396</v>
      </c>
      <c r="F83" s="10">
        <f t="shared" si="3"/>
        <v>9.0949470177292824E-13</v>
      </c>
      <c r="G83" s="11"/>
    </row>
    <row r="84" spans="2:7" ht="20.85" customHeight="1" x14ac:dyDescent="0.2">
      <c r="B84" s="12"/>
      <c r="C84" s="9">
        <v>588</v>
      </c>
      <c r="D84" s="10">
        <f t="shared" si="2"/>
        <v>5358.2913284176348</v>
      </c>
      <c r="E84" s="10">
        <v>5358.2913284176302</v>
      </c>
      <c r="F84" s="10">
        <f t="shared" si="3"/>
        <v>4.5474735088646412E-12</v>
      </c>
      <c r="G84" s="11"/>
    </row>
    <row r="85" spans="2:7" ht="20.85" customHeight="1" x14ac:dyDescent="0.2">
      <c r="B85" s="12"/>
      <c r="C85" s="9">
        <v>0</v>
      </c>
      <c r="D85" s="10">
        <f t="shared" si="2"/>
        <v>5252.786338393762</v>
      </c>
      <c r="E85" s="10">
        <v>5252.7863383937602</v>
      </c>
      <c r="F85" s="10">
        <f t="shared" si="3"/>
        <v>1.8189894035458565E-12</v>
      </c>
      <c r="G85" s="11"/>
    </row>
    <row r="86" spans="2:7" ht="20.85" customHeight="1" x14ac:dyDescent="0.2">
      <c r="B86" s="12"/>
      <c r="C86" s="9">
        <v>951</v>
      </c>
      <c r="D86" s="10">
        <f t="shared" si="2"/>
        <v>5044.7134744589257</v>
      </c>
      <c r="E86" s="10">
        <v>5044.7134744589202</v>
      </c>
      <c r="F86" s="10">
        <f t="shared" si="3"/>
        <v>5.4569682106375694E-12</v>
      </c>
      <c r="G86" s="11"/>
    </row>
    <row r="87" spans="2:7" ht="20.85" customHeight="1" x14ac:dyDescent="0.2">
      <c r="B87" s="12"/>
      <c r="C87" s="9">
        <v>0</v>
      </c>
      <c r="D87" s="10">
        <f t="shared" si="2"/>
        <v>4735.3987819273843</v>
      </c>
      <c r="E87" s="10">
        <v>4735.3987819273798</v>
      </c>
      <c r="F87" s="10">
        <f t="shared" si="3"/>
        <v>4.5474735088646412E-12</v>
      </c>
      <c r="G87" s="11"/>
    </row>
    <row r="88" spans="2:7" ht="20.85" customHeight="1" x14ac:dyDescent="0.2">
      <c r="B88" s="12"/>
      <c r="C88" s="9">
        <v>0</v>
      </c>
      <c r="D88" s="10">
        <f t="shared" si="2"/>
        <v>4332.0445611639743</v>
      </c>
      <c r="E88" s="10">
        <v>4332.0445611639698</v>
      </c>
      <c r="F88" s="10">
        <f t="shared" si="3"/>
        <v>4.5474735088646412E-12</v>
      </c>
      <c r="G88" s="11"/>
    </row>
    <row r="89" spans="2:7" ht="20.85" customHeight="1" x14ac:dyDescent="0.2">
      <c r="B89" s="12"/>
      <c r="C89" s="9">
        <v>588</v>
      </c>
      <c r="D89" s="10">
        <f t="shared" si="2"/>
        <v>3850.8892010192312</v>
      </c>
      <c r="E89" s="10">
        <v>3850.8892010192299</v>
      </c>
      <c r="F89" s="10">
        <f t="shared" si="3"/>
        <v>1.3642420526593924E-12</v>
      </c>
      <c r="G89" s="11"/>
    </row>
    <row r="90" spans="2:7" ht="20.85" customHeight="1" x14ac:dyDescent="0.2">
      <c r="B90" s="12"/>
      <c r="C90" s="9">
        <v>3049</v>
      </c>
      <c r="D90" s="10">
        <f t="shared" si="2"/>
        <v>3317.9913528441134</v>
      </c>
      <c r="E90" s="10">
        <v>3317.9913528441102</v>
      </c>
      <c r="F90" s="10">
        <f t="shared" si="3"/>
        <v>3.1832314562052488E-12</v>
      </c>
      <c r="G90" s="11"/>
    </row>
    <row r="91" spans="2:7" ht="20.85" customHeight="1" x14ac:dyDescent="0.2">
      <c r="B91" s="12"/>
      <c r="C91" s="9">
        <v>4095</v>
      </c>
      <c r="D91" s="10">
        <f t="shared" si="2"/>
        <v>2767.0189234832715</v>
      </c>
      <c r="E91" s="10">
        <v>2767.0189234832701</v>
      </c>
      <c r="F91" s="10">
        <f t="shared" si="3"/>
        <v>1.3642420526593924E-12</v>
      </c>
      <c r="G91" s="11"/>
    </row>
    <row r="92" spans="2:7" ht="20.85" customHeight="1" x14ac:dyDescent="0.2">
      <c r="B92" s="12"/>
      <c r="C92" s="9">
        <v>3412</v>
      </c>
      <c r="D92" s="10">
        <f t="shared" si="2"/>
        <v>2234.4927520492765</v>
      </c>
      <c r="E92" s="10">
        <v>2234.4927520492702</v>
      </c>
      <c r="F92" s="10">
        <f t="shared" si="3"/>
        <v>6.3664629124104977E-12</v>
      </c>
      <c r="G92" s="11"/>
    </row>
    <row r="93" spans="2:7" ht="20.85" customHeight="1" x14ac:dyDescent="0.2">
      <c r="B93" s="12"/>
      <c r="C93" s="9">
        <v>4000</v>
      </c>
      <c r="D93" s="10">
        <f t="shared" si="2"/>
        <v>1754.0060277577504</v>
      </c>
      <c r="E93" s="10">
        <v>1754.00602775775</v>
      </c>
      <c r="F93" s="10">
        <f t="shared" si="3"/>
        <v>4.5474735088646412E-13</v>
      </c>
      <c r="G93" s="11"/>
    </row>
    <row r="94" spans="2:7" ht="20.85" customHeight="1" x14ac:dyDescent="0.2">
      <c r="B94" s="12"/>
      <c r="C94" s="9">
        <v>4095</v>
      </c>
      <c r="D94" s="10">
        <f t="shared" si="2"/>
        <v>1351.4784550241015</v>
      </c>
      <c r="E94" s="10">
        <v>1351.4784550241</v>
      </c>
      <c r="F94" s="10">
        <f t="shared" si="3"/>
        <v>1.5916157281026244E-12</v>
      </c>
      <c r="G94" s="11"/>
    </row>
    <row r="95" spans="2:7" ht="20.85" customHeight="1" x14ac:dyDescent="0.2">
      <c r="B95" s="12"/>
      <c r="C95" s="9">
        <v>3049</v>
      </c>
      <c r="D95" s="10">
        <f t="shared" si="2"/>
        <v>1042.9727394454901</v>
      </c>
      <c r="E95" s="10">
        <v>1042.9727394454901</v>
      </c>
      <c r="F95" s="10">
        <f t="shared" si="3"/>
        <v>0</v>
      </c>
      <c r="G95" s="11"/>
    </row>
    <row r="96" spans="2:7" ht="20.85" customHeight="1" x14ac:dyDescent="0.2">
      <c r="B96" s="12"/>
      <c r="C96" s="9">
        <v>4095</v>
      </c>
      <c r="D96" s="10">
        <f t="shared" si="2"/>
        <v>835.50581212462589</v>
      </c>
      <c r="E96" s="10">
        <v>835.50581212462498</v>
      </c>
      <c r="F96" s="10">
        <f t="shared" si="3"/>
        <v>9.0949470177292824E-13</v>
      </c>
      <c r="G96" s="11"/>
    </row>
    <row r="97" spans="2:7" ht="20.85" customHeight="1" x14ac:dyDescent="0.2">
      <c r="B97" s="12"/>
      <c r="C97" s="9">
        <v>3412</v>
      </c>
      <c r="D97" s="10">
        <f t="shared" ref="D97:D128" si="4">$B$3*C97+$B$4*C96+$B$5*C95+$B$6*C94+$B$7*C93+$B$8*C92+$B$9*C91+$B$10*C90+$B$11*C89+$B$12*C88+$B$13*C87+$B$14*C86+$B$15*C85+$B$16*C84+$B$17*C83+$B$18*C82+$B$19*C81+$B$20*C80+$B$21*C79+$B$22*C78+$B$23*C77+$B$24*C76+$B$25*C75+$B$26*C74+$B$27*C73+$B$28*C72+$B$29*C71+$B$30*C70+$B$31*C69+$B$32*C68+$B$33*C67</f>
        <v>730.24562419065182</v>
      </c>
      <c r="E97" s="10">
        <v>730.24562419065103</v>
      </c>
      <c r="F97" s="10">
        <f t="shared" ref="F97:F128" si="5">ABS(D97-E97)</f>
        <v>7.9580786405131221E-13</v>
      </c>
      <c r="G97" s="11"/>
    </row>
    <row r="98" spans="2:7" ht="20.85" customHeight="1" x14ac:dyDescent="0.2">
      <c r="B98" s="12"/>
      <c r="C98" s="9">
        <v>4000</v>
      </c>
      <c r="D98" s="10">
        <f t="shared" si="4"/>
        <v>726.28850385274723</v>
      </c>
      <c r="E98" s="10">
        <v>726.288503852747</v>
      </c>
      <c r="F98" s="10">
        <f t="shared" si="5"/>
        <v>2.2737367544323206E-13</v>
      </c>
      <c r="G98" s="11"/>
    </row>
    <row r="99" spans="2:7" ht="20.85" customHeight="1" x14ac:dyDescent="0.2">
      <c r="B99" s="12"/>
      <c r="C99" s="9">
        <v>4095</v>
      </c>
      <c r="D99" s="10">
        <f t="shared" si="4"/>
        <v>823.30797879499539</v>
      </c>
      <c r="E99" s="10">
        <v>823.30797879499505</v>
      </c>
      <c r="F99" s="10">
        <f t="shared" si="5"/>
        <v>3.4106051316484809E-13</v>
      </c>
      <c r="G99" s="11"/>
    </row>
    <row r="100" spans="2:7" ht="20.85" customHeight="1" x14ac:dyDescent="0.2">
      <c r="B100" s="12"/>
      <c r="C100" s="9">
        <v>3049</v>
      </c>
      <c r="D100" s="10">
        <f t="shared" si="4"/>
        <v>1021.7484611268026</v>
      </c>
      <c r="E100" s="10">
        <v>1021.7484611268</v>
      </c>
      <c r="F100" s="10">
        <f t="shared" si="5"/>
        <v>2.6147972675971687E-12</v>
      </c>
      <c r="G100" s="11"/>
    </row>
    <row r="101" spans="2:7" ht="20.85" customHeight="1" x14ac:dyDescent="0.2">
      <c r="B101" s="12"/>
      <c r="C101" s="9">
        <v>4095</v>
      </c>
      <c r="D101" s="10">
        <f t="shared" si="4"/>
        <v>1320.5294596730453</v>
      </c>
      <c r="E101" s="10">
        <v>1320.52945967304</v>
      </c>
      <c r="F101" s="10">
        <f t="shared" si="5"/>
        <v>5.2295945351943374E-12</v>
      </c>
      <c r="G101" s="11"/>
    </row>
    <row r="102" spans="2:7" ht="20.85" customHeight="1" x14ac:dyDescent="0.2">
      <c r="B102" s="12"/>
      <c r="C102" s="9">
        <v>3412</v>
      </c>
      <c r="D102" s="10">
        <f t="shared" si="4"/>
        <v>1713.3729122058473</v>
      </c>
      <c r="E102" s="10">
        <v>1713.3729122058401</v>
      </c>
      <c r="F102" s="10">
        <f t="shared" si="5"/>
        <v>7.2759576141834259E-12</v>
      </c>
      <c r="G102" s="11"/>
    </row>
    <row r="103" spans="2:7" ht="20.85" customHeight="1" x14ac:dyDescent="0.2">
      <c r="B103" s="12"/>
      <c r="C103" s="9">
        <v>4000</v>
      </c>
      <c r="D103" s="10">
        <f t="shared" si="4"/>
        <v>2185.4453179850102</v>
      </c>
      <c r="E103" s="10">
        <v>2185.4453179850002</v>
      </c>
      <c r="F103" s="10">
        <f t="shared" si="5"/>
        <v>1.0004441719502211E-11</v>
      </c>
      <c r="G103" s="11"/>
    </row>
    <row r="104" spans="2:7" ht="20.85" customHeight="1" x14ac:dyDescent="0.2">
      <c r="B104" s="12"/>
      <c r="C104" s="9">
        <v>588</v>
      </c>
      <c r="D104" s="10">
        <f t="shared" si="4"/>
        <v>2712.2111263673473</v>
      </c>
      <c r="E104" s="10">
        <v>2712.2111263673401</v>
      </c>
      <c r="F104" s="10">
        <f t="shared" si="5"/>
        <v>7.2759576141834259E-12</v>
      </c>
      <c r="G104" s="11"/>
    </row>
    <row r="105" spans="2:7" ht="20.85" customHeight="1" x14ac:dyDescent="0.2">
      <c r="B105" s="12"/>
      <c r="C105" s="9">
        <v>0</v>
      </c>
      <c r="D105" s="10">
        <f t="shared" si="4"/>
        <v>3261.1378849603443</v>
      </c>
      <c r="E105" s="10">
        <v>3261.1378849603402</v>
      </c>
      <c r="F105" s="10">
        <f t="shared" si="5"/>
        <v>4.0927261579781771E-12</v>
      </c>
      <c r="G105" s="11"/>
    </row>
    <row r="106" spans="2:7" ht="20.85" customHeight="1" x14ac:dyDescent="0.2">
      <c r="B106" s="12"/>
      <c r="C106" s="9">
        <v>951</v>
      </c>
      <c r="D106" s="10">
        <f t="shared" si="4"/>
        <v>3796.0938822280777</v>
      </c>
      <c r="E106" s="10">
        <v>3796.09388222807</v>
      </c>
      <c r="F106" s="10">
        <f t="shared" si="5"/>
        <v>7.73070496506989E-12</v>
      </c>
      <c r="G106" s="11"/>
    </row>
    <row r="107" spans="2:7" ht="20.85" customHeight="1" x14ac:dyDescent="0.2">
      <c r="B107" s="12"/>
      <c r="C107" s="9">
        <v>0</v>
      </c>
      <c r="D107" s="10">
        <f t="shared" si="4"/>
        <v>4282.9484065844617</v>
      </c>
      <c r="E107" s="10">
        <v>4282.9484065844599</v>
      </c>
      <c r="F107" s="10">
        <f t="shared" si="5"/>
        <v>1.8189894035458565E-12</v>
      </c>
      <c r="G107" s="11"/>
    </row>
    <row r="108" spans="2:7" ht="20.85" customHeight="1" x14ac:dyDescent="0.2">
      <c r="B108" s="12"/>
      <c r="C108" s="9">
        <v>0</v>
      </c>
      <c r="D108" s="10">
        <f t="shared" si="4"/>
        <v>4694.4298523173147</v>
      </c>
      <c r="E108" s="10">
        <v>4694.4298523173102</v>
      </c>
      <c r="F108" s="10">
        <f t="shared" si="5"/>
        <v>4.5474735088646412E-12</v>
      </c>
      <c r="G108" s="11"/>
    </row>
    <row r="109" spans="2:7" ht="20.85" customHeight="1" x14ac:dyDescent="0.2">
      <c r="B109" s="12"/>
      <c r="C109" s="9">
        <v>588</v>
      </c>
      <c r="D109" s="10">
        <f t="shared" si="4"/>
        <v>5012.6745470774595</v>
      </c>
      <c r="E109" s="10">
        <v>5012.6745470774504</v>
      </c>
      <c r="F109" s="10">
        <f t="shared" si="5"/>
        <v>9.0949470177292824E-12</v>
      </c>
      <c r="G109" s="11"/>
    </row>
    <row r="110" spans="2:7" ht="20.85" customHeight="1" x14ac:dyDescent="0.2">
      <c r="B110" s="12"/>
      <c r="C110" s="9">
        <v>0</v>
      </c>
      <c r="D110" s="10">
        <f t="shared" si="4"/>
        <v>5228.8699142172618</v>
      </c>
      <c r="E110" s="10">
        <v>5228.86991421726</v>
      </c>
      <c r="F110" s="10">
        <f t="shared" si="5"/>
        <v>1.8189894035458565E-12</v>
      </c>
      <c r="G110" s="11"/>
    </row>
    <row r="111" spans="2:7" ht="20.85" customHeight="1" x14ac:dyDescent="0.2">
      <c r="B111" s="12"/>
      <c r="C111" s="9">
        <v>951</v>
      </c>
      <c r="D111" s="10">
        <f t="shared" si="4"/>
        <v>5340.5172321446998</v>
      </c>
      <c r="E111" s="10">
        <v>5340.5172321446898</v>
      </c>
      <c r="F111" s="10">
        <f t="shared" si="5"/>
        <v>1.0004441719502211E-11</v>
      </c>
      <c r="G111" s="11"/>
    </row>
    <row r="112" spans="2:7" ht="20.85" customHeight="1" x14ac:dyDescent="0.2">
      <c r="B112" s="12"/>
      <c r="C112" s="9">
        <v>0</v>
      </c>
      <c r="D112" s="10">
        <f t="shared" si="4"/>
        <v>5347.9437151313477</v>
      </c>
      <c r="E112" s="10">
        <v>5347.9437151313396</v>
      </c>
      <c r="F112" s="10">
        <f t="shared" si="5"/>
        <v>8.1854523159563541E-12</v>
      </c>
      <c r="G112" s="11"/>
    </row>
    <row r="113" spans="2:7" ht="20.85" customHeight="1" x14ac:dyDescent="0.2">
      <c r="B113" s="12"/>
      <c r="C113" s="9">
        <v>0</v>
      </c>
      <c r="D113" s="10">
        <f t="shared" si="4"/>
        <v>5251.7205862769933</v>
      </c>
      <c r="E113" s="10">
        <v>5251.7205862769897</v>
      </c>
      <c r="F113" s="10">
        <f t="shared" si="5"/>
        <v>3.637978807091713E-12</v>
      </c>
      <c r="G113" s="11"/>
    </row>
    <row r="114" spans="2:7" ht="20.85" customHeight="1" x14ac:dyDescent="0.2">
      <c r="B114" s="12"/>
      <c r="C114" s="9">
        <v>588</v>
      </c>
      <c r="D114" s="10">
        <f t="shared" si="4"/>
        <v>5052.3143100791922</v>
      </c>
      <c r="E114" s="10">
        <v>5052.3143100791904</v>
      </c>
      <c r="F114" s="10">
        <f t="shared" si="5"/>
        <v>1.8189894035458565E-12</v>
      </c>
      <c r="G114" s="11"/>
    </row>
    <row r="115" spans="2:7" ht="20.85" customHeight="1" x14ac:dyDescent="0.2">
      <c r="B115" s="12"/>
      <c r="C115" s="9">
        <v>0</v>
      </c>
      <c r="D115" s="10">
        <f t="shared" si="4"/>
        <v>4752.0409288282844</v>
      </c>
      <c r="E115" s="10">
        <v>4752.0409288282799</v>
      </c>
      <c r="F115" s="10">
        <f t="shared" si="5"/>
        <v>4.5474735088646412E-12</v>
      </c>
      <c r="G115" s="11"/>
    </row>
    <row r="116" spans="2:7" ht="20.85" customHeight="1" x14ac:dyDescent="0.2">
      <c r="B116" s="12"/>
      <c r="C116" s="9">
        <v>951</v>
      </c>
      <c r="D116" s="10">
        <f t="shared" si="4"/>
        <v>4358.365683997572</v>
      </c>
      <c r="E116" s="10">
        <v>4358.3656839975702</v>
      </c>
      <c r="F116" s="10">
        <f t="shared" si="5"/>
        <v>1.8189894035458565E-12</v>
      </c>
      <c r="G116" s="11"/>
    </row>
    <row r="117" spans="2:7" ht="20.85" customHeight="1" x14ac:dyDescent="0.2">
      <c r="B117" s="12"/>
      <c r="C117" s="9">
        <v>0</v>
      </c>
      <c r="D117" s="10">
        <f t="shared" si="4"/>
        <v>3886.9280487063083</v>
      </c>
      <c r="E117" s="10">
        <v>3886.9280487063002</v>
      </c>
      <c r="F117" s="10">
        <f t="shared" si="5"/>
        <v>8.1854523159563541E-12</v>
      </c>
      <c r="G117" s="11"/>
    </row>
    <row r="118" spans="2:7" ht="20.85" customHeight="1" x14ac:dyDescent="0.2">
      <c r="B118" s="12"/>
      <c r="C118" s="9">
        <v>4000</v>
      </c>
      <c r="D118" s="10">
        <f t="shared" si="4"/>
        <v>3362.4995495787593</v>
      </c>
      <c r="E118" s="10">
        <v>3362.4995495787498</v>
      </c>
      <c r="F118" s="10">
        <f t="shared" si="5"/>
        <v>9.5496943686157465E-12</v>
      </c>
      <c r="G118" s="11"/>
    </row>
    <row r="119" spans="2:7" ht="20.85" customHeight="1" x14ac:dyDescent="0.2">
      <c r="B119" s="12"/>
      <c r="C119" s="9">
        <v>4095</v>
      </c>
      <c r="D119" s="10">
        <f t="shared" si="4"/>
        <v>2817.298476883991</v>
      </c>
      <c r="E119" s="10">
        <v>2817.2984768839901</v>
      </c>
      <c r="F119" s="10">
        <f t="shared" si="5"/>
        <v>9.0949470177292824E-13</v>
      </c>
      <c r="G119" s="11"/>
    </row>
    <row r="120" spans="2:7" ht="20.85" customHeight="1" x14ac:dyDescent="0.2">
      <c r="B120" s="12"/>
      <c r="C120" s="9">
        <v>3049</v>
      </c>
      <c r="D120" s="10">
        <f t="shared" si="4"/>
        <v>2286.7744735254278</v>
      </c>
      <c r="E120" s="10">
        <v>2286.77447352542</v>
      </c>
      <c r="F120" s="10">
        <f t="shared" si="5"/>
        <v>7.73070496506989E-12</v>
      </c>
      <c r="G120" s="11"/>
    </row>
    <row r="121" spans="2:7" ht="20.85" customHeight="1" x14ac:dyDescent="0.2">
      <c r="B121" s="12"/>
      <c r="C121" s="9">
        <v>4095</v>
      </c>
      <c r="D121" s="10">
        <f t="shared" si="4"/>
        <v>1804.3346015296765</v>
      </c>
      <c r="E121" s="10">
        <v>1804.33460152967</v>
      </c>
      <c r="F121" s="10">
        <f t="shared" si="5"/>
        <v>6.5938365878537297E-12</v>
      </c>
      <c r="G121" s="11"/>
    </row>
    <row r="122" spans="2:7" ht="20.85" customHeight="1" x14ac:dyDescent="0.2">
      <c r="B122" s="12"/>
      <c r="C122" s="9">
        <v>3412</v>
      </c>
      <c r="D122" s="10">
        <f t="shared" si="4"/>
        <v>1396.8266312634619</v>
      </c>
      <c r="E122" s="10">
        <v>1396.8266312634601</v>
      </c>
      <c r="F122" s="10">
        <f t="shared" si="5"/>
        <v>1.8189894035458565E-12</v>
      </c>
      <c r="G122" s="11"/>
    </row>
    <row r="123" spans="2:7" ht="20.85" customHeight="1" x14ac:dyDescent="0.2">
      <c r="B123" s="12"/>
      <c r="C123" s="9">
        <v>4000</v>
      </c>
      <c r="D123" s="10">
        <f t="shared" si="4"/>
        <v>1082.2147973330195</v>
      </c>
      <c r="E123" s="10">
        <v>1082.21479733301</v>
      </c>
      <c r="F123" s="10">
        <f t="shared" si="5"/>
        <v>9.5496943686157465E-12</v>
      </c>
      <c r="G123" s="11"/>
    </row>
    <row r="124" spans="2:7" ht="20.85" customHeight="1" x14ac:dyDescent="0.2">
      <c r="B124" s="12"/>
      <c r="C124" s="9">
        <v>4095</v>
      </c>
      <c r="D124" s="10">
        <f t="shared" si="4"/>
        <v>870.00071896141242</v>
      </c>
      <c r="E124" s="10">
        <v>870.00071896141196</v>
      </c>
      <c r="F124" s="10">
        <f t="shared" si="5"/>
        <v>4.5474735088646412E-13</v>
      </c>
      <c r="G124" s="11"/>
    </row>
    <row r="125" spans="2:7" ht="20.85" customHeight="1" x14ac:dyDescent="0.2">
      <c r="B125" s="12"/>
      <c r="C125" s="9">
        <v>3049</v>
      </c>
      <c r="D125" s="10">
        <f t="shared" si="4"/>
        <v>763.74824519795561</v>
      </c>
      <c r="E125" s="10">
        <v>763.74824519795504</v>
      </c>
      <c r="F125" s="10">
        <f t="shared" si="5"/>
        <v>5.6843418860808015E-13</v>
      </c>
      <c r="G125" s="11"/>
    </row>
    <row r="126" spans="2:7" ht="20.85" customHeight="1" x14ac:dyDescent="0.2">
      <c r="B126" s="12"/>
      <c r="C126" s="9">
        <v>4095</v>
      </c>
      <c r="D126" s="10">
        <f t="shared" si="4"/>
        <v>764.20602724011417</v>
      </c>
      <c r="E126" s="10">
        <v>764.20602724011405</v>
      </c>
      <c r="F126" s="10">
        <f t="shared" si="5"/>
        <v>1.1368683772161603E-13</v>
      </c>
      <c r="G126" s="11"/>
    </row>
    <row r="127" spans="2:7" ht="20.85" customHeight="1" x14ac:dyDescent="0.2">
      <c r="B127" s="12"/>
      <c r="C127" s="9">
        <v>3412</v>
      </c>
      <c r="D127" s="10">
        <f t="shared" si="4"/>
        <v>871.41362956788703</v>
      </c>
      <c r="E127" s="10">
        <v>871.41362956788703</v>
      </c>
      <c r="F127" s="10">
        <f t="shared" si="5"/>
        <v>0</v>
      </c>
      <c r="G127" s="11"/>
    </row>
    <row r="128" spans="2:7" ht="20.85" customHeight="1" x14ac:dyDescent="0.2">
      <c r="B128" s="12"/>
      <c r="C128" s="9">
        <v>4000</v>
      </c>
      <c r="D128" s="10">
        <f t="shared" si="4"/>
        <v>1084.6468542922491</v>
      </c>
      <c r="E128" s="10">
        <v>1084.6468542922401</v>
      </c>
      <c r="F128" s="10">
        <f t="shared" si="5"/>
        <v>9.0949470177292824E-12</v>
      </c>
      <c r="G128" s="11"/>
    </row>
    <row r="129" spans="2:7" ht="20.85" customHeight="1" x14ac:dyDescent="0.2">
      <c r="B129" s="12"/>
      <c r="C129" s="9">
        <v>4095</v>
      </c>
      <c r="D129" s="10">
        <f t="shared" ref="D129:D180" si="6">$B$3*C129+$B$4*C128+$B$5*C127+$B$6*C126+$B$7*C125+$B$8*C124+$B$9*C123+$B$10*C122+$B$11*C121+$B$12*C120+$B$13*C119+$B$14*C118+$B$15*C117+$B$16*C116+$B$17*C115+$B$18*C114+$B$19*C113+$B$20*C112+$B$21*C111+$B$22*C110+$B$23*C109+$B$24*C108+$B$25*C107+$B$26*C106+$B$27*C105+$B$28*C104+$B$29*C103+$B$30*C102+$B$31*C101+$B$32*C100+$B$33*C99</f>
        <v>1400.3340031816088</v>
      </c>
      <c r="E129" s="10">
        <v>1400.3340031816001</v>
      </c>
      <c r="F129" s="10">
        <f t="shared" ref="F129:F182" si="7">ABS(D129-E129)</f>
        <v>8.6401996668428183E-12</v>
      </c>
      <c r="G129" s="11"/>
    </row>
    <row r="130" spans="2:7" ht="20.85" customHeight="1" x14ac:dyDescent="0.2">
      <c r="B130" s="12"/>
      <c r="C130" s="9">
        <v>3049</v>
      </c>
      <c r="D130" s="10">
        <f t="shared" si="6"/>
        <v>1808.9011259799868</v>
      </c>
      <c r="E130" s="10">
        <v>1808.90112597998</v>
      </c>
      <c r="F130" s="10">
        <f t="shared" si="7"/>
        <v>6.8212102632969618E-12</v>
      </c>
      <c r="G130" s="11"/>
    </row>
    <row r="131" spans="2:7" ht="20.85" customHeight="1" x14ac:dyDescent="0.2">
      <c r="B131" s="12"/>
      <c r="C131" s="9">
        <v>4095</v>
      </c>
      <c r="D131" s="10">
        <f t="shared" si="6"/>
        <v>2292.2414855893348</v>
      </c>
      <c r="E131" s="10">
        <v>2292.2414855893298</v>
      </c>
      <c r="F131" s="10">
        <f t="shared" si="7"/>
        <v>5.0022208597511053E-12</v>
      </c>
      <c r="G131" s="11"/>
    </row>
    <row r="132" spans="2:7" ht="20.85" customHeight="1" x14ac:dyDescent="0.2">
      <c r="B132" s="12"/>
      <c r="C132" s="9">
        <v>0</v>
      </c>
      <c r="D132" s="10">
        <f t="shared" si="6"/>
        <v>2823.3847152088711</v>
      </c>
      <c r="E132" s="10">
        <v>2823.3847152088701</v>
      </c>
      <c r="F132" s="10">
        <f t="shared" si="7"/>
        <v>9.0949470177292824E-13</v>
      </c>
      <c r="G132" s="11"/>
    </row>
    <row r="133" spans="2:7" ht="20.85" customHeight="1" x14ac:dyDescent="0.2">
      <c r="B133" s="12"/>
      <c r="C133" s="12">
        <v>0</v>
      </c>
      <c r="D133" s="10">
        <f t="shared" si="6"/>
        <v>3368.79999476682</v>
      </c>
      <c r="E133" s="11">
        <v>3368.79999476681</v>
      </c>
      <c r="F133" s="10">
        <f t="shared" si="7"/>
        <v>1.0004441719502211E-11</v>
      </c>
      <c r="G133" s="11"/>
    </row>
    <row r="134" spans="2:7" ht="20.85" customHeight="1" x14ac:dyDescent="0.2">
      <c r="B134" s="12"/>
      <c r="C134" s="12">
        <v>588</v>
      </c>
      <c r="D134" s="10">
        <f t="shared" si="6"/>
        <v>3893.0077870987343</v>
      </c>
      <c r="E134" s="11">
        <v>3893.0077870987302</v>
      </c>
      <c r="F134" s="10">
        <f t="shared" si="7"/>
        <v>4.0927261579781771E-12</v>
      </c>
      <c r="G134" s="11"/>
    </row>
    <row r="135" spans="2:7" ht="20.85" customHeight="1" x14ac:dyDescent="0.2">
      <c r="B135" s="12"/>
      <c r="C135" s="12">
        <v>0</v>
      </c>
      <c r="D135" s="10">
        <f t="shared" si="6"/>
        <v>4363.8507925248359</v>
      </c>
      <c r="E135" s="11">
        <v>4363.8507925248296</v>
      </c>
      <c r="F135" s="10">
        <f t="shared" si="7"/>
        <v>6.3664629124104977E-12</v>
      </c>
      <c r="G135" s="11"/>
    </row>
    <row r="136" spans="2:7" ht="20.85" customHeight="1" x14ac:dyDescent="0.2">
      <c r="B136" s="12"/>
      <c r="C136" s="12">
        <v>951</v>
      </c>
      <c r="D136" s="10">
        <f t="shared" si="6"/>
        <v>4756.6899925851376</v>
      </c>
      <c r="E136" s="11">
        <v>4756.6899925851303</v>
      </c>
      <c r="F136" s="10">
        <f t="shared" si="7"/>
        <v>7.2759576141834259E-12</v>
      </c>
      <c r="G136" s="11"/>
    </row>
    <row r="137" spans="2:7" ht="20.85" customHeight="1" x14ac:dyDescent="0.2">
      <c r="B137" s="12"/>
      <c r="C137" s="12">
        <v>0</v>
      </c>
      <c r="D137" s="10">
        <f t="shared" si="6"/>
        <v>5056.1101601723176</v>
      </c>
      <c r="E137" s="11">
        <v>5056.1101601723103</v>
      </c>
      <c r="F137" s="10">
        <f t="shared" si="7"/>
        <v>7.2759576141834259E-12</v>
      </c>
      <c r="G137" s="11"/>
    </row>
    <row r="138" spans="2:7" ht="20.85" customHeight="1" x14ac:dyDescent="0.2">
      <c r="B138" s="12"/>
      <c r="C138" s="12">
        <v>0</v>
      </c>
      <c r="D138" s="10">
        <f t="shared" si="6"/>
        <v>5254.8571993147143</v>
      </c>
      <c r="E138" s="11">
        <v>5254.8571993147098</v>
      </c>
      <c r="F138" s="10">
        <f t="shared" si="7"/>
        <v>4.5474735088646412E-12</v>
      </c>
      <c r="G138" s="11"/>
    </row>
    <row r="139" spans="2:7" ht="20.85" customHeight="1" x14ac:dyDescent="0.2">
      <c r="B139" s="12"/>
      <c r="C139" s="12">
        <v>588</v>
      </c>
      <c r="D139" s="10">
        <f t="shared" si="6"/>
        <v>5350.8127440435701</v>
      </c>
      <c r="E139" s="11">
        <v>5350.8127440435701</v>
      </c>
      <c r="F139" s="10">
        <f t="shared" si="7"/>
        <v>0</v>
      </c>
      <c r="G139" s="11"/>
    </row>
    <row r="140" spans="2:7" ht="20.85" customHeight="1" x14ac:dyDescent="0.2">
      <c r="B140" s="12"/>
      <c r="C140" s="12">
        <v>0</v>
      </c>
      <c r="D140" s="10">
        <f t="shared" si="6"/>
        <v>5343.6309736740177</v>
      </c>
      <c r="E140" s="11">
        <v>5343.6309736740104</v>
      </c>
      <c r="F140" s="10">
        <f t="shared" si="7"/>
        <v>7.2759576141834259E-12</v>
      </c>
      <c r="G140" s="11"/>
    </row>
    <row r="141" spans="2:7" ht="20.85" customHeight="1" x14ac:dyDescent="0.2">
      <c r="B141" s="12"/>
      <c r="C141" s="12">
        <v>951</v>
      </c>
      <c r="D141" s="10">
        <f t="shared" si="6"/>
        <v>5232.7356479211821</v>
      </c>
      <c r="E141" s="11">
        <v>5232.7356479211803</v>
      </c>
      <c r="F141" s="10">
        <f t="shared" si="7"/>
        <v>1.8189894035458565E-12</v>
      </c>
      <c r="G141" s="11"/>
    </row>
    <row r="142" spans="2:7" ht="20.85" customHeight="1" x14ac:dyDescent="0.2">
      <c r="B142" s="12"/>
      <c r="C142" s="12">
        <v>0</v>
      </c>
      <c r="D142" s="10">
        <f t="shared" si="6"/>
        <v>5017.710582663909</v>
      </c>
      <c r="E142" s="11">
        <v>5017.7105826638999</v>
      </c>
      <c r="F142" s="10">
        <f t="shared" si="7"/>
        <v>9.0949470177292824E-12</v>
      </c>
      <c r="G142" s="11"/>
    </row>
    <row r="143" spans="2:7" ht="20.85" customHeight="1" x14ac:dyDescent="0.2">
      <c r="B143" s="12"/>
      <c r="C143" s="12">
        <v>0</v>
      </c>
      <c r="D143" s="10">
        <f t="shared" si="6"/>
        <v>4700.8380209733623</v>
      </c>
      <c r="E143" s="11">
        <v>4700.8380209733596</v>
      </c>
      <c r="F143" s="10">
        <f t="shared" si="7"/>
        <v>2.7284841053187847E-12</v>
      </c>
      <c r="G143" s="11"/>
    </row>
    <row r="144" spans="2:7" ht="20.85" customHeight="1" x14ac:dyDescent="0.2">
      <c r="B144" s="12"/>
      <c r="C144" s="12">
        <v>588</v>
      </c>
      <c r="D144" s="10">
        <f t="shared" si="6"/>
        <v>4290.6765693942843</v>
      </c>
      <c r="E144" s="11">
        <v>4290.6765693942798</v>
      </c>
      <c r="F144" s="10">
        <f t="shared" si="7"/>
        <v>4.5474735088646412E-12</v>
      </c>
      <c r="G144" s="11"/>
    </row>
    <row r="145" spans="2:7" ht="20.85" customHeight="1" x14ac:dyDescent="0.2">
      <c r="B145" s="12"/>
      <c r="C145" s="12">
        <v>0</v>
      </c>
      <c r="D145" s="10">
        <f t="shared" si="6"/>
        <v>3804.8353137261088</v>
      </c>
      <c r="E145" s="11">
        <v>3804.8353137261001</v>
      </c>
      <c r="F145" s="10">
        <f t="shared" si="7"/>
        <v>8.6401996668428183E-12</v>
      </c>
      <c r="G145" s="11"/>
    </row>
    <row r="146" spans="2:7" ht="20.85" customHeight="1" x14ac:dyDescent="0.2">
      <c r="B146" s="12"/>
      <c r="C146" s="12">
        <v>4095</v>
      </c>
      <c r="D146" s="10">
        <f t="shared" si="6"/>
        <v>3270.3680881040759</v>
      </c>
      <c r="E146" s="11">
        <v>3270.36808810407</v>
      </c>
      <c r="F146" s="10">
        <f t="shared" si="7"/>
        <v>5.9117155615240335E-12</v>
      </c>
      <c r="G146" s="11"/>
    </row>
    <row r="147" spans="2:7" ht="20.85" customHeight="1" x14ac:dyDescent="0.2">
      <c r="B147" s="12"/>
      <c r="C147" s="12">
        <v>3412</v>
      </c>
      <c r="D147" s="10">
        <f t="shared" si="6"/>
        <v>2721.3233431655758</v>
      </c>
      <c r="E147" s="11">
        <v>2721.3233431655699</v>
      </c>
      <c r="F147" s="10">
        <f t="shared" si="7"/>
        <v>5.9117155615240335E-12</v>
      </c>
      <c r="G147" s="11"/>
    </row>
    <row r="148" spans="2:7" ht="20.85" customHeight="1" x14ac:dyDescent="0.2">
      <c r="B148" s="12"/>
      <c r="C148" s="12">
        <v>4000</v>
      </c>
      <c r="D148" s="10">
        <f t="shared" si="6"/>
        <v>2193.8435577876398</v>
      </c>
      <c r="E148" s="11">
        <v>2193.8435577876298</v>
      </c>
      <c r="F148" s="10">
        <f t="shared" si="7"/>
        <v>1.0004441719502211E-11</v>
      </c>
      <c r="G148" s="11"/>
    </row>
    <row r="149" spans="2:7" ht="20.85" customHeight="1" x14ac:dyDescent="0.2">
      <c r="B149" s="12"/>
      <c r="C149" s="12">
        <v>4095</v>
      </c>
      <c r="D149" s="10">
        <f t="shared" si="6"/>
        <v>1720.6062877520658</v>
      </c>
      <c r="E149" s="11">
        <v>1720.6062877520601</v>
      </c>
      <c r="F149" s="10">
        <f t="shared" si="7"/>
        <v>5.6843418860808015E-12</v>
      </c>
      <c r="G149" s="11"/>
    </row>
    <row r="150" spans="2:7" ht="20.85" customHeight="1" x14ac:dyDescent="0.2">
      <c r="B150" s="12"/>
      <c r="C150" s="12">
        <v>3049</v>
      </c>
      <c r="D150" s="10">
        <f t="shared" si="6"/>
        <v>1326.3753636533504</v>
      </c>
      <c r="E150" s="11">
        <v>1326.37536365335</v>
      </c>
      <c r="F150" s="10">
        <f t="shared" si="7"/>
        <v>4.5474735088646412E-13</v>
      </c>
      <c r="G150" s="11"/>
    </row>
    <row r="151" spans="2:7" ht="20.85" customHeight="1" x14ac:dyDescent="0.2">
      <c r="B151" s="12"/>
      <c r="C151" s="12">
        <v>4095</v>
      </c>
      <c r="D151" s="10">
        <f t="shared" si="6"/>
        <v>1026.220131444695</v>
      </c>
      <c r="E151" s="11">
        <v>1026.22013144469</v>
      </c>
      <c r="F151" s="10">
        <f t="shared" si="7"/>
        <v>5.0022208597511053E-12</v>
      </c>
      <c r="G151" s="11"/>
    </row>
    <row r="152" spans="2:7" ht="20.85" customHeight="1" x14ac:dyDescent="0.2">
      <c r="B152" s="12"/>
      <c r="C152" s="12">
        <v>3412</v>
      </c>
      <c r="D152" s="10">
        <f t="shared" si="6"/>
        <v>826.6656309732864</v>
      </c>
      <c r="E152" s="11">
        <v>826.66563097328606</v>
      </c>
      <c r="F152" s="10">
        <f t="shared" si="7"/>
        <v>3.4106051316484809E-13</v>
      </c>
      <c r="G152" s="11"/>
    </row>
    <row r="153" spans="2:7" ht="20.85" customHeight="1" x14ac:dyDescent="0.2">
      <c r="B153" s="12"/>
      <c r="C153" s="12">
        <v>4000</v>
      </c>
      <c r="D153" s="10">
        <f t="shared" si="6"/>
        <v>728.93949458235977</v>
      </c>
      <c r="E153" s="11">
        <v>728.93949458235898</v>
      </c>
      <c r="F153" s="10">
        <f t="shared" si="7"/>
        <v>7.9580786405131221E-13</v>
      </c>
      <c r="G153" s="11"/>
    </row>
    <row r="154" spans="2:7" ht="20.85" customHeight="1" x14ac:dyDescent="0.2">
      <c r="B154" s="12"/>
      <c r="C154" s="12">
        <v>4095</v>
      </c>
      <c r="D154" s="10">
        <f t="shared" si="6"/>
        <v>732.67557577969387</v>
      </c>
      <c r="E154" s="11">
        <v>732.67557577969296</v>
      </c>
      <c r="F154" s="10">
        <f t="shared" si="7"/>
        <v>9.0949470177292824E-13</v>
      </c>
      <c r="G154" s="11"/>
    </row>
    <row r="155" spans="2:7" ht="20.85" customHeight="1" x14ac:dyDescent="0.2">
      <c r="B155" s="12"/>
      <c r="C155" s="12">
        <v>3049</v>
      </c>
      <c r="D155" s="10">
        <f t="shared" si="6"/>
        <v>838.18464312018796</v>
      </c>
      <c r="E155" s="11">
        <v>838.18464312018705</v>
      </c>
      <c r="F155" s="10">
        <f t="shared" si="7"/>
        <v>9.0949470177292824E-13</v>
      </c>
      <c r="G155" s="11"/>
    </row>
    <row r="156" spans="2:7" ht="20.85" customHeight="1" x14ac:dyDescent="0.2">
      <c r="B156" s="12"/>
      <c r="C156" s="12">
        <v>4095</v>
      </c>
      <c r="D156" s="10">
        <f t="shared" si="6"/>
        <v>1046.2525382974777</v>
      </c>
      <c r="E156" s="11">
        <v>1046.25253829747</v>
      </c>
      <c r="F156" s="10">
        <f t="shared" si="7"/>
        <v>7.73070496506989E-12</v>
      </c>
      <c r="G156" s="11"/>
    </row>
    <row r="157" spans="2:7" ht="20.85" customHeight="1" x14ac:dyDescent="0.2">
      <c r="B157" s="12"/>
      <c r="C157" s="12">
        <v>3412</v>
      </c>
      <c r="D157" s="10">
        <f t="shared" si="6"/>
        <v>1355.5711232279048</v>
      </c>
      <c r="E157" s="11">
        <v>1355.5711232279</v>
      </c>
      <c r="F157" s="10">
        <f t="shared" si="7"/>
        <v>4.7748471843078732E-12</v>
      </c>
      <c r="G157" s="11"/>
    </row>
    <row r="158" spans="2:7" ht="20.85" customHeight="1" x14ac:dyDescent="0.2">
      <c r="B158" s="12"/>
      <c r="C158" s="12">
        <v>4000</v>
      </c>
      <c r="D158" s="10">
        <f t="shared" si="6"/>
        <v>1758.9239028517252</v>
      </c>
      <c r="E158" s="11">
        <v>1758.92390285172</v>
      </c>
      <c r="F158" s="10">
        <f t="shared" si="7"/>
        <v>5.2295945351943374E-12</v>
      </c>
      <c r="G158" s="11"/>
    </row>
    <row r="159" spans="2:7" ht="20.85" customHeight="1" x14ac:dyDescent="0.2">
      <c r="B159" s="12"/>
      <c r="C159" s="12">
        <v>4095</v>
      </c>
      <c r="D159" s="10">
        <f t="shared" si="6"/>
        <v>2240.0777031780985</v>
      </c>
      <c r="E159" s="11">
        <v>2240.0777031780899</v>
      </c>
      <c r="F159" s="10">
        <f t="shared" si="7"/>
        <v>8.6401996668428183E-12</v>
      </c>
      <c r="G159" s="11"/>
    </row>
    <row r="160" spans="2:7" ht="20.85" customHeight="1" x14ac:dyDescent="0.2">
      <c r="B160" s="12"/>
      <c r="C160" s="12">
        <v>0</v>
      </c>
      <c r="D160" s="10">
        <f t="shared" si="6"/>
        <v>2772.979628669837</v>
      </c>
      <c r="E160" s="11">
        <v>2772.9796286698302</v>
      </c>
      <c r="F160" s="10">
        <f t="shared" si="7"/>
        <v>6.8212102632969618E-12</v>
      </c>
      <c r="G160" s="11"/>
    </row>
    <row r="161" spans="2:7" ht="20.85" customHeight="1" x14ac:dyDescent="0.2">
      <c r="B161" s="12"/>
      <c r="C161" s="12">
        <v>951</v>
      </c>
      <c r="D161" s="10">
        <f t="shared" si="6"/>
        <v>3323.9470892731329</v>
      </c>
      <c r="E161" s="11">
        <v>3323.9470892731301</v>
      </c>
      <c r="F161" s="10">
        <f t="shared" si="7"/>
        <v>2.7284841053187847E-12</v>
      </c>
      <c r="G161" s="11"/>
    </row>
    <row r="162" spans="2:7" ht="20.85" customHeight="1" x14ac:dyDescent="0.2">
      <c r="B162" s="12"/>
      <c r="C162" s="12">
        <v>0</v>
      </c>
      <c r="D162" s="10">
        <f t="shared" si="6"/>
        <v>3856.4771531060132</v>
      </c>
      <c r="E162" s="11">
        <v>3856.4771531060101</v>
      </c>
      <c r="F162" s="10">
        <f t="shared" si="7"/>
        <v>3.1832314562052488E-12</v>
      </c>
      <c r="G162" s="11"/>
    </row>
    <row r="163" spans="2:7" ht="20.85" customHeight="1" x14ac:dyDescent="0.2">
      <c r="B163" s="12"/>
      <c r="C163" s="12">
        <v>0</v>
      </c>
      <c r="D163" s="10">
        <f t="shared" si="6"/>
        <v>4336.9624362579489</v>
      </c>
      <c r="E163" s="11">
        <v>4336.9624362579398</v>
      </c>
      <c r="F163" s="10">
        <f t="shared" si="7"/>
        <v>9.0949470177292824E-12</v>
      </c>
      <c r="G163" s="11"/>
    </row>
    <row r="164" spans="2:7" ht="20.85" customHeight="1" x14ac:dyDescent="0.2">
      <c r="B164" s="12"/>
      <c r="C164" s="12">
        <v>588</v>
      </c>
      <c r="D164" s="10">
        <f t="shared" si="6"/>
        <v>4739.4884491732282</v>
      </c>
      <c r="E164" s="11">
        <v>4739.48844917322</v>
      </c>
      <c r="F164" s="10">
        <f t="shared" si="7"/>
        <v>8.1854523159563541E-12</v>
      </c>
      <c r="G164" s="11"/>
    </row>
    <row r="165" spans="2:7" ht="20.85" customHeight="1" x14ac:dyDescent="0.2">
      <c r="B165" s="12"/>
      <c r="C165" s="12">
        <v>0</v>
      </c>
      <c r="D165" s="10">
        <f t="shared" si="6"/>
        <v>5047.9982420684601</v>
      </c>
      <c r="E165" s="11">
        <v>5047.9982420684601</v>
      </c>
      <c r="F165" s="10">
        <f t="shared" si="7"/>
        <v>0</v>
      </c>
      <c r="G165" s="11"/>
    </row>
    <row r="166" spans="2:7" ht="20.85" customHeight="1" x14ac:dyDescent="0.2">
      <c r="B166" s="12"/>
      <c r="C166" s="12">
        <v>951</v>
      </c>
      <c r="D166" s="10">
        <f t="shared" si="6"/>
        <v>5255.4602006317773</v>
      </c>
      <c r="E166" s="11">
        <v>5255.46020063177</v>
      </c>
      <c r="F166" s="10">
        <f t="shared" si="7"/>
        <v>7.2759576141834259E-12</v>
      </c>
      <c r="G166" s="11"/>
    </row>
    <row r="167" spans="2:7" ht="20.85" customHeight="1" x14ac:dyDescent="0.2">
      <c r="B167" s="12"/>
      <c r="C167" s="12">
        <v>0</v>
      </c>
      <c r="D167" s="10">
        <f t="shared" si="6"/>
        <v>5360.7242809646368</v>
      </c>
      <c r="E167" s="11">
        <v>5360.7242809646305</v>
      </c>
      <c r="F167" s="10">
        <f t="shared" si="7"/>
        <v>6.3664629124104977E-12</v>
      </c>
      <c r="G167" s="11"/>
    </row>
    <row r="168" spans="2:7" ht="18" customHeight="1" x14ac:dyDescent="0.2">
      <c r="C168" s="5">
        <v>0</v>
      </c>
      <c r="D168" s="10">
        <f t="shared" si="6"/>
        <v>5364.6799601629527</v>
      </c>
      <c r="E168" s="5">
        <v>5364.67996016295</v>
      </c>
      <c r="F168" s="10">
        <f t="shared" si="7"/>
        <v>2.7284841053187847E-12</v>
      </c>
    </row>
    <row r="169" spans="2:7" ht="18" customHeight="1" x14ac:dyDescent="0.2">
      <c r="C169" s="5">
        <v>588</v>
      </c>
      <c r="D169" s="10">
        <f t="shared" si="6"/>
        <v>5267.658925402332</v>
      </c>
      <c r="E169" s="5">
        <v>5267.6589254023302</v>
      </c>
      <c r="F169" s="10">
        <f t="shared" si="7"/>
        <v>1.8189894035458565E-12</v>
      </c>
    </row>
    <row r="170" spans="2:7" ht="18" customHeight="1" x14ac:dyDescent="0.2">
      <c r="C170" s="5">
        <v>0</v>
      </c>
      <c r="D170" s="10">
        <f t="shared" si="6"/>
        <v>5069.2225203871476</v>
      </c>
      <c r="E170" s="5">
        <v>5069.2225203871403</v>
      </c>
      <c r="F170" s="10">
        <f t="shared" si="7"/>
        <v>7.2759576141834259E-12</v>
      </c>
    </row>
    <row r="171" spans="2:7" ht="18" customHeight="1" x14ac:dyDescent="0.2">
      <c r="C171" s="5">
        <v>951</v>
      </c>
      <c r="D171" s="10">
        <f t="shared" si="6"/>
        <v>4770.4365530833584</v>
      </c>
      <c r="E171" s="5">
        <v>4770.4365530833502</v>
      </c>
      <c r="F171" s="10">
        <f t="shared" si="7"/>
        <v>8.1854523159563541E-12</v>
      </c>
    </row>
    <row r="172" spans="2:7" ht="18" customHeight="1" x14ac:dyDescent="0.2">
      <c r="C172" s="5">
        <v>0</v>
      </c>
      <c r="D172" s="10">
        <f t="shared" si="6"/>
        <v>4377.5969929494422</v>
      </c>
      <c r="E172" s="5">
        <v>4377.5969929494404</v>
      </c>
      <c r="F172" s="10">
        <f t="shared" si="7"/>
        <v>1.8189894035458565E-12</v>
      </c>
    </row>
    <row r="173" spans="2:7" ht="18" customHeight="1" x14ac:dyDescent="0.2">
      <c r="C173" s="5">
        <v>0</v>
      </c>
      <c r="D173" s="10">
        <f t="shared" si="6"/>
        <v>3905.5231460306904</v>
      </c>
      <c r="E173" s="5">
        <v>3905.52314603069</v>
      </c>
      <c r="F173" s="10">
        <f t="shared" si="7"/>
        <v>4.5474735088646412E-13</v>
      </c>
    </row>
    <row r="174" spans="2:7" ht="18" customHeight="1" x14ac:dyDescent="0.2">
      <c r="C174" s="5">
        <v>4095</v>
      </c>
      <c r="D174" s="10">
        <f t="shared" si="6"/>
        <v>3378.7557778299815</v>
      </c>
      <c r="E174" s="5">
        <v>3378.7557778299802</v>
      </c>
      <c r="F174" s="10">
        <f t="shared" si="7"/>
        <v>1.3642420526593924E-12</v>
      </c>
    </row>
    <row r="175" spans="2:7" ht="18" customHeight="1" x14ac:dyDescent="0.2">
      <c r="C175" s="5">
        <v>3049</v>
      </c>
      <c r="D175" s="10">
        <f t="shared" si="6"/>
        <v>2829.8330965536061</v>
      </c>
      <c r="E175" s="5">
        <v>2829.8330965536002</v>
      </c>
      <c r="F175" s="10">
        <f t="shared" si="7"/>
        <v>5.9117155615240335E-12</v>
      </c>
    </row>
    <row r="176" spans="2:7" ht="18" customHeight="1" x14ac:dyDescent="0.2">
      <c r="C176" s="5">
        <v>4095</v>
      </c>
      <c r="D176" s="10">
        <f t="shared" si="6"/>
        <v>2294.8721305283261</v>
      </c>
      <c r="E176" s="5">
        <v>2294.8721305283202</v>
      </c>
      <c r="F176" s="10">
        <f t="shared" si="7"/>
        <v>5.9117155615240335E-12</v>
      </c>
    </row>
    <row r="177" spans="3:6" ht="18" customHeight="1" x14ac:dyDescent="0.2">
      <c r="C177" s="5">
        <v>3412</v>
      </c>
      <c r="D177" s="10">
        <f t="shared" si="6"/>
        <v>1808.0214985708278</v>
      </c>
      <c r="E177" s="5">
        <v>1808.0214985708201</v>
      </c>
      <c r="F177" s="10">
        <f t="shared" si="7"/>
        <v>7.73070496506989E-12</v>
      </c>
    </row>
    <row r="178" spans="3:6" ht="18" customHeight="1" x14ac:dyDescent="0.2">
      <c r="C178" s="5">
        <v>4000</v>
      </c>
      <c r="D178" s="10">
        <f t="shared" si="6"/>
        <v>1396.5386116983846</v>
      </c>
      <c r="E178" s="5">
        <v>1396.53861169838</v>
      </c>
      <c r="F178" s="10">
        <f t="shared" si="7"/>
        <v>4.5474735088646412E-12</v>
      </c>
    </row>
    <row r="179" spans="3:6" ht="18" customHeight="1" x14ac:dyDescent="0.2">
      <c r="C179" s="5">
        <v>4095</v>
      </c>
      <c r="D179" s="10">
        <f t="shared" si="6"/>
        <v>1078.2923571198694</v>
      </c>
      <c r="E179" s="5">
        <v>1078.2923571198601</v>
      </c>
      <c r="F179" s="10">
        <f t="shared" si="7"/>
        <v>9.3223206931725144E-12</v>
      </c>
    </row>
    <row r="180" spans="3:6" ht="18" customHeight="1" x14ac:dyDescent="0.2">
      <c r="C180" s="5">
        <v>3049</v>
      </c>
      <c r="D180" s="10">
        <f t="shared" si="6"/>
        <v>862.10106729668826</v>
      </c>
      <c r="E180" s="5">
        <v>862.10106729668803</v>
      </c>
      <c r="F180" s="10">
        <f t="shared" si="7"/>
        <v>2.2737367544323206E-13</v>
      </c>
    </row>
    <row r="181" spans="3:6" ht="18" customHeight="1" x14ac:dyDescent="0.2">
      <c r="E181" s="5">
        <v>750.51417403919697</v>
      </c>
      <c r="F181" s="10">
        <f t="shared" si="7"/>
        <v>750.51417403919697</v>
      </c>
    </row>
    <row r="182" spans="3:6" ht="18" customHeight="1" x14ac:dyDescent="0.2">
      <c r="E182" s="5">
        <v>743.27662596985795</v>
      </c>
      <c r="F182" s="10">
        <f t="shared" si="7"/>
        <v>743.27662596985795</v>
      </c>
    </row>
  </sheetData>
  <conditionalFormatting sqref="G4 F33:F182">
    <cfRule type="cellIs" dxfId="3" priority="1" stopIfTrue="1" operator="lessThan">
      <formula>$G$4</formula>
    </cfRule>
  </conditionalFormatting>
  <pageMargins left="0.75" right="0.75" top="1" bottom="1" header="0.5" footer="0.5"/>
  <pageSetup orientation="portrait"/>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61"/>
  <sheetViews>
    <sheetView tabSelected="1" defaultGridColor="0" topLeftCell="D1" colorId="8" workbookViewId="0">
      <pane ySplit="1" topLeftCell="A20" activePane="bottomLeft" state="frozenSplit"/>
      <selection pane="bottomLeft" activeCell="D23" sqref="D23"/>
    </sheetView>
  </sheetViews>
  <sheetFormatPr defaultColWidth="12.19921875" defaultRowHeight="18" customHeight="1" x14ac:dyDescent="0.2"/>
  <cols>
    <col min="1" max="1" width="16.8984375" style="5" customWidth="1"/>
    <col min="2" max="2" width="16.5" style="5" customWidth="1"/>
    <col min="3" max="3" width="19.19921875" style="5" customWidth="1"/>
    <col min="4" max="4" width="9.3984375" style="5" customWidth="1"/>
    <col min="5" max="5" width="16.8984375" style="5" customWidth="1"/>
    <col min="6" max="6" width="9.3984375" style="5" customWidth="1"/>
    <col min="7" max="7" width="18.19921875" style="5" customWidth="1"/>
    <col min="8" max="173" width="9.3984375" style="5" customWidth="1"/>
    <col min="174" max="256" width="12.19921875" style="13" customWidth="1"/>
  </cols>
  <sheetData>
    <row r="1" spans="1:173" s="7" customFormat="1" ht="20.65" customHeight="1" x14ac:dyDescent="0.2">
      <c r="A1" s="6" t="s">
        <v>13</v>
      </c>
      <c r="B1" s="6" t="s">
        <v>14</v>
      </c>
      <c r="C1" s="6" t="s">
        <v>15</v>
      </c>
      <c r="D1" s="6" t="s">
        <v>16</v>
      </c>
      <c r="E1" s="6" t="s">
        <v>17</v>
      </c>
      <c r="F1" s="6" t="s">
        <v>18</v>
      </c>
      <c r="G1" s="7" t="s">
        <v>20</v>
      </c>
      <c r="H1" s="8"/>
      <c r="I1" s="8" t="s">
        <v>19</v>
      </c>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row>
    <row r="2" spans="1:173" s="10" customFormat="1" ht="20.65" customHeight="1" x14ac:dyDescent="0.2">
      <c r="A2" s="17">
        <v>5.5377428295754998E-8</v>
      </c>
      <c r="B2" s="14">
        <v>0</v>
      </c>
      <c r="D2" s="15">
        <v>0</v>
      </c>
      <c r="E2" s="14">
        <v>-7.3532458043028699</v>
      </c>
      <c r="J2" s="10" t="s">
        <v>11</v>
      </c>
    </row>
    <row r="3" spans="1:173" s="10" customFormat="1" ht="20.45" customHeight="1" x14ac:dyDescent="0.2">
      <c r="A3" s="17">
        <v>8.6301364844904701E-9</v>
      </c>
      <c r="B3" s="14">
        <v>0</v>
      </c>
      <c r="D3" s="15">
        <v>0</v>
      </c>
      <c r="E3" s="14">
        <v>26.231113820461498</v>
      </c>
      <c r="J3" s="10">
        <v>9.9999999999999995E-7</v>
      </c>
    </row>
    <row r="4" spans="1:173" s="10" customFormat="1" ht="20.45" customHeight="1" x14ac:dyDescent="0.2">
      <c r="A4" s="17">
        <v>-1.14197658483915E-6</v>
      </c>
      <c r="B4" s="14">
        <v>0</v>
      </c>
      <c r="D4" s="15">
        <v>0</v>
      </c>
      <c r="E4" s="14">
        <v>-58.8948353608113</v>
      </c>
    </row>
    <row r="5" spans="1:173" s="10" customFormat="1" ht="20.45" customHeight="1" x14ac:dyDescent="0.2">
      <c r="A5" s="17">
        <v>-1.1393934174473201E-7</v>
      </c>
      <c r="B5" s="14">
        <v>0</v>
      </c>
      <c r="D5" s="15">
        <v>0</v>
      </c>
      <c r="E5" s="14">
        <v>91.645494236873802</v>
      </c>
    </row>
    <row r="6" spans="1:173" s="10" customFormat="1" ht="20.45" customHeight="1" x14ac:dyDescent="0.2">
      <c r="A6" s="17">
        <v>3.7247660890563201E-6</v>
      </c>
      <c r="B6" s="14">
        <v>0</v>
      </c>
      <c r="D6" s="15">
        <v>0</v>
      </c>
      <c r="E6" s="14">
        <v>-102.950813933996</v>
      </c>
    </row>
    <row r="7" spans="1:173" s="10" customFormat="1" ht="20.45" customHeight="1" x14ac:dyDescent="0.2">
      <c r="A7" s="17">
        <v>2.2212707531795901E-7</v>
      </c>
      <c r="B7" s="14">
        <v>0</v>
      </c>
      <c r="D7" s="15">
        <v>0</v>
      </c>
      <c r="E7" s="14">
        <v>84.487762059679895</v>
      </c>
    </row>
    <row r="8" spans="1:173" s="10" customFormat="1" ht="20.45" customHeight="1" x14ac:dyDescent="0.2">
      <c r="A8" s="17">
        <v>-3.57641058827856E-6</v>
      </c>
      <c r="B8" s="14">
        <v>0</v>
      </c>
      <c r="D8" s="15">
        <v>0</v>
      </c>
      <c r="E8" s="14">
        <v>-50.053965843355698</v>
      </c>
    </row>
    <row r="9" spans="1:173" s="10" customFormat="1" ht="32.450000000000003" customHeight="1" x14ac:dyDescent="0.2">
      <c r="A9" s="17">
        <v>-1.0292382503064501E-7</v>
      </c>
      <c r="B9" s="14">
        <v>0</v>
      </c>
      <c r="D9" s="15">
        <v>0</v>
      </c>
      <c r="E9" s="10">
        <v>20.5517728765454</v>
      </c>
      <c r="F9" s="11"/>
    </row>
    <row r="10" spans="1:173" s="10" customFormat="1" ht="20.45" customHeight="1" x14ac:dyDescent="0.2">
      <c r="A10" s="17">
        <v>1.0108327998085101E-6</v>
      </c>
      <c r="B10" s="14">
        <v>0</v>
      </c>
      <c r="C10" s="11"/>
      <c r="D10" s="15">
        <f t="shared" ref="D10:D41" si="0">C10-F10</f>
        <v>0</v>
      </c>
      <c r="E10" s="10">
        <v>-5.3109729413223299</v>
      </c>
      <c r="F10" s="15"/>
    </row>
    <row r="11" spans="1:173" s="10" customFormat="1" ht="20.45" customHeight="1" x14ac:dyDescent="0.2">
      <c r="A11" s="17">
        <v>7.04199011677163E-9</v>
      </c>
      <c r="B11" s="14">
        <v>0</v>
      </c>
      <c r="C11" s="11"/>
      <c r="D11" s="15">
        <f t="shared" si="0"/>
        <v>0</v>
      </c>
      <c r="E11" s="10">
        <v>0.66581794234344305</v>
      </c>
      <c r="F11" s="15"/>
    </row>
    <row r="12" spans="1:173" s="10" customFormat="1" ht="20.45" customHeight="1" x14ac:dyDescent="0.2">
      <c r="A12" s="17">
        <v>-4.5186690089052902E-8</v>
      </c>
      <c r="B12" s="10">
        <f>'Parker FIR'!E33</f>
        <v>-6.3876363851487997E-2</v>
      </c>
      <c r="C12" s="14">
        <f t="shared" ref="C12:C43" si="1">$A$2*B12+$A$3*B11+$A$4*B10+$A$5*B9+$A$6*B8+$A$7*B7+$A$8*B6+$A$9*B5+$A$10*B4+$A$11*B3+$A$12*B2</f>
        <v>-3.5373087589793331E-9</v>
      </c>
      <c r="D12" s="15">
        <f t="shared" si="0"/>
        <v>-3.5373087589793331E-9</v>
      </c>
      <c r="F12" s="15">
        <f t="shared" ref="F12:F43" si="2">$E$2*D11+$E$3*D10+$E$4*D9+$E$5*D8+$E$6*D7+$E$7*D6+$E$8*D5+$E$9*D4+$E$10*D3+$E$11*D2</f>
        <v>0</v>
      </c>
      <c r="G12" s="17">
        <v>-3.5373090000000002E-9</v>
      </c>
      <c r="H12" s="15">
        <f>ABS(D12-G12)</f>
        <v>2.4102066708516684E-16</v>
      </c>
      <c r="I12" s="15">
        <f>D12*D12</f>
        <v>1.2512553256351909E-17</v>
      </c>
    </row>
    <row r="13" spans="1:173" s="10" customFormat="1" ht="20.45" customHeight="1" x14ac:dyDescent="0.2">
      <c r="B13" s="10">
        <f>'Parker FIR'!E34</f>
        <v>-0.25679700019329199</v>
      </c>
      <c r="C13" s="14">
        <f t="shared" si="1"/>
        <v>-1.4772019202940324E-8</v>
      </c>
      <c r="D13" s="15">
        <f t="shared" si="0"/>
        <v>-4.0782719993428896E-8</v>
      </c>
      <c r="F13" s="15">
        <f t="shared" si="2"/>
        <v>2.6010700790488572E-8</v>
      </c>
      <c r="G13" s="17">
        <v>-4.0782719999999999E-8</v>
      </c>
      <c r="H13" s="15">
        <f t="shared" ref="H13:H43" si="3">ABS(D13-G13)</f>
        <v>6.5711029337865506E-18</v>
      </c>
      <c r="I13" s="15">
        <f t="shared" ref="I13:I76" si="4">D13*D13</f>
        <v>1.6632302500624251E-15</v>
      </c>
      <c r="J13" s="10">
        <v>2.0000000000000002E-15</v>
      </c>
    </row>
    <row r="14" spans="1:173" s="10" customFormat="1" ht="20.45" customHeight="1" x14ac:dyDescent="0.2">
      <c r="B14" s="10">
        <f>'Parker FIR'!E35</f>
        <v>-0.45584077158353098</v>
      </c>
      <c r="C14" s="14">
        <f t="shared" si="1"/>
        <v>4.5485829039940756E-8</v>
      </c>
      <c r="D14" s="15">
        <f t="shared" si="0"/>
        <v>-1.6161198696489674E-7</v>
      </c>
      <c r="F14" s="15">
        <f t="shared" si="2"/>
        <v>2.070978160048375E-7</v>
      </c>
      <c r="G14" s="17">
        <v>-1.61612E-7</v>
      </c>
      <c r="H14" s="15">
        <f t="shared" si="3"/>
        <v>1.3035103263013564E-14</v>
      </c>
      <c r="I14" s="15">
        <f t="shared" si="4"/>
        <v>2.6118434330741955E-14</v>
      </c>
      <c r="J14" s="10">
        <v>2.6E-14</v>
      </c>
    </row>
    <row r="15" spans="1:173" s="10" customFormat="1" ht="20.45" customHeight="1" x14ac:dyDescent="0.2">
      <c r="B15" s="10">
        <f>'Parker FIR'!E36</f>
        <v>0.12523706321507699</v>
      </c>
      <c r="C15" s="14">
        <f t="shared" si="1"/>
        <v>3.0353553054216225E-7</v>
      </c>
      <c r="D15" s="15">
        <f>C15-F15</f>
        <v>-2.3390181457314274E-8</v>
      </c>
      <c r="F15" s="15">
        <f t="shared" si="2"/>
        <v>3.2692571199947652E-7</v>
      </c>
      <c r="G15" s="17">
        <v>-2.3390180000000001E-8</v>
      </c>
      <c r="H15" s="15">
        <f t="shared" si="3"/>
        <v>1.4573142730640052E-15</v>
      </c>
      <c r="I15" s="15">
        <f t="shared" si="4"/>
        <v>5.4710058860608845E-16</v>
      </c>
      <c r="J15" s="10">
        <v>1.0000000000000001E-15</v>
      </c>
    </row>
    <row r="16" spans="1:173" s="10" customFormat="1" ht="20.45" customHeight="1" x14ac:dyDescent="0.2">
      <c r="B16" s="10">
        <f>'Parker FIR'!E37</f>
        <v>3.83899891073994</v>
      </c>
      <c r="C16" s="14">
        <f t="shared" si="1"/>
        <v>5.2556895461664923E-7</v>
      </c>
      <c r="D16" s="15">
        <f t="shared" si="0"/>
        <v>2.5151244556869388E-6</v>
      </c>
      <c r="F16" s="15">
        <f t="shared" si="2"/>
        <v>-1.9895555010702896E-6</v>
      </c>
      <c r="G16" s="17">
        <v>2.5151240000000001E-6</v>
      </c>
      <c r="H16" s="15">
        <f t="shared" si="3"/>
        <v>4.5568693870034842E-13</v>
      </c>
      <c r="I16" s="15">
        <f t="shared" si="4"/>
        <v>6.3258510275945198E-12</v>
      </c>
      <c r="J16" s="10">
        <v>6.3260000000000003E-12</v>
      </c>
    </row>
    <row r="17" spans="2:10" s="10" customFormat="1" ht="20.45" customHeight="1" x14ac:dyDescent="0.2">
      <c r="B17" s="10">
        <f>'Parker FIR'!E38</f>
        <v>15.770120487252001</v>
      </c>
      <c r="C17" s="14">
        <f t="shared" si="1"/>
        <v>-1.5533722320492991E-7</v>
      </c>
      <c r="D17" s="15">
        <f t="shared" si="0"/>
        <v>1.2807813989580527E-5</v>
      </c>
      <c r="F17" s="15">
        <f t="shared" si="2"/>
        <v>-1.2963151212785456E-5</v>
      </c>
      <c r="G17" s="17">
        <v>1.280781E-5</v>
      </c>
      <c r="H17" s="15">
        <f t="shared" si="3"/>
        <v>3.9895805267005282E-12</v>
      </c>
      <c r="I17" s="15">
        <f t="shared" si="4"/>
        <v>1.6404009919169466E-10</v>
      </c>
      <c r="J17" s="10">
        <v>1.6404000000000001E-10</v>
      </c>
    </row>
    <row r="18" spans="2:10" s="10" customFormat="1" ht="20.45" customHeight="1" x14ac:dyDescent="0.2">
      <c r="B18" s="10">
        <f>'Parker FIR'!E39</f>
        <v>44.908559191753703</v>
      </c>
      <c r="C18" s="14">
        <f t="shared" si="1"/>
        <v>-3.3017911957316995E-6</v>
      </c>
      <c r="D18" s="15">
        <f t="shared" si="0"/>
        <v>3.4436392032700201E-5</v>
      </c>
      <c r="F18" s="15">
        <f t="shared" si="2"/>
        <v>-3.7738183228431902E-5</v>
      </c>
      <c r="G18" s="17">
        <v>3.443639E-5</v>
      </c>
      <c r="H18" s="15">
        <f t="shared" si="3"/>
        <v>2.0327002003806514E-12</v>
      </c>
      <c r="I18" s="15">
        <f t="shared" si="4"/>
        <v>1.1858650962298179E-9</v>
      </c>
      <c r="J18" s="10">
        <v>1.185865E-9</v>
      </c>
    </row>
    <row r="19" spans="2:10" s="10" customFormat="1" ht="20.45" customHeight="1" x14ac:dyDescent="0.2">
      <c r="B19" s="10">
        <f>'Parker FIR'!E40</f>
        <v>104.756701182227</v>
      </c>
      <c r="C19" s="14">
        <f t="shared" si="1"/>
        <v>-1.0967587543037048E-5</v>
      </c>
      <c r="D19" s="15">
        <f t="shared" si="0"/>
        <v>4.3190385415962259E-5</v>
      </c>
      <c r="F19" s="15">
        <f t="shared" si="2"/>
        <v>-5.4157972958999308E-5</v>
      </c>
      <c r="G19" s="17">
        <v>4.3190389999999998E-5</v>
      </c>
      <c r="H19" s="15">
        <f t="shared" si="3"/>
        <v>4.5840377392407372E-12</v>
      </c>
      <c r="I19" s="15">
        <f t="shared" si="4"/>
        <v>1.8654093923793652E-9</v>
      </c>
      <c r="J19" s="10">
        <v>1.8654090000000002E-9</v>
      </c>
    </row>
    <row r="20" spans="2:10" s="10" customFormat="1" ht="20.45" customHeight="1" x14ac:dyDescent="0.2">
      <c r="B20" s="10">
        <f>'Parker FIR'!E41</f>
        <v>212.70265290544401</v>
      </c>
      <c r="C20" s="14">
        <f t="shared" si="1"/>
        <v>-2.4479042195857862E-5</v>
      </c>
      <c r="D20" s="15">
        <f t="shared" si="0"/>
        <v>-7.7102610411692392E-5</v>
      </c>
      <c r="F20" s="15">
        <f t="shared" si="2"/>
        <v>5.2623568215834533E-5</v>
      </c>
      <c r="G20" s="17">
        <v>-7.7102609999999997E-5</v>
      </c>
      <c r="H20" s="15">
        <f t="shared" si="3"/>
        <v>4.1169239512698491E-13</v>
      </c>
      <c r="I20" s="15">
        <f t="shared" si="4"/>
        <v>5.944812532297216E-9</v>
      </c>
      <c r="J20" s="10">
        <v>5.9448130000000004E-9</v>
      </c>
    </row>
    <row r="21" spans="2:10" s="10" customFormat="1" ht="20.45" customHeight="1" x14ac:dyDescent="0.2">
      <c r="B21" s="10">
        <f>'Parker FIR'!E42</f>
        <v>387.81589462852003</v>
      </c>
      <c r="C21" s="14">
        <f t="shared" si="1"/>
        <v>-4.250290702525725E-5</v>
      </c>
      <c r="D21" s="15">
        <f t="shared" si="0"/>
        <v>-6.3440172959852313E-4</v>
      </c>
      <c r="F21" s="15">
        <f t="shared" si="2"/>
        <v>5.9189882257326589E-4</v>
      </c>
      <c r="G21" s="17">
        <v>-6.3440169999999995E-4</v>
      </c>
      <c r="H21" s="15">
        <f t="shared" si="3"/>
        <v>2.9598523176681268E-11</v>
      </c>
      <c r="I21" s="15">
        <f t="shared" si="4"/>
        <v>4.0246555451759764E-7</v>
      </c>
      <c r="J21" s="10">
        <v>4.02465555E-7</v>
      </c>
    </row>
    <row r="22" spans="2:10" s="10" customFormat="1" ht="20.45" customHeight="1" x14ac:dyDescent="0.2">
      <c r="B22" s="10">
        <f>'Parker FIR'!E43</f>
        <v>647.04206197655196</v>
      </c>
      <c r="C22" s="10">
        <f t="shared" si="1"/>
        <v>-5.9084507141456446E-5</v>
      </c>
      <c r="D22" s="15">
        <f t="shared" si="0"/>
        <v>-2.2057445041511964E-3</v>
      </c>
      <c r="F22" s="15">
        <f t="shared" si="2"/>
        <v>2.1466599970097399E-3</v>
      </c>
      <c r="G22" s="17">
        <v>-2.2057449999999998E-3</v>
      </c>
      <c r="H22" s="15">
        <f t="shared" si="3"/>
        <v>4.9584880342304349E-10</v>
      </c>
      <c r="I22" s="15">
        <f t="shared" si="4"/>
        <v>4.8653088175932076E-6</v>
      </c>
      <c r="J22" s="10">
        <v>4.8653088180000003E-6</v>
      </c>
    </row>
    <row r="23" spans="2:10" s="10" customFormat="1" ht="20.45" customHeight="1" x14ac:dyDescent="0.2">
      <c r="B23" s="10">
        <f>'Parker FIR'!E44</f>
        <v>1000.58139514301</v>
      </c>
      <c r="C23" s="10">
        <f t="shared" si="1"/>
        <v>-6.2609133138699999E-5</v>
      </c>
      <c r="D23" s="15">
        <f t="shared" si="0"/>
        <v>-5.5513838923375467E-3</v>
      </c>
      <c r="F23" s="15">
        <f t="shared" si="2"/>
        <v>5.4887747591988471E-3</v>
      </c>
      <c r="G23" s="17">
        <v>-5.5513840000000004E-3</v>
      </c>
      <c r="H23" s="15">
        <f t="shared" si="3"/>
        <v>1.0766245360505078E-10</v>
      </c>
      <c r="I23" s="15">
        <f t="shared" si="4"/>
        <v>3.0817863120104773E-5</v>
      </c>
      <c r="J23" s="10">
        <v>3.0817863119999999E-5</v>
      </c>
    </row>
    <row r="24" spans="2:10" s="10" customFormat="1" ht="20.45" customHeight="1" x14ac:dyDescent="0.2">
      <c r="B24" s="10">
        <f>'Parker FIR'!E45</f>
        <v>1447.6922598292599</v>
      </c>
      <c r="C24" s="10">
        <f t="shared" si="1"/>
        <v>-3.708531721858441E-5</v>
      </c>
      <c r="D24" s="15">
        <f t="shared" si="0"/>
        <v>-1.1169112430186538E-2</v>
      </c>
      <c r="F24" s="15">
        <f t="shared" si="2"/>
        <v>1.1132027112967954E-2</v>
      </c>
      <c r="G24" s="17">
        <v>-1.1169109999999999E-2</v>
      </c>
      <c r="H24" s="15">
        <f t="shared" si="3"/>
        <v>2.4301865381159971E-9</v>
      </c>
      <c r="I24" s="15">
        <f t="shared" si="4"/>
        <v>1.2474907247814743E-4</v>
      </c>
      <c r="J24" s="10">
        <v>1.2474907247800001E-4</v>
      </c>
    </row>
    <row r="25" spans="2:10" s="10" customFormat="1" ht="20.45" customHeight="1" x14ac:dyDescent="0.2">
      <c r="B25" s="10">
        <f>'Parker FIR'!E46</f>
        <v>1974.3082861852999</v>
      </c>
      <c r="C25" s="10">
        <f t="shared" si="1"/>
        <v>3.3919531751237787E-5</v>
      </c>
      <c r="D25" s="15">
        <f t="shared" si="0"/>
        <v>-1.8356233675201256E-2</v>
      </c>
      <c r="F25" s="15">
        <f t="shared" si="2"/>
        <v>1.8390153206952493E-2</v>
      </c>
      <c r="G25" s="17">
        <v>-1.8356230000000001E-2</v>
      </c>
      <c r="H25" s="15">
        <f t="shared" si="3"/>
        <v>3.6752012544383206E-9</v>
      </c>
      <c r="I25" s="15">
        <f t="shared" si="4"/>
        <v>3.369513147385926E-4</v>
      </c>
      <c r="J25" s="10">
        <v>3.3695131473899999E-4</v>
      </c>
    </row>
    <row r="26" spans="2:10" s="10" customFormat="1" ht="20.45" customHeight="1" x14ac:dyDescent="0.2">
      <c r="B26" s="10">
        <f>'Parker FIR'!E47</f>
        <v>2553.6171683576099</v>
      </c>
      <c r="C26" s="10">
        <f t="shared" si="1"/>
        <v>1.6127843999676138E-4</v>
      </c>
      <c r="D26" s="15">
        <f t="shared" si="0"/>
        <v>-2.391713441938562E-2</v>
      </c>
      <c r="F26" s="15">
        <f t="shared" si="2"/>
        <v>2.4078412859382382E-2</v>
      </c>
      <c r="G26" s="17">
        <v>-2.3917130000000002E-2</v>
      </c>
      <c r="H26" s="15">
        <f t="shared" si="3"/>
        <v>4.4193856178764701E-9</v>
      </c>
      <c r="I26" s="15">
        <f t="shared" si="4"/>
        <v>5.7202931883496033E-4</v>
      </c>
      <c r="J26" s="10">
        <v>5.7202931883500001E-4</v>
      </c>
    </row>
    <row r="27" spans="2:10" s="10" customFormat="1" ht="20.45" customHeight="1" x14ac:dyDescent="0.2">
      <c r="B27" s="10">
        <f>'Parker FIR'!E48</f>
        <v>3149.81243403499</v>
      </c>
      <c r="C27" s="10">
        <f t="shared" si="1"/>
        <v>3.4417496364964081E-4</v>
      </c>
      <c r="D27" s="15">
        <f t="shared" si="0"/>
        <v>-2.1120232695593936E-2</v>
      </c>
      <c r="F27" s="15">
        <f t="shared" si="2"/>
        <v>2.1464407659243578E-2</v>
      </c>
      <c r="G27" s="17">
        <v>-2.112023E-2</v>
      </c>
      <c r="H27" s="15">
        <f t="shared" si="3"/>
        <v>2.6955939355643999E-9</v>
      </c>
      <c r="I27" s="15">
        <f t="shared" si="4"/>
        <v>4.4606422911603509E-4</v>
      </c>
      <c r="J27" s="10">
        <v>4.4606422911600002E-4</v>
      </c>
    </row>
    <row r="28" spans="2:10" s="10" customFormat="1" ht="20.45" customHeight="1" x14ac:dyDescent="0.2">
      <c r="B28" s="10">
        <f>'Parker FIR'!E49</f>
        <v>3724.1130639902999</v>
      </c>
      <c r="C28" s="10">
        <f t="shared" si="1"/>
        <v>5.6657563953149833E-4</v>
      </c>
      <c r="D28" s="15">
        <f t="shared" si="0"/>
        <v>2.4511193645942227E-5</v>
      </c>
      <c r="F28" s="15">
        <f t="shared" si="2"/>
        <v>5.420644458855561E-4</v>
      </c>
      <c r="G28" s="17">
        <v>2.4511189999999999E-5</v>
      </c>
      <c r="H28" s="15">
        <f t="shared" si="3"/>
        <v>3.6459422280029057E-12</v>
      </c>
      <c r="I28" s="15">
        <f t="shared" si="4"/>
        <v>6.0079861394887861E-10</v>
      </c>
      <c r="J28" s="10">
        <v>6.0079900000000003E-10</v>
      </c>
    </row>
    <row r="29" spans="2:10" s="10" customFormat="1" ht="20.45" customHeight="1" x14ac:dyDescent="0.2">
      <c r="B29" s="10">
        <f>'Parker FIR'!E50</f>
        <v>4241.4868325309399</v>
      </c>
      <c r="C29" s="10">
        <f t="shared" si="1"/>
        <v>7.9815626075787596E-4</v>
      </c>
      <c r="D29" s="15">
        <f t="shared" si="0"/>
        <v>5.0004393572439014E-2</v>
      </c>
      <c r="F29" s="15">
        <f t="shared" si="2"/>
        <v>-4.9206237311681139E-2</v>
      </c>
      <c r="G29" s="17">
        <v>5.0004390000000003E-2</v>
      </c>
      <c r="H29" s="15">
        <f t="shared" si="3"/>
        <v>3.5724390112790161E-9</v>
      </c>
      <c r="I29" s="15">
        <f t="shared" si="4"/>
        <v>2.5004393765473802E-3</v>
      </c>
      <c r="J29" s="10">
        <v>2.5004393765479999E-3</v>
      </c>
    </row>
    <row r="30" spans="2:10" s="10" customFormat="1" ht="20.45" customHeight="1" x14ac:dyDescent="0.2">
      <c r="B30" s="10">
        <f>'Parker FIR'!E51</f>
        <v>4675.9735278518401</v>
      </c>
      <c r="C30" s="10">
        <f t="shared" si="1"/>
        <v>1.0006298986822259E-3</v>
      </c>
      <c r="D30" s="15">
        <f t="shared" si="0"/>
        <v>0.13408659044582877</v>
      </c>
      <c r="F30" s="15">
        <f t="shared" si="2"/>
        <v>-0.13308596054714655</v>
      </c>
      <c r="G30" s="17">
        <v>0.1340866</v>
      </c>
      <c r="H30" s="15">
        <f t="shared" si="3"/>
        <v>9.554171231940245E-9</v>
      </c>
      <c r="I30" s="15">
        <f t="shared" si="4"/>
        <v>1.7979213737387419E-2</v>
      </c>
      <c r="J30" s="10">
        <v>1.7979213737390001E-2</v>
      </c>
    </row>
    <row r="31" spans="2:10" s="10" customFormat="1" ht="20.45" customHeight="1" x14ac:dyDescent="0.2">
      <c r="B31" s="10">
        <f>'Parker FIR'!E52</f>
        <v>5013.1567563399403</v>
      </c>
      <c r="C31" s="10">
        <f t="shared" si="1"/>
        <v>1.1380241902393955E-3</v>
      </c>
      <c r="D31" s="15">
        <f t="shared" si="0"/>
        <v>0.24478529309689528</v>
      </c>
      <c r="F31" s="15">
        <f t="shared" si="2"/>
        <v>-0.24364726890665589</v>
      </c>
      <c r="G31" s="17">
        <v>0.24478530000000001</v>
      </c>
      <c r="H31" s="15">
        <f t="shared" si="3"/>
        <v>6.9031047267298362E-9</v>
      </c>
      <c r="I31" s="15">
        <f t="shared" si="4"/>
        <v>5.9919839716532933E-2</v>
      </c>
      <c r="J31" s="10">
        <v>5.9919839716542002E-2</v>
      </c>
    </row>
    <row r="32" spans="2:10" s="10" customFormat="1" ht="20.45" customHeight="1" x14ac:dyDescent="0.2">
      <c r="B32" s="10">
        <f>'Parker FIR'!E53</f>
        <v>5249.1599644143298</v>
      </c>
      <c r="C32" s="10">
        <f t="shared" si="1"/>
        <v>1.1871297605535226E-3</v>
      </c>
      <c r="D32" s="15">
        <f t="shared" si="0"/>
        <v>0.35575528833044501</v>
      </c>
      <c r="F32" s="15">
        <f t="shared" si="2"/>
        <v>-0.35456815856989149</v>
      </c>
      <c r="G32" s="17">
        <v>0.3557553</v>
      </c>
      <c r="H32" s="15">
        <f t="shared" si="3"/>
        <v>1.1669554988991138E-8</v>
      </c>
      <c r="I32" s="15">
        <f t="shared" si="4"/>
        <v>0.12656182517507805</v>
      </c>
      <c r="J32" s="10">
        <v>0.12656182517510101</v>
      </c>
    </row>
    <row r="33" spans="2:10" s="10" customFormat="1" ht="20.45" customHeight="1" x14ac:dyDescent="0.2">
      <c r="B33" s="10">
        <f>'Parker FIR'!E54</f>
        <v>5386.9042618337498</v>
      </c>
      <c r="C33" s="10">
        <f t="shared" si="1"/>
        <v>1.1445282167966873E-3</v>
      </c>
      <c r="D33" s="15">
        <f t="shared" si="0"/>
        <v>0.42184774526425872</v>
      </c>
      <c r="F33" s="15">
        <f t="shared" si="2"/>
        <v>-0.42070321704746205</v>
      </c>
      <c r="G33" s="17">
        <v>0.42184769999999999</v>
      </c>
      <c r="H33" s="15">
        <f t="shared" si="3"/>
        <v>4.5264258730082219E-8</v>
      </c>
      <c r="I33" s="15">
        <f t="shared" si="4"/>
        <v>0.17795552018453892</v>
      </c>
      <c r="J33" s="10">
        <v>0.177955520184575</v>
      </c>
    </row>
    <row r="34" spans="2:10" s="10" customFormat="1" ht="20.45" customHeight="1" x14ac:dyDescent="0.2">
      <c r="B34" s="10">
        <f>'Parker FIR'!E55</f>
        <v>5431.2942987903398</v>
      </c>
      <c r="C34" s="10">
        <f t="shared" si="1"/>
        <v>1.0273224662915963E-3</v>
      </c>
      <c r="D34" s="15">
        <f t="shared" si="0"/>
        <v>0.38953507496309592</v>
      </c>
      <c r="F34" s="15">
        <f t="shared" si="2"/>
        <v>-0.3885077524968043</v>
      </c>
      <c r="G34" s="17">
        <v>0.38953510000000002</v>
      </c>
      <c r="H34" s="15">
        <f t="shared" si="3"/>
        <v>2.5036904105490976E-8</v>
      </c>
      <c r="I34" s="15">
        <f t="shared" si="4"/>
        <v>0.15173757462650475</v>
      </c>
      <c r="J34" s="10">
        <v>0.151737574626536</v>
      </c>
    </row>
    <row r="35" spans="2:10" s="10" customFormat="1" ht="20.45" customHeight="1" x14ac:dyDescent="0.2">
      <c r="B35" s="10">
        <f>'Parker FIR'!E56</f>
        <v>5385.27274191583</v>
      </c>
      <c r="C35" s="10">
        <f t="shared" si="1"/>
        <v>8.6689304496701631E-4</v>
      </c>
      <c r="D35" s="15">
        <f t="shared" si="0"/>
        <v>0.21840587674513917</v>
      </c>
      <c r="F35" s="15">
        <f t="shared" si="2"/>
        <v>-0.21753898370017216</v>
      </c>
      <c r="G35" s="17">
        <v>0.21840589999999999</v>
      </c>
      <c r="H35" s="15">
        <f t="shared" si="3"/>
        <v>2.3254860814780898E-8</v>
      </c>
      <c r="I35" s="15">
        <f t="shared" si="4"/>
        <v>4.770112699681292E-2</v>
      </c>
      <c r="J35" s="10">
        <v>4.7701126996816001E-2</v>
      </c>
    </row>
    <row r="36" spans="2:10" s="10" customFormat="1" ht="20.45" customHeight="1" x14ac:dyDescent="0.2">
      <c r="B36" s="10">
        <f>'Parker FIR'!E57</f>
        <v>5248.3768395393699</v>
      </c>
      <c r="C36" s="10">
        <f t="shared" si="1"/>
        <v>6.9787268209778807E-4</v>
      </c>
      <c r="D36" s="15">
        <f t="shared" si="0"/>
        <v>-9.1625493993594001E-2</v>
      </c>
      <c r="F36" s="15">
        <f t="shared" si="2"/>
        <v>9.2323366675691784E-2</v>
      </c>
      <c r="G36" s="17">
        <v>-9.1625490000000004E-2</v>
      </c>
      <c r="H36" s="15">
        <f t="shared" si="3"/>
        <v>3.9935939971647016E-9</v>
      </c>
      <c r="I36" s="15">
        <f t="shared" si="4"/>
        <v>8.3952311495701301E-3</v>
      </c>
      <c r="J36" s="10">
        <v>8.3952311495859994E-3</v>
      </c>
    </row>
    <row r="37" spans="2:10" s="10" customFormat="1" ht="20.45" customHeight="1" x14ac:dyDescent="0.2">
      <c r="B37" s="10">
        <f>'Parker FIR'!E58</f>
        <v>5018.2384241522004</v>
      </c>
      <c r="C37" s="10">
        <f t="shared" si="1"/>
        <v>5.4639033979829769E-4</v>
      </c>
      <c r="D37" s="15">
        <f t="shared" si="0"/>
        <v>-0.47905481821416868</v>
      </c>
      <c r="F37" s="15">
        <f t="shared" si="2"/>
        <v>0.47960120855396698</v>
      </c>
      <c r="G37" s="17">
        <v>-0.4790548</v>
      </c>
      <c r="H37" s="15">
        <f t="shared" si="3"/>
        <v>1.8214168673313935E-8</v>
      </c>
      <c r="I37" s="15">
        <f t="shared" si="4"/>
        <v>0.22949351885421021</v>
      </c>
      <c r="J37" s="10">
        <v>0.22949351885448699</v>
      </c>
    </row>
    <row r="38" spans="2:10" s="10" customFormat="1" ht="20.45" customHeight="1" x14ac:dyDescent="0.2">
      <c r="B38" s="10">
        <f>'Parker FIR'!E59</f>
        <v>4694.3770540899104</v>
      </c>
      <c r="C38" s="10">
        <f t="shared" si="1"/>
        <v>4.2212186656549527E-4</v>
      </c>
      <c r="D38" s="15">
        <f t="shared" si="0"/>
        <v>-0.8199894757941586</v>
      </c>
      <c r="F38" s="15">
        <f t="shared" si="2"/>
        <v>0.82041159766072413</v>
      </c>
      <c r="G38" s="17">
        <v>-0.81998950000000004</v>
      </c>
      <c r="H38" s="15">
        <f t="shared" si="3"/>
        <v>2.4205841442359599E-8</v>
      </c>
      <c r="I38" s="15">
        <f t="shared" si="4"/>
        <v>0.67238274041317903</v>
      </c>
      <c r="J38" s="10">
        <v>0.67238274041420598</v>
      </c>
    </row>
    <row r="39" spans="2:10" s="10" customFormat="1" ht="20.45" customHeight="1" x14ac:dyDescent="0.2">
      <c r="B39" s="10">
        <f>'Parker FIR'!E60</f>
        <v>4282.6681072411902</v>
      </c>
      <c r="C39" s="10">
        <f t="shared" si="1"/>
        <v>3.1697531449194171E-4</v>
      </c>
      <c r="D39" s="15">
        <f t="shared" si="0"/>
        <v>-0.95829980583038754</v>
      </c>
      <c r="F39" s="15">
        <f t="shared" si="2"/>
        <v>0.95861678114487947</v>
      </c>
      <c r="G39" s="17">
        <v>-0.95829980000000003</v>
      </c>
      <c r="H39" s="15">
        <f t="shared" si="3"/>
        <v>5.8303875061227473E-9</v>
      </c>
      <c r="I39" s="15">
        <f t="shared" si="4"/>
        <v>0.91833851785455844</v>
      </c>
      <c r="J39" s="10">
        <v>0.91833851785657905</v>
      </c>
    </row>
    <row r="40" spans="2:10" s="10" customFormat="1" ht="20.45" customHeight="1" x14ac:dyDescent="0.2">
      <c r="B40" s="10">
        <f>'Parker FIR'!E61</f>
        <v>3798.5285121668799</v>
      </c>
      <c r="C40" s="10">
        <f t="shared" si="1"/>
        <v>2.1091491729183223E-4</v>
      </c>
      <c r="D40" s="15">
        <f t="shared" si="0"/>
        <v>-0.76531919723850339</v>
      </c>
      <c r="F40" s="15">
        <f t="shared" si="2"/>
        <v>0.76553011215579525</v>
      </c>
      <c r="G40" s="17">
        <v>-0.76531919999999998</v>
      </c>
      <c r="H40" s="15">
        <f t="shared" si="3"/>
        <v>2.7614965869560137E-9</v>
      </c>
      <c r="I40" s="15">
        <f t="shared" si="4"/>
        <v>0.58571347366178728</v>
      </c>
      <c r="J40" s="10">
        <v>0.58571347366385695</v>
      </c>
    </row>
    <row r="41" spans="2:10" s="10" customFormat="1" ht="20.45" customHeight="1" x14ac:dyDescent="0.2">
      <c r="B41" s="10">
        <f>'Parker FIR'!E62</f>
        <v>3267.3937863737101</v>
      </c>
      <c r="C41" s="10">
        <f t="shared" si="1"/>
        <v>8.2451710792312799E-5</v>
      </c>
      <c r="D41" s="15">
        <f t="shared" si="0"/>
        <v>-0.21121840907080419</v>
      </c>
      <c r="F41" s="15">
        <f t="shared" si="2"/>
        <v>0.21130086078159652</v>
      </c>
      <c r="G41" s="17">
        <v>-0.2112184</v>
      </c>
      <c r="H41" s="15">
        <f t="shared" si="3"/>
        <v>9.0708041911025106E-9</v>
      </c>
      <c r="I41" s="15">
        <f t="shared" si="4"/>
        <v>4.4613216330401578E-2</v>
      </c>
      <c r="J41" s="10">
        <v>4.4613216330871001E-2</v>
      </c>
    </row>
    <row r="42" spans="2:10" s="10" customFormat="1" ht="20.45" customHeight="1" x14ac:dyDescent="0.2">
      <c r="B42" s="10">
        <f>'Parker FIR'!E63</f>
        <v>2722.1045928850199</v>
      </c>
      <c r="C42" s="10">
        <f t="shared" si="1"/>
        <v>-8.0461296807940626E-5</v>
      </c>
      <c r="D42" s="15">
        <f t="shared" ref="D42:D73" si="5">C42-F42</f>
        <v>0.58353221155408697</v>
      </c>
      <c r="F42" s="15">
        <f t="shared" si="2"/>
        <v>-0.58361267285089491</v>
      </c>
      <c r="G42" s="17">
        <v>0.58353219999999995</v>
      </c>
      <c r="H42" s="15">
        <f t="shared" si="3"/>
        <v>1.1554087020471115E-8</v>
      </c>
      <c r="I42" s="15">
        <f t="shared" si="4"/>
        <v>0.3405098419212037</v>
      </c>
      <c r="J42" s="10">
        <v>0.34050984192131101</v>
      </c>
    </row>
    <row r="43" spans="2:10" s="10" customFormat="1" ht="20.45" customHeight="1" x14ac:dyDescent="0.2">
      <c r="B43" s="10">
        <f>'Parker FIR'!E64</f>
        <v>2197.95911709859</v>
      </c>
      <c r="C43" s="10">
        <f t="shared" si="1"/>
        <v>-2.7321737957126041E-4</v>
      </c>
      <c r="D43" s="15">
        <f t="shared" si="5"/>
        <v>1.3503625799039223</v>
      </c>
      <c r="F43" s="15">
        <f t="shared" si="2"/>
        <v>-1.3506357972834935</v>
      </c>
      <c r="G43" s="17">
        <v>1.350363</v>
      </c>
      <c r="H43" s="15">
        <f t="shared" si="3"/>
        <v>4.2009607770232549E-7</v>
      </c>
      <c r="I43" s="15">
        <f t="shared" si="4"/>
        <v>1.823479097204777</v>
      </c>
      <c r="J43" s="10">
        <v>1.8234790972110599</v>
      </c>
    </row>
    <row r="44" spans="2:10" s="10" customFormat="1" ht="20.45" customHeight="1" x14ac:dyDescent="0.2">
      <c r="B44" s="10">
        <f>'Parker FIR'!E65</f>
        <v>1727.1201889891099</v>
      </c>
      <c r="C44" s="10">
        <f t="shared" ref="C44:C75" si="6">$A$2*B44+$A$3*B43+$A$4*B42+$A$5*B41+$A$6*B40+$A$7*B39+$A$8*B38+$A$9*B37+$A$10*B36+$A$11*B35+$A$12*B34</f>
        <v>-4.7410932537856216E-4</v>
      </c>
      <c r="D44" s="15">
        <f t="shared" si="5"/>
        <v>1.7471484720696369</v>
      </c>
      <c r="F44" s="15">
        <f t="shared" ref="F44:F75" si="7">$E$2*D43+$E$3*D42+$E$4*D41+$E$5*D40+$E$6*D39+$E$7*D38+$E$8*D37+$E$9*D36+$E$10*D35+$E$11*D34</f>
        <v>-1.7476225813950155</v>
      </c>
      <c r="G44" s="17">
        <v>1.7471479999999999</v>
      </c>
      <c r="H44" s="15">
        <f t="shared" ref="H44:H75" si="8">ABS(D44-G44)</f>
        <v>4.7206963693646742E-7</v>
      </c>
      <c r="I44" s="15">
        <f t="shared" si="4"/>
        <v>3.0525277834552664</v>
      </c>
      <c r="J44" s="10">
        <v>3.0525277834725202</v>
      </c>
    </row>
    <row r="45" spans="2:10" s="10" customFormat="1" ht="20.45" customHeight="1" x14ac:dyDescent="0.2">
      <c r="B45" s="10">
        <f>'Parker FIR'!E66</f>
        <v>1334.2760201712599</v>
      </c>
      <c r="C45" s="10">
        <f t="shared" si="6"/>
        <v>-6.5087143361819194E-4</v>
      </c>
      <c r="D45" s="15">
        <f t="shared" si="5"/>
        <v>1.4933290234567136</v>
      </c>
      <c r="F45" s="15">
        <f t="shared" si="7"/>
        <v>-1.4939798948903318</v>
      </c>
      <c r="G45" s="17">
        <v>1.4933289999999999</v>
      </c>
      <c r="H45" s="15">
        <f t="shared" si="8"/>
        <v>2.3456713682534769E-8</v>
      </c>
      <c r="I45" s="15">
        <f t="shared" si="4"/>
        <v>2.2300315722981821</v>
      </c>
      <c r="J45" s="10">
        <v>2.2300315723175101</v>
      </c>
    </row>
    <row r="46" spans="2:10" s="10" customFormat="1" ht="20.45" customHeight="1" x14ac:dyDescent="0.2">
      <c r="B46" s="10">
        <f>'Parker FIR'!E67</f>
        <v>1034.8597449829699</v>
      </c>
      <c r="C46" s="10">
        <f t="shared" si="6"/>
        <v>-7.714367355201756E-4</v>
      </c>
      <c r="D46" s="15">
        <f t="shared" si="5"/>
        <v>0.51896694135962973</v>
      </c>
      <c r="F46" s="15">
        <f t="shared" si="7"/>
        <v>-0.51973837809514989</v>
      </c>
      <c r="G46" s="17">
        <v>0.51896690000000001</v>
      </c>
      <c r="H46" s="15">
        <f t="shared" si="8"/>
        <v>4.1359629721071656E-8</v>
      </c>
      <c r="I46" s="15">
        <f t="shared" si="4"/>
        <v>0.26932668622416939</v>
      </c>
      <c r="J46" s="10">
        <v>0.269326686229511</v>
      </c>
    </row>
    <row r="47" spans="2:10" s="10" customFormat="1" ht="20.45" customHeight="1" x14ac:dyDescent="0.2">
      <c r="B47" s="10">
        <f>'Parker FIR'!E68</f>
        <v>836.111264700986</v>
      </c>
      <c r="C47" s="10">
        <f t="shared" si="6"/>
        <v>-8.1486877309282495E-4</v>
      </c>
      <c r="D47" s="15">
        <f t="shared" si="5"/>
        <v>-0.941024192340156</v>
      </c>
      <c r="F47" s="15">
        <f t="shared" si="7"/>
        <v>0.94020932356706322</v>
      </c>
      <c r="G47" s="17">
        <v>-0.94102419999999998</v>
      </c>
      <c r="H47" s="15">
        <f t="shared" si="8"/>
        <v>7.6598439813224672E-9</v>
      </c>
      <c r="I47" s="15">
        <f t="shared" si="4"/>
        <v>0.88552653056944286</v>
      </c>
      <c r="J47" s="10">
        <v>0.88552653056969599</v>
      </c>
    </row>
    <row r="48" spans="2:10" s="10" customFormat="1" ht="20.45" customHeight="1" x14ac:dyDescent="0.2">
      <c r="B48" s="10">
        <f>'Parker FIR'!E69</f>
        <v>740.15416015375797</v>
      </c>
      <c r="C48" s="10">
        <f t="shared" si="6"/>
        <v>-7.7820759680846164E-4</v>
      </c>
      <c r="D48" s="15">
        <f t="shared" si="5"/>
        <v>-2.3699568447035322</v>
      </c>
      <c r="F48" s="15">
        <f t="shared" si="7"/>
        <v>2.3691786371067236</v>
      </c>
      <c r="G48" s="17">
        <v>-2.3699569999999999</v>
      </c>
      <c r="H48" s="15">
        <f t="shared" si="8"/>
        <v>1.5529646768541738E-7</v>
      </c>
      <c r="I48" s="15">
        <f t="shared" si="4"/>
        <v>5.6166954457571219</v>
      </c>
      <c r="J48" s="10">
        <v>5.6166954457979497</v>
      </c>
    </row>
    <row r="49" spans="2:10" s="10" customFormat="1" ht="20.45" customHeight="1" x14ac:dyDescent="0.2">
      <c r="B49" s="10">
        <f>'Parker FIR'!E70</f>
        <v>747.34000783993304</v>
      </c>
      <c r="C49" s="10">
        <f t="shared" si="6"/>
        <v>-6.7640635890033735E-4</v>
      </c>
      <c r="D49" s="15">
        <f t="shared" si="5"/>
        <v>-3.1321200469100301</v>
      </c>
      <c r="F49" s="15">
        <f t="shared" si="7"/>
        <v>3.1314436405511299</v>
      </c>
      <c r="G49" s="17">
        <v>-3.13212</v>
      </c>
      <c r="H49" s="15">
        <f t="shared" si="8"/>
        <v>4.6910030082614185E-8</v>
      </c>
      <c r="I49" s="15">
        <f t="shared" si="4"/>
        <v>9.8101759882556898</v>
      </c>
      <c r="J49" s="10">
        <v>9.8101759883626602</v>
      </c>
    </row>
    <row r="50" spans="2:10" s="10" customFormat="1" ht="20.45" customHeight="1" x14ac:dyDescent="0.2">
      <c r="B50" s="10">
        <f>'Parker FIR'!E71</f>
        <v>858.23036483522105</v>
      </c>
      <c r="C50" s="10">
        <f t="shared" si="6"/>
        <v>-5.356937950128063E-4</v>
      </c>
      <c r="D50" s="15">
        <f t="shared" si="5"/>
        <v>-2.7346802407436894</v>
      </c>
      <c r="F50" s="15">
        <f t="shared" si="7"/>
        <v>2.7341445469486767</v>
      </c>
      <c r="G50" s="17">
        <v>-2.73468</v>
      </c>
      <c r="H50" s="15">
        <f t="shared" si="8"/>
        <v>2.4074368942805791E-7</v>
      </c>
      <c r="I50" s="15">
        <f t="shared" si="4"/>
        <v>7.4784760191139634</v>
      </c>
      <c r="J50" s="10">
        <v>7.47847601922581</v>
      </c>
    </row>
    <row r="51" spans="2:10" s="10" customFormat="1" ht="20.45" customHeight="1" x14ac:dyDescent="0.2">
      <c r="B51" s="10">
        <f>'Parker FIR'!E72</f>
        <v>1073.2593224913801</v>
      </c>
      <c r="C51" s="10">
        <f t="shared" si="6"/>
        <v>-3.8313243830051719E-4</v>
      </c>
      <c r="D51" s="15">
        <f t="shared" si="5"/>
        <v>-1.0885891733993633</v>
      </c>
      <c r="F51" s="15">
        <f t="shared" si="7"/>
        <v>1.0882060409610628</v>
      </c>
      <c r="G51" s="17">
        <v>-1.088589</v>
      </c>
      <c r="H51" s="15">
        <f t="shared" si="8"/>
        <v>1.7339936331239869E-7</v>
      </c>
      <c r="I51" s="15">
        <f t="shared" si="4"/>
        <v>1.1850263884423091</v>
      </c>
      <c r="J51" s="10">
        <v>1.18502638847262</v>
      </c>
    </row>
    <row r="52" spans="2:10" s="10" customFormat="1" ht="20.45" customHeight="1" x14ac:dyDescent="0.2">
      <c r="B52" s="10">
        <f>'Parker FIR'!E73</f>
        <v>1390.1304430423299</v>
      </c>
      <c r="C52" s="10">
        <f t="shared" si="6"/>
        <v>-2.3646941493216258E-4</v>
      </c>
      <c r="D52" s="15">
        <f t="shared" si="5"/>
        <v>1.3566725444847447</v>
      </c>
      <c r="F52" s="15">
        <f t="shared" si="7"/>
        <v>-1.3569090138996769</v>
      </c>
      <c r="G52" s="17">
        <v>1.356673</v>
      </c>
      <c r="H52" s="15">
        <f t="shared" si="8"/>
        <v>4.5551525529319292E-7</v>
      </c>
      <c r="I52" s="15">
        <f t="shared" si="4"/>
        <v>1.8405603929587115</v>
      </c>
      <c r="J52" s="10">
        <v>1.84056039296957</v>
      </c>
    </row>
    <row r="53" spans="2:10" s="10" customFormat="1" ht="20.45" customHeight="1" x14ac:dyDescent="0.2">
      <c r="B53" s="10">
        <f>'Parker FIR'!E74</f>
        <v>1800.29033480304</v>
      </c>
      <c r="C53" s="10">
        <f t="shared" si="6"/>
        <v>-9.8870829465517098E-5</v>
      </c>
      <c r="D53" s="15">
        <f t="shared" si="5"/>
        <v>3.698700667142524</v>
      </c>
      <c r="F53" s="15">
        <f t="shared" si="7"/>
        <v>-3.6987995379719893</v>
      </c>
      <c r="G53" s="17">
        <v>3.6987009999999998</v>
      </c>
      <c r="H53" s="15">
        <f t="shared" si="8"/>
        <v>3.3285747580436009E-7</v>
      </c>
      <c r="I53" s="15">
        <f t="shared" si="4"/>
        <v>13.680386625120551</v>
      </c>
      <c r="J53" s="10">
        <v>13.680386625335601</v>
      </c>
    </row>
    <row r="54" spans="2:10" s="10" customFormat="1" ht="20.45" customHeight="1" x14ac:dyDescent="0.2">
      <c r="B54" s="10">
        <f>'Parker FIR'!E75</f>
        <v>2286.1356677878398</v>
      </c>
      <c r="C54" s="10">
        <f t="shared" si="6"/>
        <v>3.9338340916508709E-5</v>
      </c>
      <c r="D54" s="15">
        <f t="shared" si="5"/>
        <v>4.8974102324080215</v>
      </c>
      <c r="F54" s="15">
        <f t="shared" si="7"/>
        <v>-4.8973708940671052</v>
      </c>
      <c r="G54" s="17">
        <v>4.8974099999999998</v>
      </c>
      <c r="H54" s="15">
        <f t="shared" si="8"/>
        <v>2.3240802171642372E-7</v>
      </c>
      <c r="I54" s="15">
        <f t="shared" si="4"/>
        <v>23.984626984494792</v>
      </c>
      <c r="J54" s="10">
        <v>23.9846269849963</v>
      </c>
    </row>
    <row r="55" spans="2:10" s="10" customFormat="1" ht="20.45" customHeight="1" x14ac:dyDescent="0.2">
      <c r="B55" s="10">
        <f>'Parker FIR'!E76</f>
        <v>2820.5979246523202</v>
      </c>
      <c r="C55" s="10">
        <f t="shared" si="6"/>
        <v>1.9311372772169025E-4</v>
      </c>
      <c r="D55" s="15">
        <f t="shared" si="5"/>
        <v>4.220482407119075</v>
      </c>
      <c r="F55" s="15">
        <f t="shared" si="7"/>
        <v>-4.2202892933913532</v>
      </c>
      <c r="G55" s="17">
        <v>4.2204819999999996</v>
      </c>
      <c r="H55" s="15">
        <f t="shared" si="8"/>
        <v>4.0711907534074498E-7</v>
      </c>
      <c r="I55" s="15">
        <f t="shared" si="4"/>
        <v>17.81247174880162</v>
      </c>
      <c r="J55" s="10">
        <v>17.8124717492888</v>
      </c>
    </row>
    <row r="56" spans="2:10" s="10" customFormat="1" ht="20.45" customHeight="1" x14ac:dyDescent="0.2">
      <c r="B56" s="10">
        <f>'Parker FIR'!E77</f>
        <v>3369.6465619897099</v>
      </c>
      <c r="C56" s="10">
        <f t="shared" si="6"/>
        <v>3.7241274231603641E-4</v>
      </c>
      <c r="D56" s="15">
        <f t="shared" si="5"/>
        <v>1.6358981952262672</v>
      </c>
      <c r="F56" s="15">
        <f t="shared" si="7"/>
        <v>-1.6355257824839511</v>
      </c>
      <c r="G56" s="17">
        <v>1.6358980000000001</v>
      </c>
      <c r="H56" s="15">
        <f t="shared" si="8"/>
        <v>1.9522626715229308E-7</v>
      </c>
      <c r="I56" s="15">
        <f t="shared" si="4"/>
        <v>2.6761629051445581</v>
      </c>
      <c r="J56" s="10">
        <v>2.6761629052732001</v>
      </c>
    </row>
    <row r="57" spans="2:10" s="10" customFormat="1" ht="20.45" customHeight="1" x14ac:dyDescent="0.2">
      <c r="B57" s="10">
        <f>'Parker FIR'!E78</f>
        <v>3897.1249062280599</v>
      </c>
      <c r="C57" s="10">
        <f t="shared" si="6"/>
        <v>5.7392017899992557E-4</v>
      </c>
      <c r="D57" s="15">
        <f t="shared" si="5"/>
        <v>-2.0434919402896083</v>
      </c>
      <c r="F57" s="15">
        <f t="shared" si="7"/>
        <v>2.0440658604686082</v>
      </c>
      <c r="G57" s="17">
        <v>-2.0434920000000001</v>
      </c>
      <c r="H57" s="15">
        <f t="shared" si="8"/>
        <v>5.9710391742129332E-8</v>
      </c>
      <c r="I57" s="15">
        <f t="shared" si="4"/>
        <v>4.1758593100285886</v>
      </c>
      <c r="J57" s="10">
        <v>4.1758593100446104</v>
      </c>
    </row>
    <row r="58" spans="2:10" s="10" customFormat="1" ht="20.45" customHeight="1" x14ac:dyDescent="0.2">
      <c r="B58" s="10">
        <f>'Parker FIR'!E79</f>
        <v>4370.3606164452603</v>
      </c>
      <c r="C58" s="10">
        <f t="shared" si="6"/>
        <v>7.7863520137305437E-4</v>
      </c>
      <c r="D58" s="15">
        <f t="shared" si="5"/>
        <v>-5.3782224619629222</v>
      </c>
      <c r="F58" s="15">
        <f t="shared" si="7"/>
        <v>5.379001097164295</v>
      </c>
      <c r="G58" s="17">
        <v>-5.3782220000000001</v>
      </c>
      <c r="H58" s="15">
        <f t="shared" si="8"/>
        <v>4.6196292213807055E-7</v>
      </c>
      <c r="I58" s="15">
        <f t="shared" si="4"/>
        <v>28.925276850362515</v>
      </c>
      <c r="J58" s="10">
        <v>28.925276851003801</v>
      </c>
    </row>
    <row r="59" spans="2:10" s="10" customFormat="1" ht="20.45" customHeight="1" x14ac:dyDescent="0.2">
      <c r="B59" s="10">
        <f>'Parker FIR'!E80</f>
        <v>4764.5956178606002</v>
      </c>
      <c r="C59" s="10">
        <f t="shared" si="6"/>
        <v>9.5659188521627562E-4</v>
      </c>
      <c r="D59" s="15">
        <f t="shared" si="5"/>
        <v>-6.8472914153326299</v>
      </c>
      <c r="F59" s="15">
        <f t="shared" si="7"/>
        <v>6.8482480072178458</v>
      </c>
      <c r="G59" s="17">
        <v>-6.8472910000000002</v>
      </c>
      <c r="H59" s="15">
        <f t="shared" si="8"/>
        <v>4.1533262962190065E-7</v>
      </c>
      <c r="I59" s="15">
        <f t="shared" si="4"/>
        <v>46.885399726487933</v>
      </c>
      <c r="J59" s="10">
        <v>46.885399727935898</v>
      </c>
    </row>
    <row r="60" spans="2:10" s="10" customFormat="1" ht="20.45" customHeight="1" x14ac:dyDescent="0.2">
      <c r="B60" s="10">
        <f>'Parker FIR'!E81</f>
        <v>5064.7458813117</v>
      </c>
      <c r="C60" s="10">
        <f t="shared" si="6"/>
        <v>1.076896952332287E-3</v>
      </c>
      <c r="D60" s="15">
        <f t="shared" si="5"/>
        <v>-5.5229834641306574</v>
      </c>
      <c r="F60" s="15">
        <f t="shared" si="7"/>
        <v>5.5240603610829897</v>
      </c>
      <c r="G60" s="17">
        <v>-5.522983</v>
      </c>
      <c r="H60" s="15">
        <f t="shared" si="8"/>
        <v>4.6413065746264692E-7</v>
      </c>
      <c r="I60" s="15">
        <f t="shared" si="4"/>
        <v>30.503346345060677</v>
      </c>
      <c r="J60" s="10">
        <v>30.503346346371199</v>
      </c>
    </row>
    <row r="61" spans="2:10" s="10" customFormat="1" ht="20.45" customHeight="1" x14ac:dyDescent="0.2">
      <c r="B61" s="10">
        <f>'Parker FIR'!E82</f>
        <v>5264.304274182</v>
      </c>
      <c r="C61" s="10">
        <f t="shared" si="6"/>
        <v>1.118759525818363E-3</v>
      </c>
      <c r="D61" s="15">
        <f t="shared" si="5"/>
        <v>-1.5834141982290222</v>
      </c>
      <c r="F61" s="15">
        <f t="shared" si="7"/>
        <v>1.5845329577548406</v>
      </c>
      <c r="G61" s="17">
        <v>-1.5834140000000001</v>
      </c>
      <c r="H61" s="15">
        <f t="shared" si="8"/>
        <v>1.9822902208588289E-7</v>
      </c>
      <c r="I61" s="15">
        <f t="shared" si="4"/>
        <v>2.5072005231532573</v>
      </c>
      <c r="J61" s="10">
        <v>2.5072005234188102</v>
      </c>
    </row>
    <row r="62" spans="2:10" s="10" customFormat="1" ht="20.45" customHeight="1" x14ac:dyDescent="0.2">
      <c r="B62" s="10">
        <f>'Parker FIR'!E83</f>
        <v>5362.0289694333396</v>
      </c>
      <c r="C62" s="10">
        <f t="shared" si="6"/>
        <v>1.0791157055198832E-3</v>
      </c>
      <c r="D62" s="15">
        <f t="shared" si="5"/>
        <v>3.6008939666110669</v>
      </c>
      <c r="F62" s="15">
        <f t="shared" si="7"/>
        <v>-3.5998148509055472</v>
      </c>
      <c r="G62" s="17">
        <v>3.6008939999999998</v>
      </c>
      <c r="H62" s="15">
        <f t="shared" si="8"/>
        <v>3.3388932951794459E-8</v>
      </c>
      <c r="I62" s="15">
        <f t="shared" si="4"/>
        <v>12.966437358775982</v>
      </c>
      <c r="J62" s="10">
        <v>12.9664373587418</v>
      </c>
    </row>
    <row r="63" spans="2:10" s="10" customFormat="1" ht="20.45" customHeight="1" x14ac:dyDescent="0.2">
      <c r="B63" s="10">
        <f>'Parker FIR'!E84</f>
        <v>5358.2913284176302</v>
      </c>
      <c r="C63" s="10">
        <f t="shared" si="6"/>
        <v>9.7336400357101241E-4</v>
      </c>
      <c r="D63" s="15">
        <f t="shared" si="5"/>
        <v>7.9119833267181363</v>
      </c>
      <c r="F63" s="15">
        <f t="shared" si="7"/>
        <v>-7.9110099627145649</v>
      </c>
      <c r="G63" s="17">
        <v>7.9119830000000002</v>
      </c>
      <c r="H63" s="15">
        <f t="shared" si="8"/>
        <v>3.2671813610107847E-7</v>
      </c>
      <c r="I63" s="15">
        <f t="shared" si="4"/>
        <v>62.599480162265785</v>
      </c>
      <c r="J63" s="10">
        <v>62.599480163768199</v>
      </c>
    </row>
    <row r="64" spans="2:10" s="10" customFormat="1" ht="20.45" customHeight="1" x14ac:dyDescent="0.2">
      <c r="B64" s="10">
        <f>'Parker FIR'!E85</f>
        <v>5252.7863383937602</v>
      </c>
      <c r="C64" s="10">
        <f t="shared" si="6"/>
        <v>8.2874309048098181E-4</v>
      </c>
      <c r="D64" s="15">
        <f t="shared" si="5"/>
        <v>9.3341137105777428</v>
      </c>
      <c r="F64" s="15">
        <f t="shared" si="7"/>
        <v>-9.3332849674872609</v>
      </c>
      <c r="G64" s="17">
        <v>9.3341139999999996</v>
      </c>
      <c r="H64" s="15">
        <f t="shared" si="8"/>
        <v>2.894222568272653E-7</v>
      </c>
      <c r="I64" s="15">
        <f t="shared" si="4"/>
        <v>87.125678761995403</v>
      </c>
      <c r="J64" s="10">
        <v>87.125678765299597</v>
      </c>
    </row>
    <row r="65" spans="2:10" s="10" customFormat="1" ht="20.45" customHeight="1" x14ac:dyDescent="0.2">
      <c r="B65" s="10">
        <f>'Parker FIR'!E86</f>
        <v>5044.7134744589202</v>
      </c>
      <c r="C65" s="10">
        <f t="shared" si="6"/>
        <v>6.7367823720280214E-4</v>
      </c>
      <c r="D65" s="15">
        <f t="shared" si="5"/>
        <v>6.874246898454019</v>
      </c>
      <c r="F65" s="15">
        <f t="shared" si="7"/>
        <v>-6.8735732202168158</v>
      </c>
      <c r="G65" s="17">
        <v>6.8742470000000004</v>
      </c>
      <c r="H65" s="15">
        <f t="shared" si="8"/>
        <v>1.0154598140132975E-7</v>
      </c>
      <c r="I65" s="15">
        <f t="shared" si="4"/>
        <v>47.255270420904701</v>
      </c>
      <c r="J65" s="10">
        <v>47.255270423681502</v>
      </c>
    </row>
    <row r="66" spans="2:10" s="10" customFormat="1" ht="20.45" customHeight="1" x14ac:dyDescent="0.2">
      <c r="B66" s="10">
        <f>'Parker FIR'!E87</f>
        <v>4735.3987819273798</v>
      </c>
      <c r="C66" s="10">
        <f t="shared" si="6"/>
        <v>5.2722276343701243E-4</v>
      </c>
      <c r="D66" s="15">
        <f t="shared" si="5"/>
        <v>1.1401107701794992</v>
      </c>
      <c r="F66" s="15">
        <f t="shared" si="7"/>
        <v>-1.1395835474160623</v>
      </c>
      <c r="G66" s="17">
        <v>1.1401110000000001</v>
      </c>
      <c r="H66" s="15">
        <f t="shared" si="8"/>
        <v>2.2982050085218475E-7</v>
      </c>
      <c r="I66" s="15">
        <f t="shared" si="4"/>
        <v>1.299852568279291</v>
      </c>
      <c r="J66" s="10">
        <v>1.2998525686121001</v>
      </c>
    </row>
    <row r="67" spans="2:10" s="10" customFormat="1" ht="20.45" customHeight="1" x14ac:dyDescent="0.2">
      <c r="B67" s="10">
        <f>'Parker FIR'!E88</f>
        <v>4332.0445611639698</v>
      </c>
      <c r="C67" s="10">
        <f t="shared" si="6"/>
        <v>3.9304541443605548E-4</v>
      </c>
      <c r="D67" s="15">
        <f t="shared" si="5"/>
        <v>-5.733938462125149</v>
      </c>
      <c r="F67" s="15">
        <f t="shared" si="7"/>
        <v>5.7343315075395846</v>
      </c>
      <c r="G67" s="17">
        <v>-5.7339380000000002</v>
      </c>
      <c r="H67" s="15">
        <f t="shared" si="8"/>
        <v>4.621251488146072E-7</v>
      </c>
      <c r="I67" s="15">
        <f t="shared" si="4"/>
        <v>32.878050287438121</v>
      </c>
      <c r="J67" s="10">
        <v>32.878050287272998</v>
      </c>
    </row>
    <row r="68" spans="2:10" s="10" customFormat="1" ht="20.45" customHeight="1" x14ac:dyDescent="0.2">
      <c r="B68" s="10">
        <f>'Parker FIR'!E89</f>
        <v>3850.8892010192299</v>
      </c>
      <c r="C68" s="10">
        <f t="shared" si="6"/>
        <v>2.6079647386877521E-4</v>
      </c>
      <c r="D68" s="15">
        <f t="shared" si="5"/>
        <v>-10.861268666588023</v>
      </c>
      <c r="F68" s="15">
        <f t="shared" si="7"/>
        <v>10.861529463061892</v>
      </c>
      <c r="G68" s="17">
        <v>-10.861269999999999</v>
      </c>
      <c r="H68" s="15">
        <f t="shared" si="8"/>
        <v>1.3334119763896979E-6</v>
      </c>
      <c r="I68" s="15">
        <f t="shared" si="4"/>
        <v>117.96715704780677</v>
      </c>
      <c r="J68" s="10">
        <v>117.967157051139</v>
      </c>
    </row>
    <row r="69" spans="2:10" s="10" customFormat="1" ht="20.45" customHeight="1" x14ac:dyDescent="0.2">
      <c r="B69" s="10">
        <f>'Parker FIR'!E90</f>
        <v>3317.9913528441102</v>
      </c>
      <c r="C69" s="10">
        <f t="shared" si="6"/>
        <v>1.1386823934477673E-4</v>
      </c>
      <c r="D69" s="15">
        <f t="shared" si="5"/>
        <v>-11.808524898790596</v>
      </c>
      <c r="F69" s="15">
        <f t="shared" si="7"/>
        <v>11.80863876702994</v>
      </c>
      <c r="G69" s="17">
        <v>-11.80852</v>
      </c>
      <c r="H69" s="15">
        <f t="shared" si="8"/>
        <v>4.8987905962860623E-6</v>
      </c>
      <c r="I69" s="15">
        <f t="shared" si="4"/>
        <v>139.44126028535746</v>
      </c>
      <c r="J69" s="10">
        <v>139.44126029228599</v>
      </c>
    </row>
    <row r="70" spans="2:10" s="10" customFormat="1" ht="20.45" customHeight="1" x14ac:dyDescent="0.2">
      <c r="B70" s="10">
        <f>'Parker FIR'!E91</f>
        <v>2767.0189234832701</v>
      </c>
      <c r="C70" s="10">
        <f t="shared" si="6"/>
        <v>-5.9819928611027718E-5</v>
      </c>
      <c r="D70" s="15">
        <f t="shared" si="5"/>
        <v>-7.7330931526301683</v>
      </c>
      <c r="F70" s="15">
        <f t="shared" si="7"/>
        <v>7.7330333327015577</v>
      </c>
      <c r="G70" s="17">
        <v>-7.7330930000000002</v>
      </c>
      <c r="H70" s="15">
        <f t="shared" si="8"/>
        <v>1.5263016805988627E-7</v>
      </c>
      <c r="I70" s="15">
        <f t="shared" si="4"/>
        <v>59.800729707255599</v>
      </c>
      <c r="J70" s="10">
        <v>59.800729712489499</v>
      </c>
    </row>
    <row r="71" spans="2:10" s="10" customFormat="1" ht="20.45" customHeight="1" x14ac:dyDescent="0.2">
      <c r="B71" s="10">
        <f>'Parker FIR'!E92</f>
        <v>2234.4927520492702</v>
      </c>
      <c r="C71" s="10">
        <f t="shared" si="6"/>
        <v>-2.5888709359767656E-4</v>
      </c>
      <c r="D71" s="15">
        <f t="shared" si="5"/>
        <v>7.2397349948737699E-2</v>
      </c>
      <c r="F71" s="15">
        <f t="shared" si="7"/>
        <v>-7.265623704233537E-2</v>
      </c>
      <c r="G71" s="17">
        <v>7.2397349999999999E-2</v>
      </c>
      <c r="H71" s="15">
        <f t="shared" si="8"/>
        <v>5.1262299960441737E-11</v>
      </c>
      <c r="I71" s="15">
        <f t="shared" si="4"/>
        <v>5.2413762795999906E-3</v>
      </c>
      <c r="J71" s="10">
        <v>5.2413762439290001E-3</v>
      </c>
    </row>
    <row r="72" spans="2:10" s="10" customFormat="1" ht="20.45" customHeight="1" x14ac:dyDescent="0.2">
      <c r="B72" s="10">
        <f>'Parker FIR'!E93</f>
        <v>1754.00602775775</v>
      </c>
      <c r="C72" s="10">
        <f t="shared" si="6"/>
        <v>-4.6540048929796801E-4</v>
      </c>
      <c r="D72" s="15">
        <f t="shared" si="5"/>
        <v>8.5392268242382503</v>
      </c>
      <c r="F72" s="15">
        <f t="shared" si="7"/>
        <v>-8.5396922247275491</v>
      </c>
      <c r="G72" s="17">
        <v>8.5392270000000003</v>
      </c>
      <c r="H72" s="15">
        <f t="shared" si="8"/>
        <v>1.757617500430797E-7</v>
      </c>
      <c r="I72" s="15">
        <f t="shared" si="4"/>
        <v>72.918394755790075</v>
      </c>
      <c r="J72" s="10">
        <v>72.918394755381101</v>
      </c>
    </row>
    <row r="73" spans="2:10" s="10" customFormat="1" ht="20.45" customHeight="1" x14ac:dyDescent="0.2">
      <c r="B73" s="10">
        <f>'Parker FIR'!E94</f>
        <v>1351.4784550241</v>
      </c>
      <c r="C73" s="10">
        <f t="shared" si="6"/>
        <v>-6.492305011550299E-4</v>
      </c>
      <c r="D73" s="15">
        <f t="shared" si="5"/>
        <v>14.015742319505712</v>
      </c>
      <c r="F73" s="15">
        <f t="shared" si="7"/>
        <v>-14.016391550006867</v>
      </c>
      <c r="G73" s="17">
        <v>14.015739999999999</v>
      </c>
      <c r="H73" s="15">
        <f t="shared" si="8"/>
        <v>2.3195057128333474E-6</v>
      </c>
      <c r="I73" s="15">
        <f t="shared" si="4"/>
        <v>196.44103276678337</v>
      </c>
      <c r="J73" s="10">
        <v>196.44103277419501</v>
      </c>
    </row>
    <row r="74" spans="2:10" s="10" customFormat="1" ht="20.45" customHeight="1" x14ac:dyDescent="0.2">
      <c r="B74" s="10">
        <f>'Parker FIR'!E95</f>
        <v>1042.9727394454901</v>
      </c>
      <c r="C74" s="10">
        <f t="shared" si="6"/>
        <v>-7.7806219220042056E-4</v>
      </c>
      <c r="D74" s="15">
        <f t="shared" ref="D74:D105" si="9">C74-F74</f>
        <v>13.837457965867882</v>
      </c>
      <c r="F74" s="15">
        <f t="shared" si="7"/>
        <v>-13.838236028060082</v>
      </c>
      <c r="G74" s="17">
        <v>13.83746</v>
      </c>
      <c r="H74" s="15">
        <f t="shared" si="8"/>
        <v>2.0341321178563021E-6</v>
      </c>
      <c r="I74" s="15">
        <f t="shared" si="4"/>
        <v>191.4752429571605</v>
      </c>
      <c r="J74" s="10">
        <v>191.47524297126699</v>
      </c>
    </row>
    <row r="75" spans="2:10" s="10" customFormat="1" ht="20.45" customHeight="1" x14ac:dyDescent="0.2">
      <c r="B75" s="10">
        <f>'Parker FIR'!E96</f>
        <v>835.50581212462498</v>
      </c>
      <c r="C75" s="10">
        <f t="shared" si="6"/>
        <v>-8.2882742532746679E-4</v>
      </c>
      <c r="D75" s="15">
        <f t="shared" si="9"/>
        <v>7.6010741141001059</v>
      </c>
      <c r="F75" s="15">
        <f t="shared" si="7"/>
        <v>-7.6019029415254336</v>
      </c>
      <c r="G75" s="17">
        <v>7.6010739999999997</v>
      </c>
      <c r="H75" s="15">
        <f t="shared" si="8"/>
        <v>1.1410010625212408E-7</v>
      </c>
      <c r="I75" s="15">
        <f t="shared" si="4"/>
        <v>57.776327688042713</v>
      </c>
      <c r="J75" s="10">
        <v>57.776327697064602</v>
      </c>
    </row>
    <row r="76" spans="2:10" s="10" customFormat="1" ht="20.45" customHeight="1" x14ac:dyDescent="0.2">
      <c r="B76" s="10">
        <f>'Parker FIR'!E97</f>
        <v>730.24562419065103</v>
      </c>
      <c r="C76" s="10">
        <f t="shared" ref="C76:C107" si="10">$A$2*B76+$A$3*B75+$A$4*B74+$A$5*B73+$A$6*B72+$A$7*B71+$A$8*B70+$A$9*B69+$A$10*B68+$A$11*B67+$A$12*B66</f>
        <v>-7.9614565348077823E-4</v>
      </c>
      <c r="D76" s="15">
        <f t="shared" si="9"/>
        <v>-2.4589640533020551</v>
      </c>
      <c r="F76" s="15">
        <f t="shared" ref="F76:F107" si="11">$E$2*D75+$E$3*D74+$E$4*D73+$E$5*D72+$E$6*D71+$E$7*D70+$E$8*D69+$E$9*D68+$E$10*D67+$E$11*D66</f>
        <v>2.4581679076485745</v>
      </c>
      <c r="G76" s="17">
        <v>-2.4589639999999999</v>
      </c>
      <c r="H76" s="15">
        <f t="shared" ref="H76:H107" si="12">ABS(D76-G76)</f>
        <v>5.3302055214032862E-8</v>
      </c>
      <c r="I76" s="15">
        <f t="shared" si="4"/>
        <v>6.0465042154316722</v>
      </c>
      <c r="J76" s="10">
        <v>6.04650421328411</v>
      </c>
    </row>
    <row r="77" spans="2:10" s="10" customFormat="1" ht="20.45" customHeight="1" x14ac:dyDescent="0.2">
      <c r="B77" s="10">
        <f>'Parker FIR'!E98</f>
        <v>726.288503852747</v>
      </c>
      <c r="C77" s="10">
        <f t="shared" si="10"/>
        <v>-6.9384229579032937E-4</v>
      </c>
      <c r="D77" s="15">
        <f t="shared" si="9"/>
        <v>-12.239866291175719</v>
      </c>
      <c r="F77" s="15">
        <f t="shared" si="11"/>
        <v>12.239172448879929</v>
      </c>
      <c r="G77" s="17">
        <v>-12.23987</v>
      </c>
      <c r="H77" s="15">
        <f t="shared" si="12"/>
        <v>3.7088242805793925E-6</v>
      </c>
      <c r="I77" s="15">
        <f t="shared" ref="I77:I140" si="13">D77*D77</f>
        <v>149.81432682585967</v>
      </c>
      <c r="J77" s="10">
        <v>149.81432682471799</v>
      </c>
    </row>
    <row r="78" spans="2:10" s="10" customFormat="1" ht="20.45" customHeight="1" x14ac:dyDescent="0.2">
      <c r="B78" s="10">
        <f>'Parker FIR'!E99</f>
        <v>823.30797879499505</v>
      </c>
      <c r="C78" s="10">
        <f t="shared" si="10"/>
        <v>-5.489087501746202E-4</v>
      </c>
      <c r="D78" s="15">
        <f t="shared" si="9"/>
        <v>-17.437258635339766</v>
      </c>
      <c r="F78" s="15">
        <f t="shared" si="11"/>
        <v>17.436709726589591</v>
      </c>
      <c r="G78" s="17">
        <v>-17.437259999999998</v>
      </c>
      <c r="H78" s="15">
        <f t="shared" si="12"/>
        <v>1.3646602319283829E-6</v>
      </c>
      <c r="I78" s="15">
        <f t="shared" si="13"/>
        <v>304.05798871573126</v>
      </c>
      <c r="J78" s="10">
        <v>304.057988731791</v>
      </c>
    </row>
    <row r="79" spans="2:10" s="10" customFormat="1" ht="20.45" customHeight="1" x14ac:dyDescent="0.2">
      <c r="B79" s="10">
        <f>'Parker FIR'!E100</f>
        <v>1021.7484611268</v>
      </c>
      <c r="C79" s="10">
        <f t="shared" si="10"/>
        <v>-3.909009363846055E-4</v>
      </c>
      <c r="D79" s="15">
        <f t="shared" si="9"/>
        <v>-15.434779620593005</v>
      </c>
      <c r="F79" s="15">
        <f t="shared" si="11"/>
        <v>15.434388719656621</v>
      </c>
      <c r="G79" s="17">
        <v>-15.43478</v>
      </c>
      <c r="H79" s="15">
        <f t="shared" si="12"/>
        <v>3.7940699471050721E-7</v>
      </c>
      <c r="I79" s="15">
        <f t="shared" si="13"/>
        <v>238.23242193627314</v>
      </c>
      <c r="J79" s="10">
        <v>238.23242196344901</v>
      </c>
    </row>
    <row r="80" spans="2:10" s="10" customFormat="1" ht="20.45" customHeight="1" x14ac:dyDescent="0.2">
      <c r="B80" s="10">
        <f>'Parker FIR'!E101</f>
        <v>1320.52945967304</v>
      </c>
      <c r="C80" s="10">
        <f t="shared" si="10"/>
        <v>-2.4091172112457809E-4</v>
      </c>
      <c r="D80" s="15">
        <f t="shared" si="9"/>
        <v>-6.5877071759617056</v>
      </c>
      <c r="F80" s="15">
        <f t="shared" si="11"/>
        <v>6.5874662642405815</v>
      </c>
      <c r="G80" s="17">
        <v>-6.587707</v>
      </c>
      <c r="H80" s="15">
        <f t="shared" si="12"/>
        <v>1.7596170565070679E-7</v>
      </c>
      <c r="I80" s="15">
        <f t="shared" si="13"/>
        <v>43.397885836217348</v>
      </c>
      <c r="J80" s="10">
        <v>43.397885849288201</v>
      </c>
    </row>
    <row r="81" spans="2:10" s="10" customFormat="1" ht="20.45" customHeight="1" x14ac:dyDescent="0.2">
      <c r="B81" s="10">
        <f>'Parker FIR'!E102</f>
        <v>1713.3729122058401</v>
      </c>
      <c r="C81" s="10">
        <f t="shared" si="10"/>
        <v>-1.0483680211879468E-4</v>
      </c>
      <c r="D81" s="15">
        <f t="shared" si="9"/>
        <v>5.7190480214827959</v>
      </c>
      <c r="F81" s="15">
        <f t="shared" si="11"/>
        <v>-5.7191528582849145</v>
      </c>
      <c r="G81" s="17">
        <v>5.7190479999999999</v>
      </c>
      <c r="H81" s="15">
        <f t="shared" si="12"/>
        <v>2.1482795986571546E-8</v>
      </c>
      <c r="I81" s="15">
        <f t="shared" si="13"/>
        <v>32.707510272026283</v>
      </c>
      <c r="J81" s="10">
        <v>32.707510264447997</v>
      </c>
    </row>
    <row r="82" spans="2:10" s="10" customFormat="1" ht="20.45" customHeight="1" x14ac:dyDescent="0.2">
      <c r="B82" s="10">
        <f>'Parker FIR'!E103</f>
        <v>2185.4453179850002</v>
      </c>
      <c r="C82" s="10">
        <f t="shared" si="10"/>
        <v>2.6216684360344227E-5</v>
      </c>
      <c r="D82" s="15">
        <f t="shared" si="9"/>
        <v>16.353311304172735</v>
      </c>
      <c r="F82" s="15">
        <f t="shared" si="11"/>
        <v>-16.353285087488374</v>
      </c>
      <c r="G82" s="17">
        <v>16.35331</v>
      </c>
      <c r="H82" s="15">
        <f t="shared" si="12"/>
        <v>1.3041727342510967E-6</v>
      </c>
      <c r="I82" s="15">
        <f t="shared" si="13"/>
        <v>267.43079061118374</v>
      </c>
      <c r="J82" s="10">
        <v>267.43079061314</v>
      </c>
    </row>
    <row r="83" spans="2:10" s="10" customFormat="1" ht="20.45" customHeight="1" x14ac:dyDescent="0.2">
      <c r="B83" s="10">
        <f>'Parker FIR'!E104</f>
        <v>2712.2111263673401</v>
      </c>
      <c r="C83" s="10">
        <f t="shared" si="10"/>
        <v>1.6878385404950509E-4</v>
      </c>
      <c r="D83" s="15">
        <f t="shared" si="9"/>
        <v>20.580086296841294</v>
      </c>
      <c r="F83" s="15">
        <f t="shared" si="11"/>
        <v>-20.579917512987244</v>
      </c>
      <c r="G83" s="17">
        <v>20.580089999999998</v>
      </c>
      <c r="H83" s="15">
        <f t="shared" si="12"/>
        <v>3.7031587041269631E-6</v>
      </c>
      <c r="I83" s="15">
        <f t="shared" si="13"/>
        <v>423.53995198543481</v>
      </c>
      <c r="J83" s="10">
        <v>423.53995202319601</v>
      </c>
    </row>
    <row r="84" spans="2:10" s="10" customFormat="1" ht="20.45" customHeight="1" x14ac:dyDescent="0.2">
      <c r="B84" s="10">
        <f>'Parker FIR'!E105</f>
        <v>3261.1378849603402</v>
      </c>
      <c r="C84" s="10">
        <f t="shared" si="10"/>
        <v>3.3634517049021471E-4</v>
      </c>
      <c r="D84" s="15">
        <f t="shared" si="9"/>
        <v>16.171197420985713</v>
      </c>
      <c r="F84" s="15">
        <f t="shared" si="11"/>
        <v>-16.170861075815225</v>
      </c>
      <c r="G84" s="17">
        <v>16.171199999999999</v>
      </c>
      <c r="H84" s="15">
        <f t="shared" si="12"/>
        <v>2.5790142856862985E-6</v>
      </c>
      <c r="I84" s="15">
        <f t="shared" si="13"/>
        <v>261.507626028495</v>
      </c>
      <c r="J84" s="10">
        <v>261.50762607760998</v>
      </c>
    </row>
    <row r="85" spans="2:10" s="10" customFormat="1" ht="20.45" customHeight="1" x14ac:dyDescent="0.2">
      <c r="B85" s="10">
        <f>'Parker FIR'!E106</f>
        <v>3796.09388222807</v>
      </c>
      <c r="C85" s="10">
        <f t="shared" si="10"/>
        <v>5.299257102467671E-4</v>
      </c>
      <c r="D85" s="15">
        <f t="shared" si="9"/>
        <v>4.5400809425287729</v>
      </c>
      <c r="F85" s="15">
        <f t="shared" si="11"/>
        <v>-4.5395510168185265</v>
      </c>
      <c r="G85" s="17">
        <v>4.5400809999999998</v>
      </c>
      <c r="H85" s="15">
        <f t="shared" si="12"/>
        <v>5.7471226888594629E-8</v>
      </c>
      <c r="I85" s="15">
        <f t="shared" si="13"/>
        <v>20.61233496471295</v>
      </c>
      <c r="J85" s="10">
        <v>20.612334978390599</v>
      </c>
    </row>
    <row r="86" spans="2:10" s="10" customFormat="1" ht="20.45" customHeight="1" x14ac:dyDescent="0.2">
      <c r="B86" s="10">
        <f>'Parker FIR'!E107</f>
        <v>4282.9484065844599</v>
      </c>
      <c r="C86" s="10">
        <f t="shared" si="10"/>
        <v>7.3405398697886173E-4</v>
      </c>
      <c r="D86" s="15">
        <f t="shared" si="9"/>
        <v>-9.6624017004181049</v>
      </c>
      <c r="F86" s="15">
        <f t="shared" si="11"/>
        <v>9.6631357544050829</v>
      </c>
      <c r="G86" s="17">
        <v>-9.6624020000000002</v>
      </c>
      <c r="H86" s="15">
        <f t="shared" si="12"/>
        <v>2.9958189529111223E-7</v>
      </c>
      <c r="I86" s="15">
        <f t="shared" si="13"/>
        <v>93.362006620242681</v>
      </c>
      <c r="J86" s="10">
        <v>93.362006605685494</v>
      </c>
    </row>
    <row r="87" spans="2:10" s="10" customFormat="1" ht="20.45" customHeight="1" x14ac:dyDescent="0.2">
      <c r="B87" s="10">
        <f>'Parker FIR'!E108</f>
        <v>4694.4298523173102</v>
      </c>
      <c r="C87" s="10">
        <f t="shared" si="10"/>
        <v>9.20261299973766E-4</v>
      </c>
      <c r="D87" s="15">
        <f t="shared" si="9"/>
        <v>-20.403575045330605</v>
      </c>
      <c r="F87" s="15">
        <f t="shared" si="11"/>
        <v>20.404495306630579</v>
      </c>
      <c r="G87" s="17">
        <v>-20.403580000000002</v>
      </c>
      <c r="H87" s="15">
        <f t="shared" si="12"/>
        <v>4.9546693965396571E-6</v>
      </c>
      <c r="I87" s="15">
        <f t="shared" si="13"/>
        <v>416.30587463043781</v>
      </c>
      <c r="J87" s="10">
        <v>416.30587465157799</v>
      </c>
    </row>
    <row r="88" spans="2:10" s="10" customFormat="1" ht="20.45" customHeight="1" x14ac:dyDescent="0.2">
      <c r="B88" s="10">
        <f>'Parker FIR'!E109</f>
        <v>5012.6745470774504</v>
      </c>
      <c r="C88" s="10">
        <f t="shared" si="10"/>
        <v>1.0564130957460261E-3</v>
      </c>
      <c r="D88" s="15">
        <f t="shared" si="9"/>
        <v>-22.837548349694529</v>
      </c>
      <c r="F88" s="15">
        <f t="shared" si="11"/>
        <v>22.838604762790276</v>
      </c>
      <c r="G88" s="17">
        <v>-22.83755</v>
      </c>
      <c r="H88" s="15">
        <f t="shared" si="12"/>
        <v>1.650305470946023E-6</v>
      </c>
      <c r="I88" s="15">
        <f t="shared" si="13"/>
        <v>521.55361462463532</v>
      </c>
      <c r="J88" s="10">
        <v>521.55361470572802</v>
      </c>
    </row>
    <row r="89" spans="2:10" s="10" customFormat="1" ht="20.45" customHeight="1" x14ac:dyDescent="0.2">
      <c r="B89" s="10">
        <f>'Parker FIR'!E110</f>
        <v>5228.86991421726</v>
      </c>
      <c r="C89" s="10">
        <f t="shared" si="10"/>
        <v>1.1179932063326561E-3</v>
      </c>
      <c r="D89" s="15">
        <f t="shared" si="9"/>
        <v>-15.49037777047838</v>
      </c>
      <c r="F89" s="15">
        <f t="shared" si="11"/>
        <v>15.491495763684712</v>
      </c>
      <c r="G89" s="17">
        <v>-15.49038</v>
      </c>
      <c r="H89" s="15">
        <f t="shared" si="12"/>
        <v>2.2295216197676382E-6</v>
      </c>
      <c r="I89" s="15">
        <f t="shared" si="13"/>
        <v>239.95180347213076</v>
      </c>
      <c r="J89" s="10">
        <v>239.95180354620899</v>
      </c>
    </row>
    <row r="90" spans="2:10" s="10" customFormat="1" ht="20.45" customHeight="1" x14ac:dyDescent="0.2">
      <c r="B90" s="10">
        <f>'Parker FIR'!E111</f>
        <v>5340.5172321446898</v>
      </c>
      <c r="C90" s="10">
        <f t="shared" si="10"/>
        <v>1.0970247856471546E-3</v>
      </c>
      <c r="D90" s="15">
        <f t="shared" si="9"/>
        <v>-1.07667368190281</v>
      </c>
      <c r="F90" s="15">
        <f t="shared" si="11"/>
        <v>1.0777707066884572</v>
      </c>
      <c r="G90" s="17">
        <v>-1.0766739999999999</v>
      </c>
      <c r="H90" s="15">
        <f t="shared" si="12"/>
        <v>3.180971899219287E-7</v>
      </c>
      <c r="I90" s="15">
        <f t="shared" si="13"/>
        <v>1.1592262173021533</v>
      </c>
      <c r="J90" s="10">
        <v>1.1592262215020299</v>
      </c>
    </row>
    <row r="91" spans="2:10" s="10" customFormat="1" ht="20.45" customHeight="1" x14ac:dyDescent="0.2">
      <c r="B91" s="10">
        <f>'Parker FIR'!E112</f>
        <v>5347.9437151313396</v>
      </c>
      <c r="C91" s="10">
        <f t="shared" si="10"/>
        <v>1.0043899019069875E-3</v>
      </c>
      <c r="D91" s="15">
        <f t="shared" si="9"/>
        <v>14.48194473997256</v>
      </c>
      <c r="F91" s="15">
        <f t="shared" si="11"/>
        <v>-14.480940350070654</v>
      </c>
      <c r="G91" s="17">
        <v>14.48194</v>
      </c>
      <c r="H91" s="15">
        <f t="shared" si="12"/>
        <v>4.7399725602303988E-6</v>
      </c>
      <c r="I91" s="15">
        <f t="shared" si="13"/>
        <v>209.72672345161891</v>
      </c>
      <c r="J91" s="10">
        <v>209.726723437049</v>
      </c>
    </row>
    <row r="92" spans="2:10" s="10" customFormat="1" ht="20.45" customHeight="1" x14ac:dyDescent="0.2">
      <c r="B92" s="10">
        <f>'Parker FIR'!E113</f>
        <v>5251.7205862769897</v>
      </c>
      <c r="C92" s="10">
        <f t="shared" si="10"/>
        <v>8.6478170962366572E-4</v>
      </c>
      <c r="D92" s="15">
        <f t="shared" si="9"/>
        <v>24.491942238610768</v>
      </c>
      <c r="F92" s="15">
        <f t="shared" si="11"/>
        <v>-24.491077456901145</v>
      </c>
      <c r="G92" s="17">
        <v>24.49194</v>
      </c>
      <c r="H92" s="15">
        <f t="shared" si="12"/>
        <v>2.2386107687566437E-6</v>
      </c>
      <c r="I92" s="15">
        <f t="shared" si="13"/>
        <v>599.85523461944626</v>
      </c>
      <c r="J92" s="10">
        <v>599.85523468743895</v>
      </c>
    </row>
    <row r="93" spans="2:10" s="10" customFormat="1" ht="20.45" customHeight="1" x14ac:dyDescent="0.2">
      <c r="B93" s="10">
        <f>'Parker FIR'!E114</f>
        <v>5052.3143100791904</v>
      </c>
      <c r="C93" s="10">
        <f t="shared" si="10"/>
        <v>7.0675300064119637E-4</v>
      </c>
      <c r="D93" s="15">
        <f t="shared" si="9"/>
        <v>24.373411810234877</v>
      </c>
      <c r="F93" s="15">
        <f t="shared" si="11"/>
        <v>-24.372705057234235</v>
      </c>
      <c r="G93" s="17">
        <v>24.37341</v>
      </c>
      <c r="H93" s="15">
        <f t="shared" si="12"/>
        <v>1.8102348775528299E-6</v>
      </c>
      <c r="I93" s="15">
        <f t="shared" si="13"/>
        <v>594.06320327129697</v>
      </c>
      <c r="J93" s="10">
        <v>594.06320341073194</v>
      </c>
    </row>
    <row r="94" spans="2:10" s="10" customFormat="1" ht="20.45" customHeight="1" x14ac:dyDescent="0.2">
      <c r="B94" s="10">
        <f>'Parker FIR'!E115</f>
        <v>4752.0409288282799</v>
      </c>
      <c r="C94" s="10">
        <f t="shared" si="10"/>
        <v>5.5189166261183052E-4</v>
      </c>
      <c r="D94" s="15">
        <f t="shared" si="9"/>
        <v>13.748520163847903</v>
      </c>
      <c r="F94" s="15">
        <f t="shared" si="11"/>
        <v>-13.747968272185291</v>
      </c>
      <c r="G94" s="17">
        <v>13.748519999999999</v>
      </c>
      <c r="H94" s="15">
        <f t="shared" si="12"/>
        <v>1.63847904133263E-7</v>
      </c>
      <c r="I94" s="15">
        <f t="shared" si="13"/>
        <v>189.02180669573238</v>
      </c>
      <c r="J94" s="10">
        <v>189.02180678237301</v>
      </c>
    </row>
    <row r="95" spans="2:10" s="10" customFormat="1" ht="20.45" customHeight="1" x14ac:dyDescent="0.2">
      <c r="B95" s="10">
        <f>'Parker FIR'!E116</f>
        <v>4358.3656839975702</v>
      </c>
      <c r="C95" s="10">
        <f t="shared" si="10"/>
        <v>4.0787835643701074E-4</v>
      </c>
      <c r="D95" s="15">
        <f t="shared" si="9"/>
        <v>-3.2180874723251023</v>
      </c>
      <c r="F95" s="15">
        <f t="shared" si="11"/>
        <v>3.2184953506815392</v>
      </c>
      <c r="G95" s="17">
        <v>-3.2180870000000001</v>
      </c>
      <c r="H95" s="15">
        <f t="shared" si="12"/>
        <v>4.7232510214101353E-7</v>
      </c>
      <c r="I95" s="15">
        <f t="shared" si="13"/>
        <v>10.356086979535766</v>
      </c>
      <c r="J95" s="10">
        <v>10.3560869667125</v>
      </c>
    </row>
    <row r="96" spans="2:10" s="10" customFormat="1" ht="20.45" customHeight="1" x14ac:dyDescent="0.2">
      <c r="B96" s="10">
        <f>'Parker FIR'!E117</f>
        <v>3886.9280487063002</v>
      </c>
      <c r="C96" s="10">
        <f t="shared" si="10"/>
        <v>2.6828242285784846E-4</v>
      </c>
      <c r="D96" s="15">
        <f t="shared" si="9"/>
        <v>-19.448612193573954</v>
      </c>
      <c r="F96" s="15">
        <f t="shared" si="11"/>
        <v>19.448880475996813</v>
      </c>
      <c r="G96" s="17">
        <v>-19.448609999999999</v>
      </c>
      <c r="H96" s="15">
        <f t="shared" si="12"/>
        <v>2.1935739553669009E-6</v>
      </c>
      <c r="I96" s="15">
        <f t="shared" si="13"/>
        <v>378.2485162560335</v>
      </c>
      <c r="J96" s="10">
        <v>378.248516263895</v>
      </c>
    </row>
    <row r="97" spans="2:10" s="10" customFormat="1" ht="20.45" customHeight="1" x14ac:dyDescent="0.2">
      <c r="B97" s="10">
        <f>'Parker FIR'!E118</f>
        <v>3362.4995495787498</v>
      </c>
      <c r="C97" s="10">
        <f t="shared" si="10"/>
        <v>1.1897135372685829E-4</v>
      </c>
      <c r="D97" s="15">
        <f t="shared" si="9"/>
        <v>-27.916138381731631</v>
      </c>
      <c r="F97" s="15">
        <f t="shared" si="11"/>
        <v>27.91625735308536</v>
      </c>
      <c r="G97" s="17">
        <v>-27.916139999999999</v>
      </c>
      <c r="H97" s="15">
        <f t="shared" si="12"/>
        <v>1.6182683673093834E-6</v>
      </c>
      <c r="I97" s="15">
        <f t="shared" si="13"/>
        <v>779.31078214798993</v>
      </c>
      <c r="J97" s="10">
        <v>779.31078228665206</v>
      </c>
    </row>
    <row r="98" spans="2:10" s="10" customFormat="1" ht="20.45" customHeight="1" x14ac:dyDescent="0.2">
      <c r="B98" s="10">
        <f>'Parker FIR'!E119</f>
        <v>2817.2984768839901</v>
      </c>
      <c r="C98" s="10">
        <f t="shared" si="10"/>
        <v>-5.1894323944394829E-5</v>
      </c>
      <c r="D98" s="15">
        <f t="shared" si="9"/>
        <v>-24.69798795317562</v>
      </c>
      <c r="F98" s="15">
        <f t="shared" si="11"/>
        <v>24.697936058851674</v>
      </c>
      <c r="G98" s="17">
        <v>-24.697990000000001</v>
      </c>
      <c r="H98" s="15">
        <f t="shared" si="12"/>
        <v>2.0468243810967124E-6</v>
      </c>
      <c r="I98" s="15">
        <f t="shared" si="13"/>
        <v>609.990608935208</v>
      </c>
      <c r="J98" s="10">
        <v>609.99060912254004</v>
      </c>
    </row>
    <row r="99" spans="2:10" s="10" customFormat="1" ht="20.45" customHeight="1" x14ac:dyDescent="0.2">
      <c r="B99" s="10">
        <f>'Parker FIR'!E120</f>
        <v>2286.77447352542</v>
      </c>
      <c r="C99" s="10">
        <f t="shared" si="10"/>
        <v>-2.4483885943608907E-4</v>
      </c>
      <c r="D99" s="15">
        <f t="shared" si="9"/>
        <v>-10.787702594702589</v>
      </c>
      <c r="F99" s="15">
        <f t="shared" si="11"/>
        <v>10.787457755843153</v>
      </c>
      <c r="G99" s="17">
        <v>-10.787699999999999</v>
      </c>
      <c r="H99" s="15">
        <f t="shared" si="12"/>
        <v>2.5947025896755349E-6</v>
      </c>
      <c r="I99" s="15">
        <f t="shared" si="13"/>
        <v>116.37452727175297</v>
      </c>
      <c r="J99" s="10">
        <v>116.374527346538</v>
      </c>
    </row>
    <row r="100" spans="2:10" s="10" customFormat="1" ht="20.45" customHeight="1" x14ac:dyDescent="0.2">
      <c r="B100" s="10">
        <f>'Parker FIR'!E121</f>
        <v>1804.33460152967</v>
      </c>
      <c r="C100" s="10">
        <f t="shared" si="10"/>
        <v>-4.4504819769509247E-4</v>
      </c>
      <c r="D100" s="15">
        <f t="shared" si="9"/>
        <v>8.1687105318033559</v>
      </c>
      <c r="F100" s="15">
        <f t="shared" si="11"/>
        <v>-8.1691555800010516</v>
      </c>
      <c r="G100" s="17">
        <v>8.1687110000000001</v>
      </c>
      <c r="H100" s="15">
        <f t="shared" si="12"/>
        <v>4.6819664412112161E-7</v>
      </c>
      <c r="I100" s="15">
        <f t="shared" si="13"/>
        <v>66.727831752395062</v>
      </c>
      <c r="J100" s="10">
        <v>66.727831726657897</v>
      </c>
    </row>
    <row r="101" spans="2:10" s="10" customFormat="1" ht="20.45" customHeight="1" x14ac:dyDescent="0.2">
      <c r="B101" s="10">
        <f>'Parker FIR'!E122</f>
        <v>1396.8266312634601</v>
      </c>
      <c r="C101" s="10">
        <f t="shared" si="10"/>
        <v>-6.256351610414724E-4</v>
      </c>
      <c r="D101" s="15">
        <f t="shared" si="9"/>
        <v>24.167122588723572</v>
      </c>
      <c r="F101" s="15">
        <f t="shared" si="11"/>
        <v>-24.167748223884615</v>
      </c>
      <c r="G101" s="17">
        <v>24.167120000000001</v>
      </c>
      <c r="H101" s="15">
        <f t="shared" si="12"/>
        <v>2.5887235715060797E-6</v>
      </c>
      <c r="I101" s="15">
        <f t="shared" si="13"/>
        <v>584.04981421839318</v>
      </c>
      <c r="J101" s="10">
        <v>584.04981427086898</v>
      </c>
    </row>
    <row r="102" spans="2:10" s="10" customFormat="1" ht="20.45" customHeight="1" x14ac:dyDescent="0.2">
      <c r="B102" s="10">
        <f>'Parker FIR'!E123</f>
        <v>1082.21479733301</v>
      </c>
      <c r="C102" s="10">
        <f t="shared" si="10"/>
        <v>-7.564373300131674E-4</v>
      </c>
      <c r="D102" s="15">
        <f t="shared" si="9"/>
        <v>30.236407921053882</v>
      </c>
      <c r="F102" s="15">
        <f t="shared" si="11"/>
        <v>-30.237164358383897</v>
      </c>
      <c r="G102" s="17">
        <v>30.236409999999999</v>
      </c>
      <c r="H102" s="15">
        <f t="shared" si="12"/>
        <v>2.0789461174786084E-6</v>
      </c>
      <c r="I102" s="15">
        <f t="shared" si="13"/>
        <v>914.24036396836993</v>
      </c>
      <c r="J102" s="10">
        <v>914.24036417125103</v>
      </c>
    </row>
    <row r="103" spans="2:10" s="10" customFormat="1" ht="20.45" customHeight="1" x14ac:dyDescent="0.2">
      <c r="B103" s="10">
        <f>'Parker FIR'!E124</f>
        <v>870.00071896141196</v>
      </c>
      <c r="C103" s="10">
        <f t="shared" si="10"/>
        <v>-8.147026990042289E-4</v>
      </c>
      <c r="D103" s="15">
        <f t="shared" si="9"/>
        <v>23.484670468416642</v>
      </c>
      <c r="F103" s="15">
        <f t="shared" si="11"/>
        <v>-23.485485171115645</v>
      </c>
      <c r="G103" s="17">
        <v>23.484670000000001</v>
      </c>
      <c r="H103" s="15">
        <f t="shared" si="12"/>
        <v>4.6841664058661081E-7</v>
      </c>
      <c r="I103" s="15">
        <f t="shared" si="13"/>
        <v>551.52974701012079</v>
      </c>
      <c r="J103" s="10">
        <v>551.52974720905002</v>
      </c>
    </row>
    <row r="104" spans="2:10" s="10" customFormat="1" ht="20.45" customHeight="1" x14ac:dyDescent="0.2">
      <c r="B104" s="10">
        <f>'Parker FIR'!E125</f>
        <v>763.74824519795504</v>
      </c>
      <c r="C104" s="10">
        <f t="shared" si="10"/>
        <v>-7.9343645269996498E-4</v>
      </c>
      <c r="D104" s="15">
        <f t="shared" si="9"/>
        <v>6.4660990670433431</v>
      </c>
      <c r="F104" s="15">
        <f t="shared" si="11"/>
        <v>-6.4668925034960427</v>
      </c>
      <c r="G104" s="17">
        <v>6.4660989999999998</v>
      </c>
      <c r="H104" s="15">
        <f t="shared" si="12"/>
        <v>6.7043343321415705E-8</v>
      </c>
      <c r="I104" s="15">
        <f t="shared" si="13"/>
        <v>41.810437144818792</v>
      </c>
      <c r="J104" s="10">
        <v>41.810437188072598</v>
      </c>
    </row>
    <row r="105" spans="2:10" s="10" customFormat="1" ht="20.45" customHeight="1" x14ac:dyDescent="0.2">
      <c r="B105" s="10">
        <f>'Parker FIR'!E126</f>
        <v>764.20602724011405</v>
      </c>
      <c r="C105" s="10">
        <f t="shared" si="10"/>
        <v>-7.033273911692539E-4</v>
      </c>
      <c r="D105" s="15">
        <f t="shared" si="9"/>
        <v>-13.772833590762053</v>
      </c>
      <c r="F105" s="15">
        <f t="shared" si="11"/>
        <v>13.772130263370883</v>
      </c>
      <c r="G105" s="17">
        <v>-13.772830000000001</v>
      </c>
      <c r="H105" s="15">
        <f t="shared" si="12"/>
        <v>3.5907620521413719E-6</v>
      </c>
      <c r="I105" s="15">
        <f t="shared" si="13"/>
        <v>189.69094511882355</v>
      </c>
      <c r="J105" s="10">
        <v>189.690945089314</v>
      </c>
    </row>
    <row r="106" spans="2:10" s="10" customFormat="1" ht="20.45" customHeight="1" x14ac:dyDescent="0.2">
      <c r="B106" s="10">
        <f>'Parker FIR'!E127</f>
        <v>871.41362956788703</v>
      </c>
      <c r="C106" s="10">
        <f t="shared" si="10"/>
        <v>-5.6773404810995154E-4</v>
      </c>
      <c r="D106" s="15">
        <f t="shared" ref="D106:D151" si="14">C106-F106</f>
        <v>-28.616935978357951</v>
      </c>
      <c r="F106" s="15">
        <f t="shared" si="11"/>
        <v>28.616368244309839</v>
      </c>
      <c r="G106" s="17">
        <v>-28.61694</v>
      </c>
      <c r="H106" s="15">
        <f t="shared" si="12"/>
        <v>4.0216420487126925E-6</v>
      </c>
      <c r="I106" s="15">
        <f t="shared" si="13"/>
        <v>818.92902478943768</v>
      </c>
      <c r="J106" s="10">
        <v>818.92902488239304</v>
      </c>
    </row>
    <row r="107" spans="2:10" s="10" customFormat="1" ht="20.45" customHeight="1" x14ac:dyDescent="0.2">
      <c r="B107" s="10">
        <f>'Parker FIR'!E128</f>
        <v>1084.6468542922401</v>
      </c>
      <c r="C107" s="10">
        <f t="shared" si="10"/>
        <v>-4.1309137252236325E-4</v>
      </c>
      <c r="D107" s="15">
        <f t="shared" si="14"/>
        <v>-31.559209454726702</v>
      </c>
      <c r="F107" s="15">
        <f t="shared" si="11"/>
        <v>31.55879636335418</v>
      </c>
      <c r="G107" s="17">
        <v>-31.55921</v>
      </c>
      <c r="H107" s="15">
        <f t="shared" si="12"/>
        <v>5.4527329851339346E-7</v>
      </c>
      <c r="I107" s="15">
        <f t="shared" si="13"/>
        <v>995.98370140731129</v>
      </c>
      <c r="J107" s="10">
        <v>995.98370163747995</v>
      </c>
    </row>
    <row r="108" spans="2:10" s="10" customFormat="1" ht="20.45" customHeight="1" x14ac:dyDescent="0.2">
      <c r="B108" s="10">
        <f>'Parker FIR'!E129</f>
        <v>1400.3340031816001</v>
      </c>
      <c r="C108" s="10">
        <f t="shared" ref="C108:C151" si="15">$A$2*B108+$A$3*B107+$A$4*B106+$A$5*B105+$A$6*B104+$A$7*B103+$A$8*B102+$A$9*B101+$A$10*B100+$A$11*B99+$A$12*B98</f>
        <v>-2.5879681925264873E-4</v>
      </c>
      <c r="D108" s="15">
        <f t="shared" si="14"/>
        <v>-21.056876323742117</v>
      </c>
      <c r="F108" s="15">
        <f t="shared" ref="F108:F111" si="16">$E$2*D107+$E$3*D106+$E$4*D105+$E$5*D104+$E$6*D103+$E$7*D102+$E$8*D101+$E$9*D100+$E$10*D99+$E$11*D98</f>
        <v>21.056617526922864</v>
      </c>
      <c r="G108" s="17">
        <v>-21.05688</v>
      </c>
      <c r="H108" s="15">
        <f t="shared" ref="H108:H153" si="17">ABS(D108-G108)</f>
        <v>3.6762578830007442E-6</v>
      </c>
      <c r="I108" s="15">
        <f t="shared" si="13"/>
        <v>443.39204051337134</v>
      </c>
      <c r="J108" s="10">
        <v>443.39204069141198</v>
      </c>
    </row>
    <row r="109" spans="2:10" s="10" customFormat="1" ht="20.45" customHeight="1" x14ac:dyDescent="0.2">
      <c r="B109" s="10">
        <f>'Parker FIR'!E130</f>
        <v>1808.90112597998</v>
      </c>
      <c r="C109" s="10">
        <f t="shared" si="15"/>
        <v>-1.1106733852079103E-4</v>
      </c>
      <c r="D109" s="15">
        <f t="shared" si="14"/>
        <v>-1.3106020929299989</v>
      </c>
      <c r="F109" s="15">
        <f t="shared" si="16"/>
        <v>1.3104910255914781</v>
      </c>
      <c r="G109" s="17">
        <v>-1.310602</v>
      </c>
      <c r="H109" s="15">
        <f t="shared" si="17"/>
        <v>9.292999880727848E-8</v>
      </c>
      <c r="I109" s="15">
        <f t="shared" si="13"/>
        <v>1.7176778459924933</v>
      </c>
      <c r="J109" s="10">
        <v>1.7176778543906499</v>
      </c>
    </row>
    <row r="110" spans="2:10" s="10" customFormat="1" ht="20.45" customHeight="1" x14ac:dyDescent="0.2">
      <c r="B110" s="10">
        <f>'Parker FIR'!E131</f>
        <v>2292.2414855893298</v>
      </c>
      <c r="C110" s="10">
        <f t="shared" si="15"/>
        <v>3.6601329423271604E-5</v>
      </c>
      <c r="D110" s="15">
        <f t="shared" si="14"/>
        <v>19.417470735792339</v>
      </c>
      <c r="F110" s="15">
        <f t="shared" si="16"/>
        <v>-19.417434134462916</v>
      </c>
      <c r="G110" s="17">
        <v>19.417470000000002</v>
      </c>
      <c r="H110" s="15">
        <f t="shared" si="17"/>
        <v>7.3579233728082727E-7</v>
      </c>
      <c r="I110" s="15">
        <f t="shared" si="13"/>
        <v>377.03816977535189</v>
      </c>
      <c r="J110" s="10">
        <v>377.03816973571298</v>
      </c>
    </row>
    <row r="111" spans="2:10" s="10" customFormat="1" ht="20.45" customHeight="1" x14ac:dyDescent="0.2">
      <c r="B111" s="10">
        <f>'Parker FIR'!E132</f>
        <v>2823.3847152088701</v>
      </c>
      <c r="C111" s="10">
        <f t="shared" si="15"/>
        <v>1.9668447737887084E-4</v>
      </c>
      <c r="D111" s="15">
        <f t="shared" si="14"/>
        <v>32.27343328540082</v>
      </c>
      <c r="F111" s="15">
        <f t="shared" si="16"/>
        <v>-32.27323660092344</v>
      </c>
      <c r="G111" s="17">
        <v>32.273429999999998</v>
      </c>
      <c r="H111" s="15">
        <f t="shared" si="17"/>
        <v>3.2854008225058351E-6</v>
      </c>
      <c r="I111" s="15">
        <f t="shared" si="13"/>
        <v>1041.5744960272175</v>
      </c>
      <c r="J111" s="10">
        <v>1041.5744961239</v>
      </c>
    </row>
    <row r="112" spans="2:10" s="10" customFormat="1" ht="20.45" customHeight="1" x14ac:dyDescent="0.2">
      <c r="B112" s="10">
        <f>'Parker FIR'!E133</f>
        <v>3368.79999476681</v>
      </c>
      <c r="C112" s="10">
        <f t="shared" si="15"/>
        <v>3.7803528043615182E-4</v>
      </c>
      <c r="D112" s="15">
        <f t="shared" si="14"/>
        <v>3.7803528043615182E-4</v>
      </c>
      <c r="F112" s="15"/>
      <c r="G112" s="17">
        <v>31.607469999999999</v>
      </c>
      <c r="H112" s="15">
        <f t="shared" si="17"/>
        <v>31.607091964719562</v>
      </c>
      <c r="I112" s="15">
        <f t="shared" si="13"/>
        <v>1.4291067325443994E-7</v>
      </c>
      <c r="J112" s="10">
        <v>999.03194056614996</v>
      </c>
    </row>
    <row r="113" spans="2:10" s="10" customFormat="1" ht="20.45" customHeight="1" x14ac:dyDescent="0.2">
      <c r="B113" s="10">
        <f>'Parker FIR'!E134</f>
        <v>3893.0077870987302</v>
      </c>
      <c r="C113" s="10">
        <f t="shared" si="15"/>
        <v>5.7774656638273148E-4</v>
      </c>
      <c r="D113" s="15">
        <f t="shared" si="14"/>
        <v>5.7774656638273148E-4</v>
      </c>
      <c r="F113" s="15"/>
      <c r="G113" s="17">
        <v>17.463660000000001</v>
      </c>
      <c r="H113" s="15">
        <f t="shared" si="17"/>
        <v>17.463082253433619</v>
      </c>
      <c r="I113" s="15">
        <f t="shared" si="13"/>
        <v>3.3379109496703594E-7</v>
      </c>
      <c r="J113" s="10">
        <v>304.979489125876</v>
      </c>
    </row>
    <row r="114" spans="2:10" ht="18" customHeight="1" x14ac:dyDescent="0.2">
      <c r="B114" s="10">
        <f>'Parker FIR'!E135</f>
        <v>4363.8507925248296</v>
      </c>
      <c r="C114" s="10">
        <f t="shared" si="15"/>
        <v>7.7825837986598696E-4</v>
      </c>
      <c r="D114" s="15">
        <f t="shared" si="14"/>
        <v>7.7825837986598696E-4</v>
      </c>
      <c r="G114" s="18">
        <v>-4.335248</v>
      </c>
      <c r="H114" s="15">
        <f t="shared" si="17"/>
        <v>4.3360262583798663</v>
      </c>
      <c r="I114" s="15">
        <f t="shared" si="13"/>
        <v>6.056861058316309E-7</v>
      </c>
      <c r="J114" s="10">
        <v>18.794372924827101</v>
      </c>
    </row>
    <row r="115" spans="2:10" ht="18" customHeight="1" x14ac:dyDescent="0.2">
      <c r="B115" s="10">
        <f>'Parker FIR'!E136</f>
        <v>4756.6899925851303</v>
      </c>
      <c r="C115" s="10">
        <f t="shared" si="15"/>
        <v>9.5162812602266945E-4</v>
      </c>
      <c r="D115" s="15">
        <f t="shared" si="14"/>
        <v>9.5162812602266945E-4</v>
      </c>
      <c r="G115" s="18">
        <v>-24.588480000000001</v>
      </c>
      <c r="H115" s="15">
        <f t="shared" si="17"/>
        <v>24.589431628126022</v>
      </c>
      <c r="I115" s="15">
        <f t="shared" si="13"/>
        <v>9.0559609023741768E-7</v>
      </c>
      <c r="J115" s="5">
        <v>604.59353068297696</v>
      </c>
    </row>
    <row r="116" spans="2:10" ht="18" customHeight="1" x14ac:dyDescent="0.2">
      <c r="B116" s="10">
        <f>'Parker FIR'!E137</f>
        <v>5056.1101601723103</v>
      </c>
      <c r="C116" s="10">
        <f t="shared" si="15"/>
        <v>1.0687948358152431E-3</v>
      </c>
      <c r="D116" s="15">
        <f t="shared" si="14"/>
        <v>1.0687948358152431E-3</v>
      </c>
      <c r="G116" s="18">
        <v>-34.611669999999997</v>
      </c>
      <c r="H116" s="15">
        <f t="shared" si="17"/>
        <v>34.612738794835813</v>
      </c>
      <c r="I116" s="15">
        <f t="shared" si="13"/>
        <v>1.1423224010653324E-6</v>
      </c>
      <c r="J116" s="5">
        <v>1197.9675342353401</v>
      </c>
    </row>
    <row r="117" spans="2:10" ht="18" customHeight="1" x14ac:dyDescent="0.2">
      <c r="B117" s="10">
        <f>'Parker FIR'!E138</f>
        <v>5254.8571993147098</v>
      </c>
      <c r="C117" s="10">
        <f t="shared" si="15"/>
        <v>1.1100744737182894E-3</v>
      </c>
      <c r="D117" s="15">
        <f t="shared" si="14"/>
        <v>1.1100744737182894E-3</v>
      </c>
      <c r="G117" s="18">
        <v>-29.972249999999999</v>
      </c>
      <c r="H117" s="15">
        <f t="shared" si="17"/>
        <v>29.973360074473717</v>
      </c>
      <c r="I117" s="15">
        <f t="shared" si="13"/>
        <v>1.2322653372009372E-6</v>
      </c>
      <c r="J117" s="5">
        <v>898.33599220857002</v>
      </c>
    </row>
    <row r="118" spans="2:10" ht="18" customHeight="1" x14ac:dyDescent="0.2">
      <c r="B118" s="10">
        <f>'Parker FIR'!E139</f>
        <v>5350.8127440435701</v>
      </c>
      <c r="C118" s="10">
        <f t="shared" si="15"/>
        <v>1.0725258860519746E-3</v>
      </c>
      <c r="D118" s="15">
        <f t="shared" si="14"/>
        <v>1.0725258860519746E-3</v>
      </c>
      <c r="G118" s="18">
        <v>-12.45501</v>
      </c>
      <c r="H118" s="15">
        <f t="shared" si="17"/>
        <v>12.456082525886051</v>
      </c>
      <c r="I118" s="15">
        <f t="shared" si="13"/>
        <v>1.1503117762515732E-6</v>
      </c>
      <c r="J118" s="5">
        <v>155.127210427374</v>
      </c>
    </row>
    <row r="119" spans="2:10" ht="18" customHeight="1" x14ac:dyDescent="0.2">
      <c r="B119" s="10">
        <f>'Parker FIR'!E140</f>
        <v>5343.6309736740104</v>
      </c>
      <c r="C119" s="10">
        <f t="shared" si="15"/>
        <v>9.7061755050119867E-4</v>
      </c>
      <c r="D119" s="15">
        <f t="shared" si="14"/>
        <v>9.7061755050119867E-4</v>
      </c>
      <c r="G119" s="18">
        <v>10.615180000000001</v>
      </c>
      <c r="H119" s="15">
        <f t="shared" si="17"/>
        <v>10.614209382449499</v>
      </c>
      <c r="I119" s="15">
        <f t="shared" si="13"/>
        <v>9.4209842934094693E-7</v>
      </c>
      <c r="J119" s="5">
        <v>112.682002597763</v>
      </c>
    </row>
    <row r="120" spans="2:10" ht="18" customHeight="1" x14ac:dyDescent="0.2">
      <c r="B120" s="10">
        <f>'Parker FIR'!E141</f>
        <v>5232.7356479211803</v>
      </c>
      <c r="C120" s="10">
        <f t="shared" si="15"/>
        <v>8.3006271731077773E-4</v>
      </c>
      <c r="D120" s="15">
        <f t="shared" si="14"/>
        <v>8.3006271731077773E-4</v>
      </c>
      <c r="G120" s="18">
        <v>29.439859999999999</v>
      </c>
      <c r="H120" s="15">
        <f t="shared" si="17"/>
        <v>29.43902993728269</v>
      </c>
      <c r="I120" s="15">
        <f t="shared" si="13"/>
        <v>6.890041146693521E-7</v>
      </c>
      <c r="J120" s="5">
        <v>866.70548763504303</v>
      </c>
    </row>
    <row r="121" spans="2:10" ht="18" customHeight="1" x14ac:dyDescent="0.2">
      <c r="B121" s="10">
        <f>'Parker FIR'!E142</f>
        <v>5017.7105826638999</v>
      </c>
      <c r="C121" s="10">
        <f t="shared" si="15"/>
        <v>6.7757339740170193E-4</v>
      </c>
      <c r="D121" s="15">
        <f t="shared" si="14"/>
        <v>6.7757339740170193E-4</v>
      </c>
      <c r="G121" s="18">
        <v>35.916890000000002</v>
      </c>
      <c r="H121" s="15">
        <f t="shared" si="17"/>
        <v>35.916212426602598</v>
      </c>
      <c r="I121" s="15">
        <f t="shared" si="13"/>
        <v>4.5910570886648467E-7</v>
      </c>
      <c r="J121" s="5">
        <v>1290.0232005426501</v>
      </c>
    </row>
    <row r="122" spans="2:10" ht="18" customHeight="1" x14ac:dyDescent="0.2">
      <c r="B122" s="10">
        <f>'Parker FIR'!E143</f>
        <v>4700.8380209733596</v>
      </c>
      <c r="C122" s="10">
        <f t="shared" si="15"/>
        <v>5.3089486087465527E-4</v>
      </c>
      <c r="D122" s="15">
        <f t="shared" si="14"/>
        <v>5.3089486087465527E-4</v>
      </c>
      <c r="G122" s="18">
        <v>27.134910000000001</v>
      </c>
      <c r="H122" s="15">
        <f t="shared" si="17"/>
        <v>27.134379105139125</v>
      </c>
      <c r="I122" s="15">
        <f t="shared" si="13"/>
        <v>2.8184935330311956E-7</v>
      </c>
      <c r="J122" s="5">
        <v>736.30334940069099</v>
      </c>
    </row>
    <row r="123" spans="2:10" ht="18" customHeight="1" x14ac:dyDescent="0.2">
      <c r="B123" s="10">
        <f>'Parker FIR'!E144</f>
        <v>4290.6765693942798</v>
      </c>
      <c r="C123" s="10">
        <f t="shared" si="15"/>
        <v>3.9330408201057934E-4</v>
      </c>
      <c r="D123" s="15">
        <f t="shared" si="14"/>
        <v>3.9330408201057934E-4</v>
      </c>
      <c r="G123" s="18">
        <v>6.6817469999999997</v>
      </c>
      <c r="H123" s="15">
        <f t="shared" si="17"/>
        <v>6.6813536959179887</v>
      </c>
      <c r="I123" s="15">
        <f t="shared" si="13"/>
        <v>1.5468810092618453E-7</v>
      </c>
      <c r="J123" s="5">
        <v>44.645749297709898</v>
      </c>
    </row>
    <row r="124" spans="2:10" ht="18" customHeight="1" x14ac:dyDescent="0.2">
      <c r="B124" s="10">
        <f>'Parker FIR'!E145</f>
        <v>3804.8353137261001</v>
      </c>
      <c r="C124" s="10">
        <f t="shared" si="15"/>
        <v>2.5508816664414683E-4</v>
      </c>
      <c r="D124" s="15">
        <f t="shared" si="14"/>
        <v>2.5508816664414683E-4</v>
      </c>
      <c r="G124" s="18">
        <v>-16.821760000000001</v>
      </c>
      <c r="H124" s="15">
        <f t="shared" si="17"/>
        <v>16.822015088166644</v>
      </c>
      <c r="I124" s="15">
        <f t="shared" si="13"/>
        <v>6.506997276187202E-8</v>
      </c>
      <c r="J124" s="5">
        <v>282.97159474912502</v>
      </c>
    </row>
    <row r="125" spans="2:10" ht="18" customHeight="1" x14ac:dyDescent="0.2">
      <c r="B125" s="10">
        <f>'Parker FIR'!E146</f>
        <v>3270.36808810407</v>
      </c>
      <c r="C125" s="10">
        <f t="shared" si="15"/>
        <v>1.0131225349300699E-4</v>
      </c>
      <c r="D125" s="15">
        <f t="shared" si="14"/>
        <v>1.0131225349300699E-4</v>
      </c>
      <c r="G125" s="18">
        <v>-33.364040000000003</v>
      </c>
      <c r="H125" s="15">
        <f t="shared" si="17"/>
        <v>33.364141312253494</v>
      </c>
      <c r="I125" s="15">
        <f t="shared" si="13"/>
        <v>1.0264172707831307E-8</v>
      </c>
      <c r="J125" s="5">
        <v>1113.1594283156701</v>
      </c>
    </row>
    <row r="126" spans="2:10" ht="18" customHeight="1" x14ac:dyDescent="0.2">
      <c r="B126" s="10">
        <f>'Parker FIR'!E147</f>
        <v>2721.3233431655699</v>
      </c>
      <c r="C126" s="10">
        <f t="shared" si="15"/>
        <v>-7.7979982292104583E-5</v>
      </c>
      <c r="D126" s="15">
        <f t="shared" si="14"/>
        <v>-7.7979982292104583E-5</v>
      </c>
      <c r="G126" s="18">
        <v>-35.819670000000002</v>
      </c>
      <c r="H126" s="15">
        <f t="shared" si="17"/>
        <v>35.819592020017708</v>
      </c>
      <c r="I126" s="15">
        <f t="shared" si="13"/>
        <v>6.0808776382769448E-9</v>
      </c>
      <c r="J126" s="5">
        <v>1283.0487754878</v>
      </c>
    </row>
    <row r="127" spans="2:10" ht="18" customHeight="1" x14ac:dyDescent="0.2">
      <c r="B127" s="10">
        <f>'Parker FIR'!E148</f>
        <v>2193.8435577876298</v>
      </c>
      <c r="C127" s="10">
        <f t="shared" si="15"/>
        <v>-2.7949761941890649E-4</v>
      </c>
      <c r="D127" s="15">
        <f t="shared" si="14"/>
        <v>-2.7949761941890649E-4</v>
      </c>
      <c r="G127" s="18">
        <v>-23.029730000000001</v>
      </c>
      <c r="H127" s="15">
        <f t="shared" si="17"/>
        <v>23.02945050238058</v>
      </c>
      <c r="I127" s="15">
        <f t="shared" si="13"/>
        <v>7.8118919260835892E-8</v>
      </c>
      <c r="J127" s="5">
        <v>530.36826738750506</v>
      </c>
    </row>
    <row r="128" spans="2:10" ht="18" customHeight="1" x14ac:dyDescent="0.2">
      <c r="B128" s="10">
        <f>'Parker FIR'!E149</f>
        <v>1720.6062877520601</v>
      </c>
      <c r="C128" s="10">
        <f t="shared" si="15"/>
        <v>-4.842019488279707E-4</v>
      </c>
      <c r="D128" s="15">
        <f t="shared" si="14"/>
        <v>-4.842019488279707E-4</v>
      </c>
      <c r="G128" s="18">
        <v>-0.35050759999999997</v>
      </c>
      <c r="H128" s="15">
        <f t="shared" si="17"/>
        <v>0.350023398051172</v>
      </c>
      <c r="I128" s="15">
        <f t="shared" si="13"/>
        <v>2.3445152724880475E-7</v>
      </c>
      <c r="J128" s="5">
        <v>0.122855612632863</v>
      </c>
    </row>
    <row r="129" spans="2:10" ht="18" customHeight="1" x14ac:dyDescent="0.2">
      <c r="B129" s="10">
        <f>'Parker FIR'!E150</f>
        <v>1326.37536365335</v>
      </c>
      <c r="C129" s="10">
        <f t="shared" si="15"/>
        <v>-6.6216537765563196E-4</v>
      </c>
      <c r="D129" s="15">
        <f t="shared" si="14"/>
        <v>-6.6216537765563196E-4</v>
      </c>
      <c r="G129" s="18">
        <v>22.588889999999999</v>
      </c>
      <c r="H129" s="15">
        <f t="shared" si="17"/>
        <v>22.589552165377654</v>
      </c>
      <c r="I129" s="15">
        <f t="shared" si="13"/>
        <v>4.384629873658257E-7</v>
      </c>
      <c r="J129" s="5">
        <v>510.25785849366599</v>
      </c>
    </row>
    <row r="130" spans="2:10" ht="18" customHeight="1" x14ac:dyDescent="0.2">
      <c r="B130" s="10">
        <f>'Parker FIR'!E151</f>
        <v>1026.22013144469</v>
      </c>
      <c r="C130" s="10">
        <f t="shared" si="15"/>
        <v>-7.8247097111758571E-4</v>
      </c>
      <c r="D130" s="15">
        <f t="shared" si="14"/>
        <v>-7.8247097111758571E-4</v>
      </c>
      <c r="G130" s="18">
        <v>35.981389999999998</v>
      </c>
      <c r="H130" s="15">
        <f t="shared" si="17"/>
        <v>35.982172470971115</v>
      </c>
      <c r="I130" s="15">
        <f t="shared" si="13"/>
        <v>6.1226082064169767E-7</v>
      </c>
      <c r="J130" s="5">
        <v>1294.6605539984901</v>
      </c>
    </row>
    <row r="131" spans="2:10" ht="18" customHeight="1" x14ac:dyDescent="0.2">
      <c r="B131" s="10">
        <f>'Parker FIR'!E152</f>
        <v>826.66563097328606</v>
      </c>
      <c r="C131" s="10">
        <f t="shared" si="15"/>
        <v>-8.2432676579440934E-4</v>
      </c>
      <c r="D131" s="15">
        <f t="shared" si="14"/>
        <v>-8.2432676579440934E-4</v>
      </c>
      <c r="G131" s="18">
        <v>34.045340000000003</v>
      </c>
      <c r="H131" s="15">
        <f t="shared" si="17"/>
        <v>34.046164326765798</v>
      </c>
      <c r="I131" s="15">
        <f t="shared" si="13"/>
        <v>6.7951461680507103E-7</v>
      </c>
      <c r="J131" s="5">
        <v>1159.0850089784301</v>
      </c>
    </row>
    <row r="132" spans="2:10" ht="18" customHeight="1" x14ac:dyDescent="0.2">
      <c r="B132" s="10">
        <f>'Parker FIR'!E153</f>
        <v>728.93949458235898</v>
      </c>
      <c r="C132" s="10">
        <f t="shared" si="15"/>
        <v>-7.8469314593886054E-4</v>
      </c>
      <c r="D132" s="15">
        <f t="shared" si="14"/>
        <v>-7.8469314593886054E-4</v>
      </c>
      <c r="G132" s="18">
        <v>17.530950000000001</v>
      </c>
      <c r="H132" s="15">
        <f t="shared" si="17"/>
        <v>17.531734693145939</v>
      </c>
      <c r="I132" s="15">
        <f t="shared" si="13"/>
        <v>6.1574333328342585E-7</v>
      </c>
      <c r="J132" s="5">
        <v>307.334327606991</v>
      </c>
    </row>
    <row r="133" spans="2:10" ht="18" customHeight="1" x14ac:dyDescent="0.2">
      <c r="B133" s="10">
        <f>'Parker FIR'!E154</f>
        <v>732.67557577969296</v>
      </c>
      <c r="C133" s="10">
        <f t="shared" si="15"/>
        <v>-6.7893075102590933E-4</v>
      </c>
      <c r="D133" s="15">
        <f t="shared" si="14"/>
        <v>-6.7893075102590933E-4</v>
      </c>
      <c r="G133" s="18">
        <v>-6.5601430000000001</v>
      </c>
      <c r="H133" s="15">
        <f t="shared" si="17"/>
        <v>6.5594640692489738</v>
      </c>
      <c r="I133" s="15">
        <f t="shared" si="13"/>
        <v>4.6094696468860529E-7</v>
      </c>
      <c r="J133" s="5">
        <v>43.035472056257703</v>
      </c>
    </row>
    <row r="134" spans="2:10" ht="18" customHeight="1" x14ac:dyDescent="0.2">
      <c r="B134" s="10">
        <f>'Parker FIR'!E155</f>
        <v>838.18464312018705</v>
      </c>
      <c r="C134" s="10">
        <f t="shared" si="15"/>
        <v>-5.3431658292035214E-4</v>
      </c>
      <c r="D134" s="15">
        <f t="shared" si="14"/>
        <v>-5.3431658292035214E-4</v>
      </c>
      <c r="G134" s="18">
        <v>-27.941870000000002</v>
      </c>
      <c r="H134" s="15">
        <f t="shared" si="17"/>
        <v>27.94133568341708</v>
      </c>
      <c r="I134" s="15">
        <f t="shared" si="13"/>
        <v>2.8549421078368152E-7</v>
      </c>
      <c r="J134" s="5">
        <v>780.74809297088098</v>
      </c>
    </row>
    <row r="135" spans="2:10" ht="18" customHeight="1" x14ac:dyDescent="0.2">
      <c r="B135" s="10">
        <f>'Parker FIR'!E156</f>
        <v>1046.25253829747</v>
      </c>
      <c r="C135" s="10">
        <f t="shared" si="15"/>
        <v>-3.7925225598811911E-4</v>
      </c>
      <c r="D135" s="15">
        <f t="shared" si="14"/>
        <v>-3.7925225598811911E-4</v>
      </c>
      <c r="G135" s="18">
        <v>-37.439680000000003</v>
      </c>
      <c r="H135" s="15">
        <f t="shared" si="17"/>
        <v>37.439300747744014</v>
      </c>
      <c r="I135" s="15">
        <f t="shared" si="13"/>
        <v>1.4383227367207784E-7</v>
      </c>
      <c r="J135" s="5">
        <v>1401.7299555094501</v>
      </c>
    </row>
    <row r="136" spans="2:10" ht="18" customHeight="1" x14ac:dyDescent="0.2">
      <c r="B136" s="10">
        <f>'Parker FIR'!E157</f>
        <v>1355.5711232279</v>
      </c>
      <c r="C136" s="10">
        <f t="shared" si="15"/>
        <v>-2.3279000341302043E-4</v>
      </c>
      <c r="D136" s="15">
        <f t="shared" si="14"/>
        <v>-2.3279000341302043E-4</v>
      </c>
      <c r="G136" s="18">
        <v>-30.934429999999999</v>
      </c>
      <c r="H136" s="15">
        <f t="shared" si="17"/>
        <v>30.934197209996587</v>
      </c>
      <c r="I136" s="15">
        <f t="shared" si="13"/>
        <v>5.4191185689034067E-8</v>
      </c>
      <c r="J136" s="5">
        <v>956.93865074912605</v>
      </c>
    </row>
    <row r="137" spans="2:10" ht="18" customHeight="1" x14ac:dyDescent="0.2">
      <c r="B137" s="10">
        <f>'Parker FIR'!E158</f>
        <v>1758.92390285172</v>
      </c>
      <c r="C137" s="10">
        <f t="shared" si="15"/>
        <v>-9.8622854855036455E-5</v>
      </c>
      <c r="D137" s="15">
        <f t="shared" si="14"/>
        <v>-9.8622854855036455E-5</v>
      </c>
      <c r="G137" s="18">
        <v>-11.154949999999999</v>
      </c>
      <c r="H137" s="15">
        <f t="shared" si="17"/>
        <v>11.154851377145144</v>
      </c>
      <c r="I137" s="15">
        <f t="shared" si="13"/>
        <v>9.7264674997575871E-9</v>
      </c>
      <c r="J137" s="5">
        <v>124.432823806888</v>
      </c>
    </row>
    <row r="138" spans="2:10" ht="18" customHeight="1" x14ac:dyDescent="0.2">
      <c r="B138" s="10">
        <f>'Parker FIR'!E159</f>
        <v>2240.0777031780899</v>
      </c>
      <c r="C138" s="10">
        <f t="shared" si="15"/>
        <v>3.3636778676290698E-5</v>
      </c>
      <c r="D138" s="15">
        <f t="shared" si="14"/>
        <v>3.3636778676290698E-5</v>
      </c>
      <c r="G138" s="18">
        <v>13.463900000000001</v>
      </c>
      <c r="H138" s="15">
        <f t="shared" si="17"/>
        <v>13.463866363221324</v>
      </c>
      <c r="I138" s="15">
        <f t="shared" si="13"/>
        <v>1.1314328797177646E-9</v>
      </c>
      <c r="J138" s="5">
        <v>181.276649215954</v>
      </c>
    </row>
    <row r="139" spans="2:10" ht="18" customHeight="1" x14ac:dyDescent="0.2">
      <c r="B139" s="10">
        <f>'Parker FIR'!E160</f>
        <v>2772.9796286698302</v>
      </c>
      <c r="C139" s="10">
        <f t="shared" si="15"/>
        <v>1.8055826821585983E-4</v>
      </c>
      <c r="D139" s="15">
        <f t="shared" si="14"/>
        <v>1.8055826821585983E-4</v>
      </c>
      <c r="G139" s="18">
        <v>32.382060000000003</v>
      </c>
      <c r="H139" s="15">
        <f t="shared" si="17"/>
        <v>32.38187944173179</v>
      </c>
      <c r="I139" s="15">
        <f t="shared" si="13"/>
        <v>3.2601288221110375E-8</v>
      </c>
      <c r="J139" s="5">
        <v>1048.5975068472201</v>
      </c>
    </row>
    <row r="140" spans="2:10" ht="18" customHeight="1" x14ac:dyDescent="0.2">
      <c r="B140" s="10">
        <f>'Parker FIR'!E161</f>
        <v>3323.9470892731301</v>
      </c>
      <c r="C140" s="10">
        <f t="shared" si="15"/>
        <v>3.5424590982570983E-4</v>
      </c>
      <c r="D140" s="15">
        <f t="shared" si="14"/>
        <v>3.5424590982570983E-4</v>
      </c>
      <c r="G140" s="18">
        <v>37.475949999999997</v>
      </c>
      <c r="H140" s="15">
        <f t="shared" si="17"/>
        <v>37.475595754090172</v>
      </c>
      <c r="I140" s="15">
        <f t="shared" si="13"/>
        <v>1.2549016462824495E-7</v>
      </c>
      <c r="J140" s="5">
        <v>1404.4467583993101</v>
      </c>
    </row>
    <row r="141" spans="2:10" ht="18" customHeight="1" x14ac:dyDescent="0.2">
      <c r="B141" s="10">
        <f>'Parker FIR'!E162</f>
        <v>3856.4771531060101</v>
      </c>
      <c r="C141" s="10">
        <f t="shared" si="15"/>
        <v>5.5331985362164617E-4</v>
      </c>
      <c r="D141" s="15">
        <f t="shared" si="14"/>
        <v>5.5331985362164617E-4</v>
      </c>
      <c r="G141" s="18">
        <v>26.538350000000001</v>
      </c>
      <c r="H141" s="15">
        <f t="shared" si="17"/>
        <v>26.537796680146378</v>
      </c>
      <c r="I141" s="15">
        <f t="shared" ref="I141:I151" si="18">D141*D141</f>
        <v>3.0616286041187992E-7</v>
      </c>
      <c r="J141" s="5">
        <v>704.284112997737</v>
      </c>
    </row>
    <row r="142" spans="2:10" ht="18" customHeight="1" x14ac:dyDescent="0.2">
      <c r="B142" s="10">
        <f>'Parker FIR'!E163</f>
        <v>4336.9624362579398</v>
      </c>
      <c r="C142" s="10">
        <f t="shared" si="15"/>
        <v>7.5982304887898047E-4</v>
      </c>
      <c r="D142" s="15">
        <f t="shared" si="14"/>
        <v>7.5982304887898047E-4</v>
      </c>
      <c r="G142" s="18">
        <v>4.2444660000000001</v>
      </c>
      <c r="H142" s="15">
        <f t="shared" si="17"/>
        <v>4.2437061769511208</v>
      </c>
      <c r="I142" s="15">
        <f t="shared" si="18"/>
        <v>5.7733106560774952E-7</v>
      </c>
      <c r="J142" s="5">
        <v>18.0154908596373</v>
      </c>
    </row>
    <row r="143" spans="2:10" ht="18" customHeight="1" x14ac:dyDescent="0.2">
      <c r="B143" s="10">
        <f>'Parker FIR'!E164</f>
        <v>4739.48844917322</v>
      </c>
      <c r="C143" s="10">
        <f t="shared" si="15"/>
        <v>9.4366375370010024E-4</v>
      </c>
      <c r="D143" s="15">
        <f t="shared" si="14"/>
        <v>9.4366375370010024E-4</v>
      </c>
      <c r="G143" s="18">
        <v>-19.841940000000001</v>
      </c>
      <c r="H143" s="15">
        <f t="shared" si="17"/>
        <v>19.8428836637537</v>
      </c>
      <c r="I143" s="15">
        <f t="shared" si="18"/>
        <v>8.9050128004736341E-7</v>
      </c>
      <c r="J143" s="5">
        <v>393.70250535834401</v>
      </c>
    </row>
    <row r="144" spans="2:10" ht="18" customHeight="1" x14ac:dyDescent="0.2">
      <c r="B144" s="10">
        <f>'Parker FIR'!E165</f>
        <v>5047.9982420684601</v>
      </c>
      <c r="C144" s="10">
        <f t="shared" si="15"/>
        <v>1.0724886997611008E-3</v>
      </c>
      <c r="D144" s="15">
        <f t="shared" si="14"/>
        <v>1.0724886997611008E-3</v>
      </c>
      <c r="G144" s="18">
        <v>-35.373600000000003</v>
      </c>
      <c r="H144" s="15">
        <f t="shared" si="17"/>
        <v>35.374672488699765</v>
      </c>
      <c r="I144" s="15">
        <f t="shared" si="18"/>
        <v>1.1502320111152566E-6</v>
      </c>
      <c r="J144" s="5">
        <v>1251.2917030789899</v>
      </c>
    </row>
    <row r="145" spans="2:10" ht="18" customHeight="1" x14ac:dyDescent="0.2">
      <c r="B145" s="10">
        <f>'Parker FIR'!E166</f>
        <v>5255.46020063177</v>
      </c>
      <c r="C145" s="10">
        <f t="shared" si="15"/>
        <v>1.1232534065421678E-3</v>
      </c>
      <c r="D145" s="15">
        <f t="shared" si="14"/>
        <v>1.1232534065421678E-3</v>
      </c>
      <c r="G145" s="18">
        <v>-35.672980000000003</v>
      </c>
      <c r="H145" s="15">
        <f t="shared" si="17"/>
        <v>35.674103253406543</v>
      </c>
      <c r="I145" s="15">
        <f t="shared" si="18"/>
        <v>1.2616982153085846E-6</v>
      </c>
      <c r="J145" s="5">
        <v>1272.5615714958799</v>
      </c>
    </row>
    <row r="146" spans="2:10" ht="18" customHeight="1" x14ac:dyDescent="0.2">
      <c r="B146" s="10">
        <f>'Parker FIR'!E167</f>
        <v>5360.7242809646305</v>
      </c>
      <c r="C146" s="10">
        <f t="shared" si="15"/>
        <v>1.0905784135046971E-3</v>
      </c>
      <c r="D146" s="15">
        <f t="shared" si="14"/>
        <v>1.0905784135046971E-3</v>
      </c>
      <c r="G146" s="18">
        <v>-20.61382</v>
      </c>
      <c r="H146" s="15">
        <f t="shared" si="17"/>
        <v>20.614910578413504</v>
      </c>
      <c r="I146" s="15">
        <f t="shared" si="18"/>
        <v>1.189361276002422E-6</v>
      </c>
      <c r="J146" s="5">
        <v>424.92955762303598</v>
      </c>
    </row>
    <row r="147" spans="2:10" ht="18" customHeight="1" x14ac:dyDescent="0.2">
      <c r="B147" s="10">
        <f>'Parker FIR'!E168</f>
        <v>5364.67996016295</v>
      </c>
      <c r="C147" s="10">
        <f t="shared" si="15"/>
        <v>9.8826485537133971E-4</v>
      </c>
      <c r="D147" s="15">
        <f t="shared" si="14"/>
        <v>9.8826485537133971E-4</v>
      </c>
      <c r="G147" s="18">
        <v>3.3163779999999998</v>
      </c>
      <c r="H147" s="15">
        <f t="shared" si="17"/>
        <v>3.3153897351446284</v>
      </c>
      <c r="I147" s="15">
        <f t="shared" si="18"/>
        <v>9.7666742436213506E-7</v>
      </c>
      <c r="J147" s="5">
        <v>10.998362664158</v>
      </c>
    </row>
    <row r="148" spans="2:10" ht="18" customHeight="1" x14ac:dyDescent="0.2">
      <c r="B148" s="10">
        <f>'Parker FIR'!E169</f>
        <v>5267.6589254023302</v>
      </c>
      <c r="C148" s="10">
        <f t="shared" si="15"/>
        <v>8.4334200271973998E-4</v>
      </c>
      <c r="D148" s="15">
        <f t="shared" si="14"/>
        <v>8.4334200271973998E-4</v>
      </c>
      <c r="G148" s="18">
        <v>25.806480000000001</v>
      </c>
      <c r="H148" s="15">
        <f t="shared" si="17"/>
        <v>25.80563665799728</v>
      </c>
      <c r="I148" s="15">
        <f t="shared" si="18"/>
        <v>7.1122573355134193E-7</v>
      </c>
      <c r="J148" s="5">
        <v>665.97455922407698</v>
      </c>
    </row>
    <row r="149" spans="2:10" ht="18" customHeight="1" x14ac:dyDescent="0.2">
      <c r="B149" s="10">
        <f>'Parker FIR'!E170</f>
        <v>5069.2225203871403</v>
      </c>
      <c r="C149" s="10">
        <f t="shared" si="15"/>
        <v>6.8532744394525827E-4</v>
      </c>
      <c r="D149" s="15">
        <f t="shared" si="14"/>
        <v>6.8532744394525827E-4</v>
      </c>
      <c r="G149" s="18">
        <v>37.165489999999998</v>
      </c>
      <c r="H149" s="15">
        <f t="shared" si="17"/>
        <v>37.164804672556052</v>
      </c>
      <c r="I149" s="15">
        <f t="shared" si="18"/>
        <v>4.6967370542454111E-7</v>
      </c>
      <c r="J149" s="5">
        <v>1381.27358795996</v>
      </c>
    </row>
    <row r="150" spans="2:10" ht="18" customHeight="1" x14ac:dyDescent="0.2">
      <c r="B150" s="10">
        <f>'Parker FIR'!E171</f>
        <v>4770.4365530833502</v>
      </c>
      <c r="C150" s="10">
        <f t="shared" si="15"/>
        <v>5.353377023392435E-4</v>
      </c>
      <c r="D150" s="15">
        <f t="shared" si="14"/>
        <v>5.353377023392435E-4</v>
      </c>
      <c r="G150" s="18">
        <v>32.503279999999997</v>
      </c>
      <c r="H150" s="15">
        <f t="shared" si="17"/>
        <v>32.502744662297658</v>
      </c>
      <c r="I150" s="15">
        <f t="shared" si="18"/>
        <v>2.8658645554586046E-7</v>
      </c>
      <c r="J150" s="5">
        <v>1056.4634345473301</v>
      </c>
    </row>
    <row r="151" spans="2:10" ht="18" customHeight="1" x14ac:dyDescent="0.2">
      <c r="B151" s="10">
        <f>'Parker FIR'!E172</f>
        <v>4377.5969929494404</v>
      </c>
      <c r="C151" s="10">
        <f t="shared" si="15"/>
        <v>3.9926956214276967E-4</v>
      </c>
      <c r="D151" s="15">
        <f t="shared" si="14"/>
        <v>3.9926956214276967E-4</v>
      </c>
      <c r="G151" s="18">
        <v>13.84163</v>
      </c>
      <c r="H151" s="15">
        <f t="shared" si="17"/>
        <v>13.841230730437857</v>
      </c>
      <c r="I151" s="15">
        <f t="shared" si="18"/>
        <v>1.5941618325367901E-7</v>
      </c>
      <c r="J151" s="5">
        <v>191.590604536142</v>
      </c>
    </row>
    <row r="152" spans="2:10" ht="18" customHeight="1" x14ac:dyDescent="0.2">
      <c r="G152" s="18">
        <v>-10.75938</v>
      </c>
      <c r="H152" s="15">
        <f t="shared" si="17"/>
        <v>10.75938</v>
      </c>
      <c r="J152" s="5">
        <v>115.764269154868</v>
      </c>
    </row>
    <row r="153" spans="2:10" ht="18" customHeight="1" x14ac:dyDescent="0.2">
      <c r="G153" s="18">
        <v>-30.684080000000002</v>
      </c>
      <c r="H153" s="15">
        <f t="shared" si="17"/>
        <v>30.684080000000002</v>
      </c>
      <c r="J153" s="5">
        <v>941.51273123676401</v>
      </c>
    </row>
    <row r="154" spans="2:10" ht="18" customHeight="1" x14ac:dyDescent="0.2">
      <c r="G154" s="18">
        <v>-37.34836</v>
      </c>
      <c r="J154" s="5">
        <v>1394.90016047522</v>
      </c>
    </row>
    <row r="155" spans="2:10" ht="18" customHeight="1" x14ac:dyDescent="0.2">
      <c r="G155" s="18">
        <v>-27.90681</v>
      </c>
      <c r="J155" s="5">
        <v>778.78988425837497</v>
      </c>
    </row>
    <row r="156" spans="2:10" ht="18" customHeight="1" x14ac:dyDescent="0.2">
      <c r="G156" s="18">
        <v>-6.4756130000000001</v>
      </c>
      <c r="J156" s="5">
        <v>41.933563432465498</v>
      </c>
    </row>
    <row r="157" spans="2:10" ht="18" customHeight="1" x14ac:dyDescent="0.2">
      <c r="G157" s="18">
        <v>17.657219999999999</v>
      </c>
      <c r="J157" s="5">
        <v>311.777511566361</v>
      </c>
    </row>
    <row r="158" spans="2:10" ht="18" customHeight="1" x14ac:dyDescent="0.2">
      <c r="G158" s="18">
        <v>34.057659999999998</v>
      </c>
      <c r="J158" s="5">
        <v>1159.9243406757701</v>
      </c>
    </row>
    <row r="159" spans="2:10" ht="18" customHeight="1" x14ac:dyDescent="0.2">
      <c r="G159" s="18">
        <v>35.661799999999999</v>
      </c>
      <c r="J159" s="5">
        <v>1271.7639634070299</v>
      </c>
    </row>
    <row r="160" spans="2:10" ht="18" customHeight="1" x14ac:dyDescent="0.2">
      <c r="G160" s="18">
        <v>21.825479999999999</v>
      </c>
      <c r="J160" s="5">
        <v>476.35176602529702</v>
      </c>
    </row>
    <row r="161" spans="7:10" ht="18" customHeight="1" x14ac:dyDescent="0.2">
      <c r="G161" s="18">
        <v>-1.411931</v>
      </c>
      <c r="J161" s="5">
        <v>1.9935488564209101</v>
      </c>
    </row>
  </sheetData>
  <conditionalFormatting sqref="J3">
    <cfRule type="cellIs" dxfId="2" priority="1" stopIfTrue="1" operator="lessThan">
      <formula>$F$3</formula>
    </cfRule>
  </conditionalFormatting>
  <conditionalFormatting sqref="H12:H153">
    <cfRule type="cellIs" dxfId="1" priority="2" stopIfTrue="1" operator="lessThan">
      <formula>$J$3</formula>
    </cfRule>
  </conditionalFormatting>
  <pageMargins left="0.75" right="0.75" top="1" bottom="1" header="0.5" footer="0.5"/>
  <pageSetup orientation="portrait" r:id="rId1"/>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Parker FIR</vt:lpstr>
      <vt:lpstr>Parker IIR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Wesley Graham</dc:creator>
  <cp:lastModifiedBy>BYU</cp:lastModifiedBy>
  <dcterms:created xsi:type="dcterms:W3CDTF">2015-02-10T19:05:40Z</dcterms:created>
  <dcterms:modified xsi:type="dcterms:W3CDTF">2015-03-09T19:50:08Z</dcterms:modified>
</cp:coreProperties>
</file>