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OC-Workspace\Misc\Billing Hours\"/>
    </mc:Choice>
  </mc:AlternateContent>
  <xr:revisionPtr revIDLastSave="0" documentId="13_ncr:1_{19CC3772-089F-46D6-A72F-CE5ABB1948AD}" xr6:coauthVersionLast="34" xr6:coauthVersionMax="34" xr10:uidLastSave="{00000000-0000-0000-0000-000000000000}"/>
  <bookViews>
    <workbookView xWindow="0" yWindow="0" windowWidth="27429" windowHeight="11023" xr2:uid="{00000000-000D-0000-FFFF-FFFF00000000}"/>
  </bookViews>
  <sheets>
    <sheet name="Output" sheetId="2" r:id="rId1"/>
    <sheet name="Input" sheetId="1" r:id="rId2"/>
    <sheet name="Sheet1" sheetId="3" r:id="rId3"/>
  </sheets>
  <definedNames>
    <definedName name="_xlnm._FilterDatabase" localSheetId="0" hidden="1">Output!$A$3:$M$501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C8" i="2" s="1"/>
  <c r="B9" i="2"/>
  <c r="B10" i="2"/>
  <c r="B11" i="2"/>
  <c r="B12" i="2"/>
  <c r="C12" i="2" s="1"/>
  <c r="B13" i="2"/>
  <c r="B14" i="2"/>
  <c r="B15" i="2"/>
  <c r="B16" i="2"/>
  <c r="C16" i="2" s="1"/>
  <c r="B17" i="2"/>
  <c r="B18" i="2"/>
  <c r="B19" i="2"/>
  <c r="B20" i="2"/>
  <c r="C20" i="2" s="1"/>
  <c r="B21" i="2"/>
  <c r="B22" i="2"/>
  <c r="B23" i="2"/>
  <c r="B24" i="2"/>
  <c r="C24" i="2" s="1"/>
  <c r="B25" i="2"/>
  <c r="B26" i="2"/>
  <c r="B27" i="2"/>
  <c r="B28" i="2"/>
  <c r="D28" i="2" s="1"/>
  <c r="B29" i="2"/>
  <c r="B30" i="2"/>
  <c r="B31" i="2"/>
  <c r="B32" i="2"/>
  <c r="B33" i="2"/>
  <c r="B34" i="2"/>
  <c r="B35" i="2"/>
  <c r="B36" i="2"/>
  <c r="B37" i="2"/>
  <c r="B38" i="2"/>
  <c r="B39" i="2"/>
  <c r="B40" i="2"/>
  <c r="C40" i="2" s="1"/>
  <c r="B41" i="2"/>
  <c r="B42" i="2"/>
  <c r="B43" i="2"/>
  <c r="B44" i="2"/>
  <c r="C44" i="2" s="1"/>
  <c r="B45" i="2"/>
  <c r="B46" i="2"/>
  <c r="B47" i="2"/>
  <c r="B48" i="2"/>
  <c r="C48" i="2" s="1"/>
  <c r="B49" i="2"/>
  <c r="B50" i="2"/>
  <c r="B51" i="2"/>
  <c r="B52" i="2"/>
  <c r="C52" i="2" s="1"/>
  <c r="B53" i="2"/>
  <c r="B54" i="2"/>
  <c r="B55" i="2"/>
  <c r="B56" i="2"/>
  <c r="B57" i="2"/>
  <c r="B58" i="2"/>
  <c r="B59" i="2"/>
  <c r="B60" i="2"/>
  <c r="D60" i="2" s="1"/>
  <c r="G60" i="2" s="1"/>
  <c r="B61" i="2"/>
  <c r="B62" i="2"/>
  <c r="B63" i="2"/>
  <c r="B64" i="2"/>
  <c r="C64" i="2" s="1"/>
  <c r="B65" i="2"/>
  <c r="B66" i="2"/>
  <c r="B67" i="2"/>
  <c r="B68" i="2"/>
  <c r="D68" i="2" s="1"/>
  <c r="B69" i="2"/>
  <c r="B70" i="2"/>
  <c r="B71" i="2"/>
  <c r="B72" i="2"/>
  <c r="C72" i="2" s="1"/>
  <c r="B73" i="2"/>
  <c r="B74" i="2"/>
  <c r="B75" i="2"/>
  <c r="B76" i="2"/>
  <c r="B77" i="2"/>
  <c r="B78" i="2"/>
  <c r="B79" i="2"/>
  <c r="B80" i="2"/>
  <c r="D80" i="2" s="1"/>
  <c r="B81" i="2"/>
  <c r="B82" i="2"/>
  <c r="B83" i="2"/>
  <c r="B84" i="2"/>
  <c r="B85" i="2"/>
  <c r="B86" i="2"/>
  <c r="B87" i="2"/>
  <c r="B88" i="2"/>
  <c r="D88" i="2" s="1"/>
  <c r="B89" i="2"/>
  <c r="B90" i="2"/>
  <c r="B91" i="2"/>
  <c r="B92" i="2"/>
  <c r="D92" i="2" s="1"/>
  <c r="B93" i="2"/>
  <c r="B94" i="2"/>
  <c r="B95" i="2"/>
  <c r="B96" i="2"/>
  <c r="C96" i="2" s="1"/>
  <c r="B97" i="2"/>
  <c r="B98" i="2"/>
  <c r="B99" i="2"/>
  <c r="B100" i="2"/>
  <c r="C100" i="2" s="1"/>
  <c r="B101" i="2"/>
  <c r="B102" i="2"/>
  <c r="B103" i="2"/>
  <c r="B104" i="2"/>
  <c r="C104" i="2" s="1"/>
  <c r="B105" i="2"/>
  <c r="B106" i="2"/>
  <c r="B107" i="2"/>
  <c r="B108" i="2"/>
  <c r="D108" i="2" s="1"/>
  <c r="B109" i="2"/>
  <c r="B110" i="2"/>
  <c r="B111" i="2"/>
  <c r="B112" i="2"/>
  <c r="C112" i="2" s="1"/>
  <c r="B113" i="2"/>
  <c r="B114" i="2"/>
  <c r="B115" i="2"/>
  <c r="B116" i="2"/>
  <c r="D116" i="2" s="1"/>
  <c r="B117" i="2"/>
  <c r="B118" i="2"/>
  <c r="B119" i="2"/>
  <c r="B120" i="2"/>
  <c r="C120" i="2" s="1"/>
  <c r="B121" i="2"/>
  <c r="B122" i="2"/>
  <c r="B123" i="2"/>
  <c r="B124" i="2"/>
  <c r="D124" i="2" s="1"/>
  <c r="B125" i="2"/>
  <c r="B126" i="2"/>
  <c r="B127" i="2"/>
  <c r="B128" i="2"/>
  <c r="C128" i="2" s="1"/>
  <c r="B129" i="2"/>
  <c r="B130" i="2"/>
  <c r="B131" i="2"/>
  <c r="B132" i="2"/>
  <c r="C132" i="2" s="1"/>
  <c r="B133" i="2"/>
  <c r="B134" i="2"/>
  <c r="B135" i="2"/>
  <c r="B136" i="2"/>
  <c r="D136" i="2" s="1"/>
  <c r="B137" i="2"/>
  <c r="B138" i="2"/>
  <c r="B139" i="2"/>
  <c r="B140" i="2"/>
  <c r="B141" i="2"/>
  <c r="B142" i="2"/>
  <c r="B143" i="2"/>
  <c r="B144" i="2"/>
  <c r="B145" i="2"/>
  <c r="B146" i="2"/>
  <c r="B147" i="2"/>
  <c r="B148" i="2"/>
  <c r="C148" i="2" s="1"/>
  <c r="B149" i="2"/>
  <c r="B150" i="2"/>
  <c r="B151" i="2"/>
  <c r="B152" i="2"/>
  <c r="C152" i="2" s="1"/>
  <c r="B153" i="2"/>
  <c r="B154" i="2"/>
  <c r="B155" i="2"/>
  <c r="B156" i="2"/>
  <c r="D156" i="2" s="1"/>
  <c r="B157" i="2"/>
  <c r="B158" i="2"/>
  <c r="B159" i="2"/>
  <c r="B160" i="2"/>
  <c r="D160" i="2" s="1"/>
  <c r="B161" i="2"/>
  <c r="B162" i="2"/>
  <c r="B163" i="2"/>
  <c r="B164" i="2"/>
  <c r="C164" i="2" s="1"/>
  <c r="B165" i="2"/>
  <c r="B166" i="2"/>
  <c r="B167" i="2"/>
  <c r="B168" i="2"/>
  <c r="C168" i="2" s="1"/>
  <c r="B169" i="2"/>
  <c r="B170" i="2"/>
  <c r="B171" i="2"/>
  <c r="B172" i="2"/>
  <c r="C172" i="2" s="1"/>
  <c r="B173" i="2"/>
  <c r="B174" i="2"/>
  <c r="B175" i="2"/>
  <c r="B176" i="2"/>
  <c r="C176" i="2" s="1"/>
  <c r="B177" i="2"/>
  <c r="B178" i="2"/>
  <c r="B179" i="2"/>
  <c r="B180" i="2"/>
  <c r="B181" i="2"/>
  <c r="B182" i="2"/>
  <c r="B183" i="2"/>
  <c r="B184" i="2"/>
  <c r="B185" i="2"/>
  <c r="B186" i="2"/>
  <c r="B187" i="2"/>
  <c r="B188" i="2"/>
  <c r="C188" i="2" s="1"/>
  <c r="B189" i="2"/>
  <c r="B190" i="2"/>
  <c r="B191" i="2"/>
  <c r="B192" i="2"/>
  <c r="C192" i="2" s="1"/>
  <c r="B193" i="2"/>
  <c r="B194" i="2"/>
  <c r="B195" i="2"/>
  <c r="B196" i="2"/>
  <c r="D196" i="2" s="1"/>
  <c r="B197" i="2"/>
  <c r="B198" i="2"/>
  <c r="B199" i="2"/>
  <c r="B200" i="2"/>
  <c r="C200" i="2" s="1"/>
  <c r="B201" i="2"/>
  <c r="B202" i="2"/>
  <c r="B203" i="2"/>
  <c r="B204" i="2"/>
  <c r="D204" i="2" s="1"/>
  <c r="B205" i="2"/>
  <c r="B206" i="2"/>
  <c r="B207" i="2"/>
  <c r="B208" i="2"/>
  <c r="C208" i="2" s="1"/>
  <c r="B209" i="2"/>
  <c r="B210" i="2"/>
  <c r="B211" i="2"/>
  <c r="B212" i="2"/>
  <c r="C212" i="2" s="1"/>
  <c r="B213" i="2"/>
  <c r="B214" i="2"/>
  <c r="B215" i="2"/>
  <c r="B216" i="2"/>
  <c r="D216" i="2" s="1"/>
  <c r="B217" i="2"/>
  <c r="B218" i="2"/>
  <c r="B219" i="2"/>
  <c r="B220" i="2"/>
  <c r="C220" i="2" s="1"/>
  <c r="B221" i="2"/>
  <c r="B222" i="2"/>
  <c r="B223" i="2"/>
  <c r="B224" i="2"/>
  <c r="D224" i="2" s="1"/>
  <c r="B225" i="2"/>
  <c r="B226" i="2"/>
  <c r="B227" i="2"/>
  <c r="B228" i="2"/>
  <c r="B229" i="2"/>
  <c r="B230" i="2"/>
  <c r="B231" i="2"/>
  <c r="B232" i="2"/>
  <c r="B233" i="2"/>
  <c r="B234" i="2"/>
  <c r="B235" i="2"/>
  <c r="B236" i="2"/>
  <c r="D236" i="2" s="1"/>
  <c r="B237" i="2"/>
  <c r="B238" i="2"/>
  <c r="B239" i="2"/>
  <c r="B240" i="2"/>
  <c r="D240" i="2" s="1"/>
  <c r="B241" i="2"/>
  <c r="B242" i="2"/>
  <c r="B243" i="2"/>
  <c r="B244" i="2"/>
  <c r="D244" i="2" s="1"/>
  <c r="B245" i="2"/>
  <c r="B246" i="2"/>
  <c r="B247" i="2"/>
  <c r="B248" i="2"/>
  <c r="C248" i="2" s="1"/>
  <c r="B249" i="2"/>
  <c r="B250" i="2"/>
  <c r="B251" i="2"/>
  <c r="B252" i="2"/>
  <c r="C252" i="2" s="1"/>
  <c r="B253" i="2"/>
  <c r="B254" i="2"/>
  <c r="B255" i="2"/>
  <c r="B256" i="2"/>
  <c r="D256" i="2" s="1"/>
  <c r="B257" i="2"/>
  <c r="B258" i="2"/>
  <c r="B259" i="2"/>
  <c r="B260" i="2"/>
  <c r="D260" i="2" s="1"/>
  <c r="B261" i="2"/>
  <c r="B262" i="2"/>
  <c r="B263" i="2"/>
  <c r="B264" i="2"/>
  <c r="D264" i="2" s="1"/>
  <c r="B265" i="2"/>
  <c r="B266" i="2"/>
  <c r="B267" i="2"/>
  <c r="B268" i="2"/>
  <c r="B269" i="2"/>
  <c r="B270" i="2"/>
  <c r="B271" i="2"/>
  <c r="B272" i="2"/>
  <c r="C272" i="2" s="1"/>
  <c r="B273" i="2"/>
  <c r="B274" i="2"/>
  <c r="B275" i="2"/>
  <c r="B276" i="2"/>
  <c r="C276" i="2" s="1"/>
  <c r="B277" i="2"/>
  <c r="B278" i="2"/>
  <c r="B279" i="2"/>
  <c r="B280" i="2"/>
  <c r="C280" i="2" s="1"/>
  <c r="B281" i="2"/>
  <c r="B282" i="2"/>
  <c r="B283" i="2"/>
  <c r="B284" i="2"/>
  <c r="B285" i="2"/>
  <c r="B286" i="2"/>
  <c r="B287" i="2"/>
  <c r="B288" i="2"/>
  <c r="C288" i="2" s="1"/>
  <c r="B289" i="2"/>
  <c r="B290" i="2"/>
  <c r="B291" i="2"/>
  <c r="B292" i="2"/>
  <c r="D292" i="2" s="1"/>
  <c r="E292" i="2" s="1"/>
  <c r="B293" i="2"/>
  <c r="B294" i="2"/>
  <c r="B295" i="2"/>
  <c r="B296" i="2"/>
  <c r="D296" i="2" s="1"/>
  <c r="B297" i="2"/>
  <c r="B298" i="2"/>
  <c r="B299" i="2"/>
  <c r="B300" i="2"/>
  <c r="C300" i="2" s="1"/>
  <c r="B301" i="2"/>
  <c r="B302" i="2"/>
  <c r="B303" i="2"/>
  <c r="B304" i="2"/>
  <c r="B305" i="2"/>
  <c r="B306" i="2"/>
  <c r="B307" i="2"/>
  <c r="B308" i="2"/>
  <c r="D308" i="2" s="1"/>
  <c r="G308" i="2" s="1"/>
  <c r="B309" i="2"/>
  <c r="B310" i="2"/>
  <c r="B311" i="2"/>
  <c r="B312" i="2"/>
  <c r="D312" i="2" s="1"/>
  <c r="B313" i="2"/>
  <c r="B314" i="2"/>
  <c r="B315" i="2"/>
  <c r="B316" i="2"/>
  <c r="B317" i="2"/>
  <c r="B318" i="2"/>
  <c r="B319" i="2"/>
  <c r="B320" i="2"/>
  <c r="C320" i="2" s="1"/>
  <c r="B321" i="2"/>
  <c r="B322" i="2"/>
  <c r="B323" i="2"/>
  <c r="B324" i="2"/>
  <c r="C324" i="2" s="1"/>
  <c r="B325" i="2"/>
  <c r="B326" i="2"/>
  <c r="B327" i="2"/>
  <c r="B328" i="2"/>
  <c r="D328" i="2" s="1"/>
  <c r="B329" i="2"/>
  <c r="B330" i="2"/>
  <c r="B331" i="2"/>
  <c r="B332" i="2"/>
  <c r="C332" i="2" s="1"/>
  <c r="B333" i="2"/>
  <c r="B334" i="2"/>
  <c r="B335" i="2"/>
  <c r="B336" i="2"/>
  <c r="D336" i="2" s="1"/>
  <c r="B337" i="2"/>
  <c r="B338" i="2"/>
  <c r="B339" i="2"/>
  <c r="B340" i="2"/>
  <c r="C340" i="2" s="1"/>
  <c r="B341" i="2"/>
  <c r="B342" i="2"/>
  <c r="B343" i="2"/>
  <c r="B344" i="2"/>
  <c r="D344" i="2" s="1"/>
  <c r="B345" i="2"/>
  <c r="B346" i="2"/>
  <c r="B347" i="2"/>
  <c r="B348" i="2"/>
  <c r="B349" i="2"/>
  <c r="B350" i="2"/>
  <c r="B351" i="2"/>
  <c r="B352" i="2"/>
  <c r="C352" i="2" s="1"/>
  <c r="B353" i="2"/>
  <c r="B354" i="2"/>
  <c r="B355" i="2"/>
  <c r="B356" i="2"/>
  <c r="D356" i="2" s="1"/>
  <c r="B357" i="2"/>
  <c r="B358" i="2"/>
  <c r="B359" i="2"/>
  <c r="B360" i="2"/>
  <c r="C360" i="2" s="1"/>
  <c r="B361" i="2"/>
  <c r="B362" i="2"/>
  <c r="B363" i="2"/>
  <c r="B364" i="2"/>
  <c r="C364" i="2" s="1"/>
  <c r="B365" i="2"/>
  <c r="B366" i="2"/>
  <c r="B367" i="2"/>
  <c r="B368" i="2"/>
  <c r="C368" i="2" s="1"/>
  <c r="B369" i="2"/>
  <c r="B370" i="2"/>
  <c r="B371" i="2"/>
  <c r="B372" i="2"/>
  <c r="D372" i="2" s="1"/>
  <c r="B373" i="2"/>
  <c r="B374" i="2"/>
  <c r="B375" i="2"/>
  <c r="B376" i="2"/>
  <c r="C376" i="2" s="1"/>
  <c r="B377" i="2"/>
  <c r="B378" i="2"/>
  <c r="B379" i="2"/>
  <c r="B380" i="2"/>
  <c r="B381" i="2"/>
  <c r="B382" i="2"/>
  <c r="B383" i="2"/>
  <c r="B384" i="2"/>
  <c r="C384" i="2" s="1"/>
  <c r="B385" i="2"/>
  <c r="B386" i="2"/>
  <c r="B387" i="2"/>
  <c r="B388" i="2"/>
  <c r="B389" i="2"/>
  <c r="B390" i="2"/>
  <c r="B391" i="2"/>
  <c r="B392" i="2"/>
  <c r="C392" i="2" s="1"/>
  <c r="B393" i="2"/>
  <c r="B394" i="2"/>
  <c r="B395" i="2"/>
  <c r="B396" i="2"/>
  <c r="D396" i="2" s="1"/>
  <c r="B397" i="2"/>
  <c r="B398" i="2"/>
  <c r="B399" i="2"/>
  <c r="B400" i="2"/>
  <c r="B401" i="2"/>
  <c r="B402" i="2"/>
  <c r="B403" i="2"/>
  <c r="B404" i="2"/>
  <c r="C404" i="2" s="1"/>
  <c r="B405" i="2"/>
  <c r="B406" i="2"/>
  <c r="B407" i="2"/>
  <c r="B408" i="2"/>
  <c r="C408" i="2" s="1"/>
  <c r="B409" i="2"/>
  <c r="B410" i="2"/>
  <c r="B411" i="2"/>
  <c r="B412" i="2"/>
  <c r="C412" i="2" s="1"/>
  <c r="B413" i="2"/>
  <c r="B414" i="2"/>
  <c r="B415" i="2"/>
  <c r="B416" i="2"/>
  <c r="D416" i="2" s="1"/>
  <c r="B417" i="2"/>
  <c r="B418" i="2"/>
  <c r="B419" i="2"/>
  <c r="B420" i="2"/>
  <c r="D420" i="2" s="1"/>
  <c r="G420" i="2" s="1"/>
  <c r="B421" i="2"/>
  <c r="B422" i="2"/>
  <c r="B423" i="2"/>
  <c r="B424" i="2"/>
  <c r="C424" i="2" s="1"/>
  <c r="B425" i="2"/>
  <c r="B426" i="2"/>
  <c r="B427" i="2"/>
  <c r="B428" i="2"/>
  <c r="D428" i="2" s="1"/>
  <c r="E428" i="2" s="1"/>
  <c r="B429" i="2"/>
  <c r="B430" i="2"/>
  <c r="B431" i="2"/>
  <c r="B432" i="2"/>
  <c r="C432" i="2" s="1"/>
  <c r="B433" i="2"/>
  <c r="B434" i="2"/>
  <c r="B435" i="2"/>
  <c r="B436" i="2"/>
  <c r="C436" i="2" s="1"/>
  <c r="E436" i="2" s="1"/>
  <c r="B437" i="2"/>
  <c r="B438" i="2"/>
  <c r="B439" i="2"/>
  <c r="B440" i="2"/>
  <c r="C440" i="2" s="1"/>
  <c r="B441" i="2"/>
  <c r="B442" i="2"/>
  <c r="B443" i="2"/>
  <c r="B444" i="2"/>
  <c r="C444" i="2" s="1"/>
  <c r="B445" i="2"/>
  <c r="B446" i="2"/>
  <c r="B447" i="2"/>
  <c r="B448" i="2"/>
  <c r="B449" i="2"/>
  <c r="B450" i="2"/>
  <c r="B451" i="2"/>
  <c r="B452" i="2"/>
  <c r="D452" i="2" s="1"/>
  <c r="G452" i="2" s="1"/>
  <c r="B453" i="2"/>
  <c r="B454" i="2"/>
  <c r="B455" i="2"/>
  <c r="B456" i="2"/>
  <c r="C456" i="2" s="1"/>
  <c r="B457" i="2"/>
  <c r="B458" i="2"/>
  <c r="B459" i="2"/>
  <c r="B460" i="2"/>
  <c r="B461" i="2"/>
  <c r="B462" i="2"/>
  <c r="B463" i="2"/>
  <c r="B464" i="2"/>
  <c r="D464" i="2" s="1"/>
  <c r="E464" i="2" s="1"/>
  <c r="B465" i="2"/>
  <c r="B466" i="2"/>
  <c r="B467" i="2"/>
  <c r="B468" i="2"/>
  <c r="C468" i="2" s="1"/>
  <c r="B469" i="2"/>
  <c r="B470" i="2"/>
  <c r="B471" i="2"/>
  <c r="B472" i="2"/>
  <c r="B473" i="2"/>
  <c r="B474" i="2"/>
  <c r="B475" i="2"/>
  <c r="B476" i="2"/>
  <c r="D476" i="2" s="1"/>
  <c r="E476" i="2" s="1"/>
  <c r="B477" i="2"/>
  <c r="B478" i="2"/>
  <c r="B479" i="2"/>
  <c r="B480" i="2"/>
  <c r="C480" i="2" s="1"/>
  <c r="B481" i="2"/>
  <c r="B482" i="2"/>
  <c r="B483" i="2"/>
  <c r="B484" i="2"/>
  <c r="C484" i="2" s="1"/>
  <c r="B485" i="2"/>
  <c r="B486" i="2"/>
  <c r="B487" i="2"/>
  <c r="B488" i="2"/>
  <c r="D488" i="2" s="1"/>
  <c r="B489" i="2"/>
  <c r="B490" i="2"/>
  <c r="B491" i="2"/>
  <c r="B492" i="2"/>
  <c r="C492" i="2" s="1"/>
  <c r="B493" i="2"/>
  <c r="B494" i="2"/>
  <c r="B495" i="2"/>
  <c r="B496" i="2"/>
  <c r="D496" i="2" s="1"/>
  <c r="G496" i="2" s="1"/>
  <c r="B497" i="2"/>
  <c r="B498" i="2"/>
  <c r="B499" i="2"/>
  <c r="B500" i="2"/>
  <c r="B501" i="2"/>
  <c r="A5" i="2"/>
  <c r="C5" i="2"/>
  <c r="D5" i="2"/>
  <c r="A6" i="2"/>
  <c r="C6" i="2"/>
  <c r="A7" i="2"/>
  <c r="A8" i="2"/>
  <c r="D8" i="2"/>
  <c r="A9" i="2"/>
  <c r="C9" i="2"/>
  <c r="A10" i="2"/>
  <c r="C10" i="2"/>
  <c r="A11" i="2"/>
  <c r="A12" i="2"/>
  <c r="D12" i="2"/>
  <c r="A13" i="2"/>
  <c r="C13" i="2"/>
  <c r="A14" i="2"/>
  <c r="A15" i="2"/>
  <c r="D15" i="2"/>
  <c r="A16" i="2"/>
  <c r="D16" i="2"/>
  <c r="A17" i="2"/>
  <c r="C17" i="2"/>
  <c r="D17" i="2"/>
  <c r="A18" i="2"/>
  <c r="A19" i="2"/>
  <c r="A20" i="2"/>
  <c r="D20" i="2"/>
  <c r="A21" i="2"/>
  <c r="C21" i="2"/>
  <c r="D21" i="2"/>
  <c r="A22" i="2"/>
  <c r="A23" i="2"/>
  <c r="D23" i="2"/>
  <c r="A24" i="2"/>
  <c r="D24" i="2"/>
  <c r="A25" i="2"/>
  <c r="A26" i="2"/>
  <c r="A27" i="2"/>
  <c r="A28" i="2"/>
  <c r="A29" i="2"/>
  <c r="A30" i="2"/>
  <c r="A31" i="2"/>
  <c r="D31" i="2"/>
  <c r="A32" i="2"/>
  <c r="A33" i="2"/>
  <c r="C33" i="2"/>
  <c r="D33" i="2"/>
  <c r="G33" i="2" s="1"/>
  <c r="A34" i="2"/>
  <c r="A35" i="2"/>
  <c r="A36" i="2"/>
  <c r="A37" i="2"/>
  <c r="C37" i="2"/>
  <c r="D37" i="2"/>
  <c r="A38" i="2"/>
  <c r="A39" i="2"/>
  <c r="D39" i="2"/>
  <c r="A40" i="2"/>
  <c r="A41" i="2"/>
  <c r="C41" i="2"/>
  <c r="A42" i="2"/>
  <c r="A43" i="2"/>
  <c r="A44" i="2"/>
  <c r="A45" i="2"/>
  <c r="C45" i="2"/>
  <c r="A46" i="2"/>
  <c r="A47" i="2"/>
  <c r="D47" i="2"/>
  <c r="A48" i="2"/>
  <c r="A49" i="2"/>
  <c r="D49" i="2"/>
  <c r="C49" i="2"/>
  <c r="A50" i="2"/>
  <c r="A51" i="2"/>
  <c r="D51" i="2"/>
  <c r="C51" i="2"/>
  <c r="A52" i="2"/>
  <c r="D52" i="2"/>
  <c r="A53" i="2"/>
  <c r="C53" i="2"/>
  <c r="D53" i="2"/>
  <c r="A54" i="2"/>
  <c r="C54" i="2"/>
  <c r="D54" i="2"/>
  <c r="A55" i="2"/>
  <c r="A56" i="2"/>
  <c r="A57" i="2"/>
  <c r="A58" i="2"/>
  <c r="A59" i="2"/>
  <c r="D59" i="2"/>
  <c r="A60" i="2"/>
  <c r="A61" i="2"/>
  <c r="C61" i="2"/>
  <c r="D61" i="2"/>
  <c r="A62" i="2"/>
  <c r="C62" i="2"/>
  <c r="D62" i="2"/>
  <c r="A63" i="2"/>
  <c r="A64" i="2"/>
  <c r="A65" i="2"/>
  <c r="C65" i="2"/>
  <c r="D65" i="2"/>
  <c r="A66" i="2"/>
  <c r="A67" i="2"/>
  <c r="A68" i="2"/>
  <c r="A69" i="2"/>
  <c r="D69" i="2"/>
  <c r="C69" i="2"/>
  <c r="A70" i="2"/>
  <c r="A71" i="2"/>
  <c r="A72" i="2"/>
  <c r="A73" i="2"/>
  <c r="A74" i="2"/>
  <c r="D74" i="2"/>
  <c r="C74" i="2"/>
  <c r="A75" i="2"/>
  <c r="C75" i="2"/>
  <c r="D75" i="2"/>
  <c r="A76" i="2"/>
  <c r="D76" i="2"/>
  <c r="A77" i="2"/>
  <c r="A78" i="2"/>
  <c r="D78" i="2"/>
  <c r="C78" i="2"/>
  <c r="A79" i="2"/>
  <c r="A80" i="2"/>
  <c r="C80" i="2"/>
  <c r="A81" i="2"/>
  <c r="C81" i="2"/>
  <c r="D81" i="2"/>
  <c r="A82" i="2"/>
  <c r="C82" i="2"/>
  <c r="D82" i="2"/>
  <c r="A83" i="2"/>
  <c r="C83" i="2"/>
  <c r="A84" i="2"/>
  <c r="A85" i="2"/>
  <c r="C85" i="2"/>
  <c r="D85" i="2"/>
  <c r="G85" i="2" s="1"/>
  <c r="A86" i="2"/>
  <c r="C86" i="2"/>
  <c r="D86" i="2"/>
  <c r="A87" i="2"/>
  <c r="C87" i="2"/>
  <c r="A88" i="2"/>
  <c r="C88" i="2"/>
  <c r="A89" i="2"/>
  <c r="A90" i="2"/>
  <c r="A91" i="2"/>
  <c r="A92" i="2"/>
  <c r="A93" i="2"/>
  <c r="A94" i="2"/>
  <c r="C94" i="2"/>
  <c r="D94" i="2"/>
  <c r="A95" i="2"/>
  <c r="A96" i="2"/>
  <c r="D96" i="2"/>
  <c r="A97" i="2"/>
  <c r="C97" i="2"/>
  <c r="A98" i="2"/>
  <c r="C98" i="2"/>
  <c r="D98" i="2"/>
  <c r="A99" i="2"/>
  <c r="A100" i="2"/>
  <c r="A101" i="2"/>
  <c r="C101" i="2"/>
  <c r="D101" i="2"/>
  <c r="A102" i="2"/>
  <c r="A103" i="2"/>
  <c r="C103" i="2"/>
  <c r="A104" i="2"/>
  <c r="A105" i="2"/>
  <c r="A106" i="2"/>
  <c r="D106" i="2"/>
  <c r="C106" i="2"/>
  <c r="A107" i="2"/>
  <c r="A108" i="2"/>
  <c r="A109" i="2"/>
  <c r="A110" i="2"/>
  <c r="D110" i="2"/>
  <c r="C110" i="2"/>
  <c r="A111" i="2"/>
  <c r="A112" i="2"/>
  <c r="A113" i="2"/>
  <c r="C113" i="2"/>
  <c r="A114" i="2"/>
  <c r="A115" i="2"/>
  <c r="A116" i="2"/>
  <c r="A117" i="2"/>
  <c r="C117" i="2"/>
  <c r="D117" i="2"/>
  <c r="A118" i="2"/>
  <c r="A119" i="2"/>
  <c r="C119" i="2"/>
  <c r="A120" i="2"/>
  <c r="A121" i="2"/>
  <c r="A122" i="2"/>
  <c r="A123" i="2"/>
  <c r="D123" i="2"/>
  <c r="C123" i="2"/>
  <c r="A124" i="2"/>
  <c r="A125" i="2"/>
  <c r="A126" i="2"/>
  <c r="A127" i="2"/>
  <c r="C127" i="2"/>
  <c r="D127" i="2"/>
  <c r="A128" i="2"/>
  <c r="A129" i="2"/>
  <c r="C129" i="2"/>
  <c r="A130" i="2"/>
  <c r="D130" i="2"/>
  <c r="C130" i="2"/>
  <c r="A131" i="2"/>
  <c r="A132" i="2"/>
  <c r="A133" i="2"/>
  <c r="C133" i="2"/>
  <c r="D133" i="2"/>
  <c r="A134" i="2"/>
  <c r="D134" i="2"/>
  <c r="A135" i="2"/>
  <c r="C135" i="2"/>
  <c r="A136" i="2"/>
  <c r="C136" i="2"/>
  <c r="A137" i="2"/>
  <c r="A138" i="2"/>
  <c r="A139" i="2"/>
  <c r="C139" i="2"/>
  <c r="D139" i="2"/>
  <c r="A140" i="2"/>
  <c r="C140" i="2"/>
  <c r="A141" i="2"/>
  <c r="A142" i="2"/>
  <c r="A143" i="2"/>
  <c r="A144" i="2"/>
  <c r="A145" i="2"/>
  <c r="A146" i="2"/>
  <c r="A147" i="2"/>
  <c r="A148" i="2"/>
  <c r="A149" i="2"/>
  <c r="C149" i="2"/>
  <c r="D149" i="2"/>
  <c r="A150" i="2"/>
  <c r="A151" i="2"/>
  <c r="A152" i="2"/>
  <c r="A153" i="2"/>
  <c r="A154" i="2"/>
  <c r="A155" i="2"/>
  <c r="D155" i="2"/>
  <c r="E155" i="2" s="1"/>
  <c r="C155" i="2"/>
  <c r="A156" i="2"/>
  <c r="A157" i="2"/>
  <c r="A158" i="2"/>
  <c r="A159" i="2"/>
  <c r="A160" i="2"/>
  <c r="A161" i="2"/>
  <c r="A162" i="2"/>
  <c r="D162" i="2"/>
  <c r="G162" i="2" s="1"/>
  <c r="A163" i="2"/>
  <c r="D163" i="2"/>
  <c r="C163" i="2"/>
  <c r="A164" i="2"/>
  <c r="D164" i="2"/>
  <c r="A165" i="2"/>
  <c r="A166" i="2"/>
  <c r="A167" i="2"/>
  <c r="A168" i="2"/>
  <c r="A169" i="2"/>
  <c r="A170" i="2"/>
  <c r="D170" i="2"/>
  <c r="C170" i="2"/>
  <c r="A171" i="2"/>
  <c r="C171" i="2"/>
  <c r="D171" i="2"/>
  <c r="A172" i="2"/>
  <c r="A173" i="2"/>
  <c r="C173" i="2"/>
  <c r="D173" i="2"/>
  <c r="A174" i="2"/>
  <c r="A175" i="2"/>
  <c r="C175" i="2"/>
  <c r="D175" i="2"/>
  <c r="G175" i="2" s="1"/>
  <c r="A176" i="2"/>
  <c r="D176" i="2"/>
  <c r="A177" i="2"/>
  <c r="A178" i="2"/>
  <c r="D178" i="2"/>
  <c r="C178" i="2"/>
  <c r="A179" i="2"/>
  <c r="A180" i="2"/>
  <c r="A181" i="2"/>
  <c r="C181" i="2"/>
  <c r="A182" i="2"/>
  <c r="A183" i="2"/>
  <c r="A184" i="2"/>
  <c r="A185" i="2"/>
  <c r="C185" i="2"/>
  <c r="A186" i="2"/>
  <c r="D186" i="2"/>
  <c r="A187" i="2"/>
  <c r="C187" i="2"/>
  <c r="D187" i="2"/>
  <c r="G187" i="2" s="1"/>
  <c r="A188" i="2"/>
  <c r="A189" i="2"/>
  <c r="C189" i="2"/>
  <c r="D189" i="2"/>
  <c r="A190" i="2"/>
  <c r="D190" i="2"/>
  <c r="C190" i="2"/>
  <c r="A191" i="2"/>
  <c r="A192" i="2"/>
  <c r="D192" i="2"/>
  <c r="A193" i="2"/>
  <c r="A194" i="2"/>
  <c r="D194" i="2"/>
  <c r="C194" i="2"/>
  <c r="A195" i="2"/>
  <c r="A196" i="2"/>
  <c r="C196" i="2"/>
  <c r="A197" i="2"/>
  <c r="C197" i="2"/>
  <c r="A198" i="2"/>
  <c r="D198" i="2"/>
  <c r="C198" i="2"/>
  <c r="A199" i="2"/>
  <c r="D199" i="2"/>
  <c r="C199" i="2"/>
  <c r="A200" i="2"/>
  <c r="A201" i="2"/>
  <c r="C201" i="2"/>
  <c r="D201" i="2"/>
  <c r="A202" i="2"/>
  <c r="A203" i="2"/>
  <c r="C203" i="2"/>
  <c r="D203" i="2"/>
  <c r="A204" i="2"/>
  <c r="C204" i="2"/>
  <c r="A205" i="2"/>
  <c r="A206" i="2"/>
  <c r="D206" i="2"/>
  <c r="C206" i="2"/>
  <c r="A207" i="2"/>
  <c r="A208" i="2"/>
  <c r="D208" i="2"/>
  <c r="A209" i="2"/>
  <c r="C209" i="2"/>
  <c r="A210" i="2"/>
  <c r="D210" i="2"/>
  <c r="C210" i="2"/>
  <c r="A211" i="2"/>
  <c r="C211" i="2"/>
  <c r="D211" i="2"/>
  <c r="A212" i="2"/>
  <c r="D212" i="2"/>
  <c r="A213" i="2"/>
  <c r="C213" i="2"/>
  <c r="D213" i="2"/>
  <c r="A214" i="2"/>
  <c r="A215" i="2"/>
  <c r="C215" i="2"/>
  <c r="A216" i="2"/>
  <c r="C216" i="2"/>
  <c r="A217" i="2"/>
  <c r="A218" i="2"/>
  <c r="D218" i="2"/>
  <c r="C218" i="2"/>
  <c r="A219" i="2"/>
  <c r="A220" i="2"/>
  <c r="D220" i="2"/>
  <c r="A221" i="2"/>
  <c r="A222" i="2"/>
  <c r="D222" i="2"/>
  <c r="C222" i="2"/>
  <c r="A223" i="2"/>
  <c r="A224" i="2"/>
  <c r="C224" i="2"/>
  <c r="A225" i="2"/>
  <c r="C225" i="2"/>
  <c r="A226" i="2"/>
  <c r="A227" i="2"/>
  <c r="A228" i="2"/>
  <c r="A229" i="2"/>
  <c r="C229" i="2"/>
  <c r="D229" i="2"/>
  <c r="A230" i="2"/>
  <c r="D230" i="2"/>
  <c r="C230" i="2"/>
  <c r="A231" i="2"/>
  <c r="C231" i="2"/>
  <c r="A232" i="2"/>
  <c r="A233" i="2"/>
  <c r="A234" i="2"/>
  <c r="D234" i="2"/>
  <c r="C234" i="2"/>
  <c r="A235" i="2"/>
  <c r="C235" i="2"/>
  <c r="D235" i="2"/>
  <c r="A236" i="2"/>
  <c r="C236" i="2"/>
  <c r="A237" i="2"/>
  <c r="C237" i="2"/>
  <c r="D237" i="2"/>
  <c r="A238" i="2"/>
  <c r="D238" i="2"/>
  <c r="C238" i="2"/>
  <c r="A239" i="2"/>
  <c r="A240" i="2"/>
  <c r="A241" i="2"/>
  <c r="C241" i="2"/>
  <c r="A242" i="2"/>
  <c r="D242" i="2"/>
  <c r="C242" i="2"/>
  <c r="A243" i="2"/>
  <c r="C243" i="2"/>
  <c r="A244" i="2"/>
  <c r="C244" i="2"/>
  <c r="A245" i="2"/>
  <c r="C245" i="2"/>
  <c r="D245" i="2"/>
  <c r="A246" i="2"/>
  <c r="A247" i="2"/>
  <c r="C247" i="2"/>
  <c r="A248" i="2"/>
  <c r="A249" i="2"/>
  <c r="A250" i="2"/>
  <c r="D250" i="2"/>
  <c r="C250" i="2"/>
  <c r="A251" i="2"/>
  <c r="C251" i="2"/>
  <c r="D251" i="2"/>
  <c r="A252" i="2"/>
  <c r="D252" i="2"/>
  <c r="A253" i="2"/>
  <c r="C253" i="2"/>
  <c r="A254" i="2"/>
  <c r="A255" i="2"/>
  <c r="C255" i="2"/>
  <c r="D255" i="2"/>
  <c r="A256" i="2"/>
  <c r="C256" i="2"/>
  <c r="A257" i="2"/>
  <c r="C257" i="2"/>
  <c r="A258" i="2"/>
  <c r="D258" i="2"/>
  <c r="C258" i="2"/>
  <c r="A259" i="2"/>
  <c r="A260" i="2"/>
  <c r="A261" i="2"/>
  <c r="C261" i="2"/>
  <c r="D261" i="2"/>
  <c r="A262" i="2"/>
  <c r="D262" i="2"/>
  <c r="G262" i="2" s="1"/>
  <c r="A263" i="2"/>
  <c r="A264" i="2"/>
  <c r="A265" i="2"/>
  <c r="A266" i="2"/>
  <c r="D266" i="2"/>
  <c r="C266" i="2"/>
  <c r="A267" i="2"/>
  <c r="A268" i="2"/>
  <c r="A269" i="2"/>
  <c r="C269" i="2"/>
  <c r="D269" i="2"/>
  <c r="A270" i="2"/>
  <c r="A271" i="2"/>
  <c r="C271" i="2"/>
  <c r="A272" i="2"/>
  <c r="A273" i="2"/>
  <c r="C273" i="2"/>
  <c r="A274" i="2"/>
  <c r="A275" i="2"/>
  <c r="D275" i="2"/>
  <c r="C275" i="2"/>
  <c r="A276" i="2"/>
  <c r="A277" i="2"/>
  <c r="C277" i="2"/>
  <c r="A278" i="2"/>
  <c r="D278" i="2"/>
  <c r="A279" i="2"/>
  <c r="A280" i="2"/>
  <c r="A281" i="2"/>
  <c r="A282" i="2"/>
  <c r="A283" i="2"/>
  <c r="A284" i="2"/>
  <c r="A285" i="2"/>
  <c r="C285" i="2"/>
  <c r="D285" i="2"/>
  <c r="A286" i="2"/>
  <c r="A287" i="2"/>
  <c r="C287" i="2"/>
  <c r="A288" i="2"/>
  <c r="D288" i="2"/>
  <c r="A289" i="2"/>
  <c r="C289" i="2"/>
  <c r="A290" i="2"/>
  <c r="A291" i="2"/>
  <c r="D291" i="2"/>
  <c r="G291" i="2" s="1"/>
  <c r="C291" i="2"/>
  <c r="A292" i="2"/>
  <c r="C292" i="2"/>
  <c r="A293" i="2"/>
  <c r="C293" i="2"/>
  <c r="A294" i="2"/>
  <c r="D294" i="2"/>
  <c r="G294" i="2" s="1"/>
  <c r="A295" i="2"/>
  <c r="A296" i="2"/>
  <c r="C296" i="2"/>
  <c r="A297" i="2"/>
  <c r="A298" i="2"/>
  <c r="A299" i="2"/>
  <c r="D299" i="2"/>
  <c r="G299" i="2" s="1"/>
  <c r="C299" i="2"/>
  <c r="A300" i="2"/>
  <c r="D300" i="2"/>
  <c r="A301" i="2"/>
  <c r="A302" i="2"/>
  <c r="A303" i="2"/>
  <c r="C303" i="2"/>
  <c r="D303" i="2"/>
  <c r="A304" i="2"/>
  <c r="A305" i="2"/>
  <c r="C305" i="2"/>
  <c r="A306" i="2"/>
  <c r="D306" i="2"/>
  <c r="C306" i="2"/>
  <c r="A307" i="2"/>
  <c r="D307" i="2"/>
  <c r="G307" i="2" s="1"/>
  <c r="A308" i="2"/>
  <c r="C308" i="2"/>
  <c r="A309" i="2"/>
  <c r="C309" i="2"/>
  <c r="A310" i="2"/>
  <c r="D310" i="2"/>
  <c r="G310" i="2" s="1"/>
  <c r="C310" i="2"/>
  <c r="A311" i="2"/>
  <c r="A312" i="2"/>
  <c r="A313" i="2"/>
  <c r="A314" i="2"/>
  <c r="D314" i="2"/>
  <c r="C314" i="2"/>
  <c r="A315" i="2"/>
  <c r="A316" i="2"/>
  <c r="A317" i="2"/>
  <c r="C317" i="2"/>
  <c r="D317" i="2"/>
  <c r="A318" i="2"/>
  <c r="A319" i="2"/>
  <c r="A320" i="2"/>
  <c r="D320" i="2"/>
  <c r="A321" i="2"/>
  <c r="C321" i="2"/>
  <c r="A322" i="2"/>
  <c r="D322" i="2"/>
  <c r="C322" i="2"/>
  <c r="A323" i="2"/>
  <c r="A324" i="2"/>
  <c r="D324" i="2"/>
  <c r="A325" i="2"/>
  <c r="A326" i="2"/>
  <c r="D326" i="2"/>
  <c r="G326" i="2" s="1"/>
  <c r="C326" i="2"/>
  <c r="A327" i="2"/>
  <c r="A328" i="2"/>
  <c r="C328" i="2"/>
  <c r="A329" i="2"/>
  <c r="C329" i="2"/>
  <c r="A330" i="2"/>
  <c r="D330" i="2"/>
  <c r="C330" i="2"/>
  <c r="A331" i="2"/>
  <c r="A332" i="2"/>
  <c r="A333" i="2"/>
  <c r="C333" i="2"/>
  <c r="D333" i="2"/>
  <c r="A334" i="2"/>
  <c r="D334" i="2"/>
  <c r="G334" i="2" s="1"/>
  <c r="A335" i="2"/>
  <c r="A336" i="2"/>
  <c r="A337" i="2"/>
  <c r="A338" i="2"/>
  <c r="D338" i="2"/>
  <c r="C338" i="2"/>
  <c r="A339" i="2"/>
  <c r="A340" i="2"/>
  <c r="A341" i="2"/>
  <c r="C341" i="2"/>
  <c r="A342" i="2"/>
  <c r="D342" i="2"/>
  <c r="G342" i="2" s="1"/>
  <c r="C342" i="2"/>
  <c r="A343" i="2"/>
  <c r="A344" i="2"/>
  <c r="C344" i="2"/>
  <c r="A345" i="2"/>
  <c r="A346" i="2"/>
  <c r="D346" i="2"/>
  <c r="C346" i="2"/>
  <c r="A347" i="2"/>
  <c r="A348" i="2"/>
  <c r="A349" i="2"/>
  <c r="C349" i="2"/>
  <c r="D349" i="2"/>
  <c r="A350" i="2"/>
  <c r="A351" i="2"/>
  <c r="A352" i="2"/>
  <c r="A353" i="2"/>
  <c r="A354" i="2"/>
  <c r="D354" i="2"/>
  <c r="G354" i="2" s="1"/>
  <c r="C354" i="2"/>
  <c r="A355" i="2"/>
  <c r="A356" i="2"/>
  <c r="A357" i="2"/>
  <c r="A358" i="2"/>
  <c r="D358" i="2"/>
  <c r="C358" i="2"/>
  <c r="A359" i="2"/>
  <c r="A360" i="2"/>
  <c r="A361" i="2"/>
  <c r="A362" i="2"/>
  <c r="D362" i="2"/>
  <c r="G362" i="2" s="1"/>
  <c r="C362" i="2"/>
  <c r="A363" i="2"/>
  <c r="A364" i="2"/>
  <c r="A365" i="2"/>
  <c r="C365" i="2"/>
  <c r="D365" i="2"/>
  <c r="E365" i="2" s="1"/>
  <c r="A366" i="2"/>
  <c r="A367" i="2"/>
  <c r="A368" i="2"/>
  <c r="D368" i="2"/>
  <c r="A369" i="2"/>
  <c r="A370" i="2"/>
  <c r="D370" i="2"/>
  <c r="C370" i="2"/>
  <c r="A371" i="2"/>
  <c r="A372" i="2"/>
  <c r="C372" i="2"/>
  <c r="A373" i="2"/>
  <c r="A374" i="2"/>
  <c r="D374" i="2"/>
  <c r="C374" i="2"/>
  <c r="A375" i="2"/>
  <c r="A376" i="2"/>
  <c r="D376" i="2"/>
  <c r="A377" i="2"/>
  <c r="A378" i="2"/>
  <c r="D378" i="2"/>
  <c r="E378" i="2" s="1"/>
  <c r="C378" i="2"/>
  <c r="A379" i="2"/>
  <c r="A380" i="2"/>
  <c r="C380" i="2"/>
  <c r="A381" i="2"/>
  <c r="C381" i="2"/>
  <c r="D381" i="2"/>
  <c r="G381" i="2" s="1"/>
  <c r="A382" i="2"/>
  <c r="A383" i="2"/>
  <c r="A384" i="2"/>
  <c r="D384" i="2"/>
  <c r="A385" i="2"/>
  <c r="C385" i="2"/>
  <c r="A386" i="2"/>
  <c r="D386" i="2"/>
  <c r="E386" i="2" s="1"/>
  <c r="C386" i="2"/>
  <c r="A387" i="2"/>
  <c r="A388" i="2"/>
  <c r="D388" i="2"/>
  <c r="G388" i="2" s="1"/>
  <c r="A389" i="2"/>
  <c r="A390" i="2"/>
  <c r="D390" i="2"/>
  <c r="G390" i="2" s="1"/>
  <c r="C390" i="2"/>
  <c r="E390" i="2" s="1"/>
  <c r="F390" i="2" s="1"/>
  <c r="A391" i="2"/>
  <c r="A392" i="2"/>
  <c r="D392" i="2"/>
  <c r="A393" i="2"/>
  <c r="C393" i="2"/>
  <c r="A394" i="2"/>
  <c r="D394" i="2"/>
  <c r="E394" i="2" s="1"/>
  <c r="C394" i="2"/>
  <c r="A395" i="2"/>
  <c r="A396" i="2"/>
  <c r="C396" i="2"/>
  <c r="A397" i="2"/>
  <c r="C397" i="2"/>
  <c r="A398" i="2"/>
  <c r="D398" i="2"/>
  <c r="A399" i="2"/>
  <c r="A400" i="2"/>
  <c r="D400" i="2"/>
  <c r="A401" i="2"/>
  <c r="A402" i="2"/>
  <c r="D402" i="2"/>
  <c r="C402" i="2"/>
  <c r="A403" i="2"/>
  <c r="A404" i="2"/>
  <c r="D404" i="2"/>
  <c r="G404" i="2" s="1"/>
  <c r="A405" i="2"/>
  <c r="C405" i="2"/>
  <c r="A406" i="2"/>
  <c r="D406" i="2"/>
  <c r="G406" i="2" s="1"/>
  <c r="C406" i="2"/>
  <c r="A407" i="2"/>
  <c r="A408" i="2"/>
  <c r="D408" i="2"/>
  <c r="A409" i="2"/>
  <c r="A410" i="2"/>
  <c r="D410" i="2"/>
  <c r="A411" i="2"/>
  <c r="A412" i="2"/>
  <c r="A413" i="2"/>
  <c r="C413" i="2"/>
  <c r="D413" i="2"/>
  <c r="A414" i="2"/>
  <c r="A415" i="2"/>
  <c r="A416" i="2"/>
  <c r="C416" i="2"/>
  <c r="A417" i="2"/>
  <c r="C417" i="2"/>
  <c r="A418" i="2"/>
  <c r="D418" i="2"/>
  <c r="C418" i="2"/>
  <c r="A419" i="2"/>
  <c r="A420" i="2"/>
  <c r="C420" i="2"/>
  <c r="A421" i="2"/>
  <c r="A422" i="2"/>
  <c r="D422" i="2"/>
  <c r="G422" i="2" s="1"/>
  <c r="A423" i="2"/>
  <c r="C423" i="2"/>
  <c r="A424" i="2"/>
  <c r="D424" i="2"/>
  <c r="A425" i="2"/>
  <c r="C425" i="2"/>
  <c r="A426" i="2"/>
  <c r="A427" i="2"/>
  <c r="C427" i="2"/>
  <c r="D427" i="2"/>
  <c r="G427" i="2" s="1"/>
  <c r="A428" i="2"/>
  <c r="C428" i="2"/>
  <c r="A429" i="2"/>
  <c r="C429" i="2"/>
  <c r="A430" i="2"/>
  <c r="D430" i="2"/>
  <c r="A431" i="2"/>
  <c r="C431" i="2"/>
  <c r="A432" i="2"/>
  <c r="D432" i="2"/>
  <c r="A433" i="2"/>
  <c r="C433" i="2"/>
  <c r="A434" i="2"/>
  <c r="A435" i="2"/>
  <c r="A436" i="2"/>
  <c r="D436" i="2"/>
  <c r="G436" i="2" s="1"/>
  <c r="A437" i="2"/>
  <c r="C437" i="2"/>
  <c r="A438" i="2"/>
  <c r="D438" i="2"/>
  <c r="A439" i="2"/>
  <c r="C439" i="2"/>
  <c r="A440" i="2"/>
  <c r="D440" i="2"/>
  <c r="A441" i="2"/>
  <c r="C441" i="2"/>
  <c r="A442" i="2"/>
  <c r="D442" i="2"/>
  <c r="A443" i="2"/>
  <c r="C443" i="2"/>
  <c r="D443" i="2"/>
  <c r="A444" i="2"/>
  <c r="D444" i="2"/>
  <c r="A445" i="2"/>
  <c r="C445" i="2"/>
  <c r="D445" i="2"/>
  <c r="G445" i="2" s="1"/>
  <c r="A446" i="2"/>
  <c r="D446" i="2"/>
  <c r="C446" i="2"/>
  <c r="A447" i="2"/>
  <c r="C447" i="2"/>
  <c r="A448" i="2"/>
  <c r="D448" i="2"/>
  <c r="G448" i="2" s="1"/>
  <c r="A449" i="2"/>
  <c r="C449" i="2"/>
  <c r="A450" i="2"/>
  <c r="D450" i="2"/>
  <c r="G450" i="2" s="1"/>
  <c r="C450" i="2"/>
  <c r="A451" i="2"/>
  <c r="C451" i="2"/>
  <c r="D451" i="2"/>
  <c r="E451" i="2" s="1"/>
  <c r="A452" i="2"/>
  <c r="C452" i="2"/>
  <c r="A453" i="2"/>
  <c r="C453" i="2"/>
  <c r="D453" i="2"/>
  <c r="A454" i="2"/>
  <c r="D454" i="2"/>
  <c r="G454" i="2" s="1"/>
  <c r="A455" i="2"/>
  <c r="C455" i="2"/>
  <c r="A456" i="2"/>
  <c r="D456" i="2"/>
  <c r="A457" i="2"/>
  <c r="C457" i="2"/>
  <c r="A458" i="2"/>
  <c r="D458" i="2"/>
  <c r="C458" i="2"/>
  <c r="A459" i="2"/>
  <c r="C459" i="2"/>
  <c r="A460" i="2"/>
  <c r="C460" i="2"/>
  <c r="A461" i="2"/>
  <c r="C461" i="2"/>
  <c r="A462" i="2"/>
  <c r="D462" i="2"/>
  <c r="A463" i="2"/>
  <c r="C463" i="2"/>
  <c r="A464" i="2"/>
  <c r="C464" i="2"/>
  <c r="A465" i="2"/>
  <c r="C465" i="2"/>
  <c r="A466" i="2"/>
  <c r="D466" i="2"/>
  <c r="G466" i="2" s="1"/>
  <c r="A467" i="2"/>
  <c r="C467" i="2"/>
  <c r="A468" i="2"/>
  <c r="A469" i="2"/>
  <c r="C469" i="2"/>
  <c r="A470" i="2"/>
  <c r="D470" i="2"/>
  <c r="G470" i="2" s="1"/>
  <c r="C470" i="2"/>
  <c r="A471" i="2"/>
  <c r="C471" i="2"/>
  <c r="A472" i="2"/>
  <c r="C472" i="2"/>
  <c r="A473" i="2"/>
  <c r="C473" i="2"/>
  <c r="A474" i="2"/>
  <c r="D474" i="2"/>
  <c r="C474" i="2"/>
  <c r="A475" i="2"/>
  <c r="C475" i="2"/>
  <c r="D475" i="2"/>
  <c r="G475" i="2" s="1"/>
  <c r="A476" i="2"/>
  <c r="C476" i="2"/>
  <c r="A477" i="2"/>
  <c r="C477" i="2"/>
  <c r="D477" i="2"/>
  <c r="G477" i="2" s="1"/>
  <c r="A478" i="2"/>
  <c r="D478" i="2"/>
  <c r="A479" i="2"/>
  <c r="C479" i="2"/>
  <c r="A480" i="2"/>
  <c r="D480" i="2"/>
  <c r="G480" i="2" s="1"/>
  <c r="A481" i="2"/>
  <c r="C481" i="2"/>
  <c r="A482" i="2"/>
  <c r="D482" i="2"/>
  <c r="C482" i="2"/>
  <c r="A483" i="2"/>
  <c r="C483" i="2"/>
  <c r="D483" i="2"/>
  <c r="A484" i="2"/>
  <c r="D484" i="2"/>
  <c r="A485" i="2"/>
  <c r="C485" i="2"/>
  <c r="D485" i="2"/>
  <c r="A486" i="2"/>
  <c r="D486" i="2"/>
  <c r="A487" i="2"/>
  <c r="C487" i="2"/>
  <c r="A488" i="2"/>
  <c r="C488" i="2"/>
  <c r="A489" i="2"/>
  <c r="C489" i="2"/>
  <c r="A490" i="2"/>
  <c r="D490" i="2"/>
  <c r="E490" i="2" s="1"/>
  <c r="C490" i="2"/>
  <c r="A491" i="2"/>
  <c r="C491" i="2"/>
  <c r="A492" i="2"/>
  <c r="A493" i="2"/>
  <c r="C493" i="2"/>
  <c r="A494" i="2"/>
  <c r="D494" i="2"/>
  <c r="G494" i="2" s="1"/>
  <c r="A495" i="2"/>
  <c r="C495" i="2"/>
  <c r="D495" i="2"/>
  <c r="E495" i="2" s="1"/>
  <c r="A496" i="2"/>
  <c r="C496" i="2"/>
  <c r="A497" i="2"/>
  <c r="C497" i="2"/>
  <c r="A498" i="2"/>
  <c r="D498" i="2"/>
  <c r="G498" i="2" s="1"/>
  <c r="A499" i="2"/>
  <c r="D499" i="2"/>
  <c r="G499" i="2" s="1"/>
  <c r="C499" i="2"/>
  <c r="A500" i="2"/>
  <c r="D500" i="2"/>
  <c r="E500" i="2" s="1"/>
  <c r="C500" i="2"/>
  <c r="A501" i="2"/>
  <c r="C501" i="2"/>
  <c r="D501" i="2"/>
  <c r="G501" i="2" s="1"/>
  <c r="E384" i="2" l="1"/>
  <c r="E477" i="2"/>
  <c r="F477" i="2" s="1"/>
  <c r="D340" i="2"/>
  <c r="G340" i="2" s="1"/>
  <c r="C336" i="2"/>
  <c r="D280" i="2"/>
  <c r="D276" i="2"/>
  <c r="C264" i="2"/>
  <c r="E264" i="2" s="1"/>
  <c r="C240" i="2"/>
  <c r="D200" i="2"/>
  <c r="E200" i="2" s="1"/>
  <c r="D172" i="2"/>
  <c r="C160" i="2"/>
  <c r="E160" i="2" s="1"/>
  <c r="D132" i="2"/>
  <c r="C124" i="2"/>
  <c r="D120" i="2"/>
  <c r="D112" i="2"/>
  <c r="G112" i="2" s="1"/>
  <c r="C108" i="2"/>
  <c r="D104" i="2"/>
  <c r="D72" i="2"/>
  <c r="C68" i="2"/>
  <c r="E68" i="2" s="1"/>
  <c r="D40" i="2"/>
  <c r="C28" i="2"/>
  <c r="D360" i="2"/>
  <c r="E360" i="2" s="1"/>
  <c r="C356" i="2"/>
  <c r="E356" i="2" s="1"/>
  <c r="D352" i="2"/>
  <c r="G352" i="2" s="1"/>
  <c r="D332" i="2"/>
  <c r="E332" i="2" s="1"/>
  <c r="C312" i="2"/>
  <c r="D272" i="2"/>
  <c r="E272" i="2" s="1"/>
  <c r="F272" i="2" s="1"/>
  <c r="C260" i="2"/>
  <c r="D248" i="2"/>
  <c r="D188" i="2"/>
  <c r="D152" i="2"/>
  <c r="E152" i="2" s="1"/>
  <c r="F152" i="2" s="1"/>
  <c r="D148" i="2"/>
  <c r="C116" i="2"/>
  <c r="D100" i="2"/>
  <c r="D48" i="2"/>
  <c r="G48" i="2" s="1"/>
  <c r="D44" i="2"/>
  <c r="E392" i="2"/>
  <c r="E496" i="2"/>
  <c r="E427" i="2"/>
  <c r="F427" i="2" s="1"/>
  <c r="E406" i="2"/>
  <c r="F406" i="2" s="1"/>
  <c r="E452" i="2"/>
  <c r="F452" i="2" s="1"/>
  <c r="G384" i="2"/>
  <c r="E488" i="2"/>
  <c r="F488" i="2" s="1"/>
  <c r="E446" i="2"/>
  <c r="E376" i="2"/>
  <c r="E370" i="2"/>
  <c r="E501" i="2"/>
  <c r="E475" i="2"/>
  <c r="E420" i="2"/>
  <c r="F420" i="2" s="1"/>
  <c r="E381" i="2"/>
  <c r="F381" i="2" s="1"/>
  <c r="E470" i="2"/>
  <c r="F470" i="2" s="1"/>
  <c r="E445" i="2"/>
  <c r="E404" i="2"/>
  <c r="F404" i="2" s="1"/>
  <c r="G370" i="2"/>
  <c r="E485" i="2"/>
  <c r="F485" i="2" s="1"/>
  <c r="F475" i="2"/>
  <c r="E432" i="2"/>
  <c r="G485" i="2"/>
  <c r="G464" i="2"/>
  <c r="G432" i="2"/>
  <c r="G386" i="2"/>
  <c r="F386" i="2" s="1"/>
  <c r="E362" i="2"/>
  <c r="F362" i="2" s="1"/>
  <c r="E418" i="2"/>
  <c r="G418" i="2"/>
  <c r="G413" i="2"/>
  <c r="E413" i="2"/>
  <c r="G402" i="2"/>
  <c r="E402" i="2"/>
  <c r="G372" i="2"/>
  <c r="E372" i="2"/>
  <c r="E324" i="2"/>
  <c r="G324" i="2"/>
  <c r="E300" i="2"/>
  <c r="G300" i="2"/>
  <c r="G278" i="2"/>
  <c r="E252" i="2"/>
  <c r="G252" i="2"/>
  <c r="G244" i="2"/>
  <c r="E244" i="2"/>
  <c r="E224" i="2"/>
  <c r="G224" i="2"/>
  <c r="E212" i="2"/>
  <c r="G212" i="2"/>
  <c r="G178" i="2"/>
  <c r="E178" i="2"/>
  <c r="G173" i="2"/>
  <c r="E173" i="2"/>
  <c r="G170" i="2"/>
  <c r="E170" i="2"/>
  <c r="E164" i="2"/>
  <c r="G164" i="2"/>
  <c r="G149" i="2"/>
  <c r="E149" i="2"/>
  <c r="G47" i="2"/>
  <c r="G39" i="2"/>
  <c r="E21" i="2"/>
  <c r="G21" i="2"/>
  <c r="E499" i="2"/>
  <c r="F499" i="2" s="1"/>
  <c r="E474" i="2"/>
  <c r="E456" i="2"/>
  <c r="E358" i="2"/>
  <c r="E483" i="2"/>
  <c r="G483" i="2"/>
  <c r="E458" i="2"/>
  <c r="F458" i="2" s="1"/>
  <c r="G458" i="2"/>
  <c r="G443" i="2"/>
  <c r="E443" i="2"/>
  <c r="G416" i="2"/>
  <c r="F416" i="2" s="1"/>
  <c r="E416" i="2"/>
  <c r="E408" i="2"/>
  <c r="G408" i="2"/>
  <c r="G400" i="2"/>
  <c r="E396" i="2"/>
  <c r="G396" i="2"/>
  <c r="E368" i="2"/>
  <c r="G368" i="2"/>
  <c r="E328" i="2"/>
  <c r="G328" i="2"/>
  <c r="E303" i="2"/>
  <c r="G303" i="2"/>
  <c r="E288" i="2"/>
  <c r="G288" i="2"/>
  <c r="E276" i="2"/>
  <c r="G276" i="2"/>
  <c r="G251" i="2"/>
  <c r="E251" i="2"/>
  <c r="E211" i="2"/>
  <c r="G211" i="2"/>
  <c r="E192" i="2"/>
  <c r="G192" i="2"/>
  <c r="F192" i="2" s="1"/>
  <c r="E163" i="2"/>
  <c r="G163" i="2"/>
  <c r="G132" i="2"/>
  <c r="E132" i="2"/>
  <c r="E110" i="2"/>
  <c r="G110" i="2"/>
  <c r="E86" i="2"/>
  <c r="G86" i="2"/>
  <c r="E78" i="2"/>
  <c r="G78" i="2"/>
  <c r="G59" i="2"/>
  <c r="G40" i="2"/>
  <c r="E40" i="2"/>
  <c r="G23" i="2"/>
  <c r="E480" i="2"/>
  <c r="F480" i="2" s="1"/>
  <c r="F436" i="2"/>
  <c r="F496" i="2"/>
  <c r="E453" i="2"/>
  <c r="E440" i="2"/>
  <c r="E349" i="2"/>
  <c r="G484" i="2"/>
  <c r="E484" i="2"/>
  <c r="G482" i="2"/>
  <c r="E482" i="2"/>
  <c r="E444" i="2"/>
  <c r="G444" i="2"/>
  <c r="G438" i="2"/>
  <c r="E424" i="2"/>
  <c r="G424" i="2"/>
  <c r="G398" i="2"/>
  <c r="G374" i="2"/>
  <c r="E374" i="2"/>
  <c r="E344" i="2"/>
  <c r="G344" i="2"/>
  <c r="F344" i="2" s="1"/>
  <c r="E338" i="2"/>
  <c r="G338" i="2"/>
  <c r="E330" i="2"/>
  <c r="G330" i="2"/>
  <c r="F330" i="2" s="1"/>
  <c r="E285" i="2"/>
  <c r="G285" i="2"/>
  <c r="G275" i="2"/>
  <c r="E275" i="2"/>
  <c r="F275" i="2" s="1"/>
  <c r="E240" i="2"/>
  <c r="G240" i="2"/>
  <c r="E220" i="2"/>
  <c r="G220" i="2"/>
  <c r="G210" i="2"/>
  <c r="E210" i="2"/>
  <c r="G194" i="2"/>
  <c r="E194" i="2"/>
  <c r="F194" i="2" s="1"/>
  <c r="G189" i="2"/>
  <c r="E189" i="2"/>
  <c r="G152" i="2"/>
  <c r="E123" i="2"/>
  <c r="G123" i="2"/>
  <c r="E88" i="2"/>
  <c r="G88" i="2"/>
  <c r="F88" i="2" s="1"/>
  <c r="G76" i="2"/>
  <c r="E37" i="2"/>
  <c r="G37" i="2"/>
  <c r="G15" i="2"/>
  <c r="G8" i="2"/>
  <c r="E8" i="2"/>
  <c r="E5" i="2"/>
  <c r="G5" i="2"/>
  <c r="F445" i="2"/>
  <c r="F352" i="2"/>
  <c r="E336" i="2"/>
  <c r="G336" i="2"/>
  <c r="E322" i="2"/>
  <c r="F322" i="2" s="1"/>
  <c r="G322" i="2"/>
  <c r="E320" i="2"/>
  <c r="G320" i="2"/>
  <c r="E317" i="2"/>
  <c r="F317" i="2" s="1"/>
  <c r="G317" i="2"/>
  <c r="E314" i="2"/>
  <c r="G314" i="2"/>
  <c r="E296" i="2"/>
  <c r="F296" i="2" s="1"/>
  <c r="G296" i="2"/>
  <c r="E261" i="2"/>
  <c r="G261" i="2"/>
  <c r="E260" i="2"/>
  <c r="F260" i="2" s="1"/>
  <c r="E255" i="2"/>
  <c r="E250" i="2"/>
  <c r="G250" i="2"/>
  <c r="E248" i="2"/>
  <c r="F248" i="2" s="1"/>
  <c r="G248" i="2"/>
  <c r="E245" i="2"/>
  <c r="G245" i="2"/>
  <c r="E238" i="2"/>
  <c r="F238" i="2" s="1"/>
  <c r="G238" i="2"/>
  <c r="G229" i="2"/>
  <c r="E229" i="2"/>
  <c r="G218" i="2"/>
  <c r="E218" i="2"/>
  <c r="E216" i="2"/>
  <c r="G216" i="2"/>
  <c r="G213" i="2"/>
  <c r="E213" i="2"/>
  <c r="E208" i="2"/>
  <c r="G208" i="2"/>
  <c r="E176" i="2"/>
  <c r="F176" i="2" s="1"/>
  <c r="G176" i="2"/>
  <c r="E133" i="2"/>
  <c r="G133" i="2"/>
  <c r="G127" i="2"/>
  <c r="E127" i="2"/>
  <c r="G124" i="2"/>
  <c r="E124" i="2"/>
  <c r="E117" i="2"/>
  <c r="F117" i="2" s="1"/>
  <c r="G117" i="2"/>
  <c r="G116" i="2"/>
  <c r="E116" i="2"/>
  <c r="E112" i="2"/>
  <c r="G108" i="2"/>
  <c r="E108" i="2"/>
  <c r="G100" i="2"/>
  <c r="E100" i="2"/>
  <c r="E96" i="2"/>
  <c r="G96" i="2"/>
  <c r="E94" i="2"/>
  <c r="F94" i="2" s="1"/>
  <c r="G94" i="2"/>
  <c r="G68" i="2"/>
  <c r="E53" i="2"/>
  <c r="F53" i="2" s="1"/>
  <c r="G53" i="2"/>
  <c r="G52" i="2"/>
  <c r="E52" i="2"/>
  <c r="E48" i="2"/>
  <c r="E28" i="2"/>
  <c r="G28" i="2"/>
  <c r="E16" i="2"/>
  <c r="G16" i="2"/>
  <c r="G500" i="2"/>
  <c r="F500" i="2" s="1"/>
  <c r="G495" i="2"/>
  <c r="F495" i="2" s="1"/>
  <c r="G490" i="2"/>
  <c r="F490" i="2" s="1"/>
  <c r="G488" i="2"/>
  <c r="G478" i="2"/>
  <c r="G476" i="2"/>
  <c r="F476" i="2" s="1"/>
  <c r="G474" i="2"/>
  <c r="G462" i="2"/>
  <c r="G453" i="2"/>
  <c r="G451" i="2"/>
  <c r="F451" i="2" s="1"/>
  <c r="E450" i="2"/>
  <c r="F450" i="2" s="1"/>
  <c r="G446" i="2"/>
  <c r="F446" i="2" s="1"/>
  <c r="G442" i="2"/>
  <c r="G430" i="2"/>
  <c r="G428" i="2"/>
  <c r="F428" i="2" s="1"/>
  <c r="G356" i="2"/>
  <c r="G349" i="2"/>
  <c r="G332" i="2"/>
  <c r="E326" i="2"/>
  <c r="F326" i="2" s="1"/>
  <c r="G255" i="2"/>
  <c r="G155" i="2"/>
  <c r="F155" i="2" s="1"/>
  <c r="F464" i="2"/>
  <c r="F384" i="2"/>
  <c r="F332" i="2"/>
  <c r="E312" i="2"/>
  <c r="G312" i="2"/>
  <c r="F312" i="2" s="1"/>
  <c r="E306" i="2"/>
  <c r="G306" i="2"/>
  <c r="F306" i="2" s="1"/>
  <c r="G272" i="2"/>
  <c r="E269" i="2"/>
  <c r="G269" i="2"/>
  <c r="E266" i="2"/>
  <c r="G266" i="2"/>
  <c r="E258" i="2"/>
  <c r="G258" i="2"/>
  <c r="E256" i="2"/>
  <c r="G256" i="2"/>
  <c r="E236" i="2"/>
  <c r="G236" i="2"/>
  <c r="E235" i="2"/>
  <c r="G235" i="2"/>
  <c r="G234" i="2"/>
  <c r="E234" i="2"/>
  <c r="E206" i="2"/>
  <c r="G206" i="2"/>
  <c r="E204" i="2"/>
  <c r="G204" i="2"/>
  <c r="E203" i="2"/>
  <c r="G203" i="2"/>
  <c r="E198" i="2"/>
  <c r="G198" i="2"/>
  <c r="E190" i="2"/>
  <c r="G190" i="2"/>
  <c r="E136" i="2"/>
  <c r="G136" i="2"/>
  <c r="F136" i="2" s="1"/>
  <c r="E120" i="2"/>
  <c r="G120" i="2"/>
  <c r="F120" i="2" s="1"/>
  <c r="E106" i="2"/>
  <c r="G106" i="2"/>
  <c r="E104" i="2"/>
  <c r="G104" i="2"/>
  <c r="F104" i="2" s="1"/>
  <c r="E101" i="2"/>
  <c r="G101" i="2"/>
  <c r="E82" i="2"/>
  <c r="G82" i="2"/>
  <c r="G81" i="2"/>
  <c r="E81" i="2"/>
  <c r="F81" i="2" s="1"/>
  <c r="E75" i="2"/>
  <c r="G75" i="2"/>
  <c r="E74" i="2"/>
  <c r="G74" i="2"/>
  <c r="E72" i="2"/>
  <c r="G72" i="2"/>
  <c r="E69" i="2"/>
  <c r="G69" i="2"/>
  <c r="E61" i="2"/>
  <c r="G61" i="2"/>
  <c r="E54" i="2"/>
  <c r="G54" i="2"/>
  <c r="E51" i="2"/>
  <c r="G51" i="2"/>
  <c r="E44" i="2"/>
  <c r="G44" i="2"/>
  <c r="G31" i="2"/>
  <c r="G24" i="2"/>
  <c r="E24" i="2"/>
  <c r="G17" i="2"/>
  <c r="E17" i="2"/>
  <c r="E12" i="2"/>
  <c r="G12" i="2"/>
  <c r="G486" i="2"/>
  <c r="G456" i="2"/>
  <c r="F456" i="2" s="1"/>
  <c r="G440" i="2"/>
  <c r="G410" i="2"/>
  <c r="G394" i="2"/>
  <c r="F394" i="2" s="1"/>
  <c r="G392" i="2"/>
  <c r="F392" i="2" s="1"/>
  <c r="G378" i="2"/>
  <c r="F378" i="2" s="1"/>
  <c r="G376" i="2"/>
  <c r="F376" i="2" s="1"/>
  <c r="G365" i="2"/>
  <c r="F365" i="2" s="1"/>
  <c r="G360" i="2"/>
  <c r="F360" i="2" s="1"/>
  <c r="G358" i="2"/>
  <c r="E299" i="2"/>
  <c r="F299" i="2" s="1"/>
  <c r="G292" i="2"/>
  <c r="F292" i="2" s="1"/>
  <c r="G260" i="2"/>
  <c r="G200" i="2"/>
  <c r="F200" i="2" s="1"/>
  <c r="E175" i="2"/>
  <c r="F175" i="2" s="1"/>
  <c r="E354" i="2"/>
  <c r="F354" i="2" s="1"/>
  <c r="E352" i="2"/>
  <c r="E346" i="2"/>
  <c r="G346" i="2"/>
  <c r="E333" i="2"/>
  <c r="G333" i="2"/>
  <c r="E308" i="2"/>
  <c r="F308" i="2" s="1"/>
  <c r="E280" i="2"/>
  <c r="G280" i="2"/>
  <c r="G264" i="2"/>
  <c r="G242" i="2"/>
  <c r="E242" i="2"/>
  <c r="G237" i="2"/>
  <c r="E237" i="2"/>
  <c r="E230" i="2"/>
  <c r="G230" i="2"/>
  <c r="E222" i="2"/>
  <c r="G222" i="2"/>
  <c r="E201" i="2"/>
  <c r="G201" i="2"/>
  <c r="G199" i="2"/>
  <c r="E199" i="2"/>
  <c r="E196" i="2"/>
  <c r="G196" i="2"/>
  <c r="E188" i="2"/>
  <c r="G188" i="2"/>
  <c r="E187" i="2"/>
  <c r="F187" i="2" s="1"/>
  <c r="G186" i="2"/>
  <c r="E172" i="2"/>
  <c r="G172" i="2"/>
  <c r="E171" i="2"/>
  <c r="G171" i="2"/>
  <c r="G160" i="2"/>
  <c r="G156" i="2"/>
  <c r="E148" i="2"/>
  <c r="G148" i="2"/>
  <c r="E139" i="2"/>
  <c r="G139" i="2"/>
  <c r="G134" i="2"/>
  <c r="E130" i="2"/>
  <c r="F130" i="2" s="1"/>
  <c r="G130" i="2"/>
  <c r="E98" i="2"/>
  <c r="G98" i="2"/>
  <c r="G92" i="2"/>
  <c r="E85" i="2"/>
  <c r="F85" i="2" s="1"/>
  <c r="E80" i="2"/>
  <c r="G80" i="2"/>
  <c r="G65" i="2"/>
  <c r="E65" i="2"/>
  <c r="E62" i="2"/>
  <c r="G62" i="2"/>
  <c r="G49" i="2"/>
  <c r="E49" i="2"/>
  <c r="E20" i="2"/>
  <c r="G20" i="2"/>
  <c r="E342" i="2"/>
  <c r="F342" i="2" s="1"/>
  <c r="E310" i="2"/>
  <c r="F310" i="2" s="1"/>
  <c r="E291" i="2"/>
  <c r="F291" i="2" s="1"/>
  <c r="E33" i="2"/>
  <c r="F33" i="2" s="1"/>
  <c r="F501" i="2"/>
  <c r="F20" i="2"/>
  <c r="F280" i="2"/>
  <c r="F216" i="2"/>
  <c r="F72" i="2"/>
  <c r="C99" i="2"/>
  <c r="D99" i="2"/>
  <c r="D382" i="2"/>
  <c r="C382" i="2"/>
  <c r="C353" i="2"/>
  <c r="D353" i="2"/>
  <c r="C284" i="2"/>
  <c r="D284" i="2"/>
  <c r="D282" i="2"/>
  <c r="C282" i="2"/>
  <c r="C232" i="2"/>
  <c r="D232" i="2"/>
  <c r="D138" i="2"/>
  <c r="C138" i="2"/>
  <c r="C29" i="2"/>
  <c r="D29" i="2"/>
  <c r="D493" i="2"/>
  <c r="D492" i="2"/>
  <c r="D491" i="2"/>
  <c r="C486" i="2"/>
  <c r="E486" i="2" s="1"/>
  <c r="F486" i="2" s="1"/>
  <c r="C478" i="2"/>
  <c r="E478" i="2" s="1"/>
  <c r="F478" i="2" s="1"/>
  <c r="D472" i="2"/>
  <c r="D468" i="2"/>
  <c r="D467" i="2"/>
  <c r="C466" i="2"/>
  <c r="E466" i="2" s="1"/>
  <c r="F466" i="2" s="1"/>
  <c r="D461" i="2"/>
  <c r="D460" i="2"/>
  <c r="D459" i="2"/>
  <c r="C454" i="2"/>
  <c r="E454" i="2" s="1"/>
  <c r="F454" i="2" s="1"/>
  <c r="D437" i="2"/>
  <c r="D429" i="2"/>
  <c r="C421" i="2"/>
  <c r="D421" i="2"/>
  <c r="D417" i="2"/>
  <c r="D412" i="2"/>
  <c r="C409" i="2"/>
  <c r="D409" i="2"/>
  <c r="D405" i="2"/>
  <c r="C400" i="2"/>
  <c r="E400" i="2" s="1"/>
  <c r="D397" i="2"/>
  <c r="D393" i="2"/>
  <c r="C388" i="2"/>
  <c r="E388" i="2" s="1"/>
  <c r="F388" i="2" s="1"/>
  <c r="D380" i="2"/>
  <c r="C377" i="2"/>
  <c r="D377" i="2"/>
  <c r="D364" i="2"/>
  <c r="C361" i="2"/>
  <c r="D361" i="2"/>
  <c r="C357" i="2"/>
  <c r="D357" i="2"/>
  <c r="D350" i="2"/>
  <c r="C350" i="2"/>
  <c r="C345" i="2"/>
  <c r="D345" i="2"/>
  <c r="C301" i="2"/>
  <c r="D301" i="2"/>
  <c r="D298" i="2"/>
  <c r="C298" i="2"/>
  <c r="C267" i="2"/>
  <c r="D267" i="2"/>
  <c r="D259" i="2"/>
  <c r="C259" i="2"/>
  <c r="D195" i="2"/>
  <c r="C195" i="2"/>
  <c r="D154" i="2"/>
  <c r="C154" i="2"/>
  <c r="D147" i="2"/>
  <c r="C147" i="2"/>
  <c r="C435" i="2"/>
  <c r="D435" i="2"/>
  <c r="D426" i="2"/>
  <c r="C426" i="2"/>
  <c r="D414" i="2"/>
  <c r="C414" i="2"/>
  <c r="C337" i="2"/>
  <c r="D337" i="2"/>
  <c r="C325" i="2"/>
  <c r="D325" i="2"/>
  <c r="C316" i="2"/>
  <c r="D316" i="2"/>
  <c r="D274" i="2"/>
  <c r="C274" i="2"/>
  <c r="C268" i="2"/>
  <c r="D268" i="2"/>
  <c r="D246" i="2"/>
  <c r="C246" i="2"/>
  <c r="D228" i="2"/>
  <c r="C228" i="2"/>
  <c r="C144" i="2"/>
  <c r="D144" i="2"/>
  <c r="C373" i="2"/>
  <c r="D373" i="2"/>
  <c r="C369" i="2"/>
  <c r="D369" i="2"/>
  <c r="D366" i="2"/>
  <c r="C366" i="2"/>
  <c r="D290" i="2"/>
  <c r="C290" i="2"/>
  <c r="D183" i="2"/>
  <c r="C183" i="2"/>
  <c r="C498" i="2"/>
  <c r="E498" i="2" s="1"/>
  <c r="F498" i="2" s="1"/>
  <c r="D469" i="2"/>
  <c r="C462" i="2"/>
  <c r="E462" i="2" s="1"/>
  <c r="C448" i="2"/>
  <c r="E448" i="2" s="1"/>
  <c r="F448" i="2" s="1"/>
  <c r="C442" i="2"/>
  <c r="E442" i="2" s="1"/>
  <c r="F442" i="2" s="1"/>
  <c r="C438" i="2"/>
  <c r="E438" i="2" s="1"/>
  <c r="F438" i="2" s="1"/>
  <c r="D434" i="2"/>
  <c r="C434" i="2"/>
  <c r="C430" i="2"/>
  <c r="E430" i="2" s="1"/>
  <c r="F430" i="2" s="1"/>
  <c r="C422" i="2"/>
  <c r="E422" i="2" s="1"/>
  <c r="F422" i="2" s="1"/>
  <c r="C410" i="2"/>
  <c r="E410" i="2" s="1"/>
  <c r="F410" i="2" s="1"/>
  <c r="C401" i="2"/>
  <c r="D401" i="2"/>
  <c r="C398" i="2"/>
  <c r="E398" i="2" s="1"/>
  <c r="C389" i="2"/>
  <c r="D389" i="2"/>
  <c r="D385" i="2"/>
  <c r="C348" i="2"/>
  <c r="D348" i="2"/>
  <c r="D318" i="2"/>
  <c r="C318" i="2"/>
  <c r="C313" i="2"/>
  <c r="D313" i="2"/>
  <c r="C304" i="2"/>
  <c r="D304" i="2"/>
  <c r="C283" i="2"/>
  <c r="D283" i="2"/>
  <c r="C184" i="2"/>
  <c r="D184" i="2"/>
  <c r="C180" i="2"/>
  <c r="D180" i="2"/>
  <c r="C157" i="2"/>
  <c r="D157" i="2"/>
  <c r="C70" i="2"/>
  <c r="D70" i="2"/>
  <c r="D67" i="2"/>
  <c r="C67" i="2"/>
  <c r="D341" i="2"/>
  <c r="C334" i="2"/>
  <c r="E334" i="2" s="1"/>
  <c r="F334" i="2" s="1"/>
  <c r="D329" i="2"/>
  <c r="D321" i="2"/>
  <c r="D309" i="2"/>
  <c r="C307" i="2"/>
  <c r="E307" i="2" s="1"/>
  <c r="F307" i="2" s="1"/>
  <c r="D293" i="2"/>
  <c r="D287" i="2"/>
  <c r="D277" i="2"/>
  <c r="D271" i="2"/>
  <c r="D253" i="2"/>
  <c r="D243" i="2"/>
  <c r="D226" i="2"/>
  <c r="C226" i="2"/>
  <c r="C219" i="2"/>
  <c r="D219" i="2"/>
  <c r="C151" i="2"/>
  <c r="D151" i="2"/>
  <c r="D140" i="2"/>
  <c r="D114" i="2"/>
  <c r="C114" i="2"/>
  <c r="C107" i="2"/>
  <c r="D107" i="2"/>
  <c r="D97" i="2"/>
  <c r="C91" i="2"/>
  <c r="D91" i="2"/>
  <c r="C89" i="2"/>
  <c r="D89" i="2"/>
  <c r="C73" i="2"/>
  <c r="D73" i="2"/>
  <c r="C36" i="2"/>
  <c r="D36" i="2"/>
  <c r="C25" i="2"/>
  <c r="D25" i="2"/>
  <c r="C227" i="2"/>
  <c r="D227" i="2"/>
  <c r="D168" i="2"/>
  <c r="C165" i="2"/>
  <c r="D165" i="2"/>
  <c r="C162" i="2"/>
  <c r="E162" i="2" s="1"/>
  <c r="F162" i="2" s="1"/>
  <c r="C156" i="2"/>
  <c r="E156" i="2" s="1"/>
  <c r="F156" i="2" s="1"/>
  <c r="D128" i="2"/>
  <c r="C125" i="2"/>
  <c r="D125" i="2"/>
  <c r="D118" i="2"/>
  <c r="C118" i="2"/>
  <c r="C115" i="2"/>
  <c r="D115" i="2"/>
  <c r="C32" i="2"/>
  <c r="D32" i="2"/>
  <c r="C221" i="2"/>
  <c r="D221" i="2"/>
  <c r="D214" i="2"/>
  <c r="C214" i="2"/>
  <c r="C159" i="2"/>
  <c r="D159" i="2"/>
  <c r="D146" i="2"/>
  <c r="C146" i="2"/>
  <c r="C141" i="2"/>
  <c r="D141" i="2"/>
  <c r="D131" i="2"/>
  <c r="C131" i="2"/>
  <c r="D122" i="2"/>
  <c r="C122" i="2"/>
  <c r="C109" i="2"/>
  <c r="D109" i="2"/>
  <c r="D102" i="2"/>
  <c r="C102" i="2"/>
  <c r="C90" i="2"/>
  <c r="D90" i="2"/>
  <c r="C57" i="2"/>
  <c r="D57" i="2"/>
  <c r="D83" i="2"/>
  <c r="D64" i="2"/>
  <c r="C60" i="2"/>
  <c r="E60" i="2" s="1"/>
  <c r="F60" i="2" s="1"/>
  <c r="C59" i="2"/>
  <c r="E59" i="2" s="1"/>
  <c r="D45" i="2"/>
  <c r="D41" i="2"/>
  <c r="D13" i="2"/>
  <c r="D9" i="2"/>
  <c r="C411" i="2"/>
  <c r="D411" i="2"/>
  <c r="C379" i="2"/>
  <c r="D379" i="2"/>
  <c r="D302" i="2"/>
  <c r="C302" i="2"/>
  <c r="D270" i="2"/>
  <c r="C270" i="2"/>
  <c r="D497" i="2"/>
  <c r="D487" i="2"/>
  <c r="D481" i="2"/>
  <c r="D471" i="2"/>
  <c r="D465" i="2"/>
  <c r="D455" i="2"/>
  <c r="D449" i="2"/>
  <c r="D439" i="2"/>
  <c r="D433" i="2"/>
  <c r="D423" i="2"/>
  <c r="C415" i="2"/>
  <c r="D415" i="2"/>
  <c r="C399" i="2"/>
  <c r="D399" i="2"/>
  <c r="C383" i="2"/>
  <c r="D383" i="2"/>
  <c r="C367" i="2"/>
  <c r="D367" i="2"/>
  <c r="C351" i="2"/>
  <c r="D351" i="2"/>
  <c r="C335" i="2"/>
  <c r="D335" i="2"/>
  <c r="C319" i="2"/>
  <c r="D319" i="2"/>
  <c r="C295" i="2"/>
  <c r="D295" i="2"/>
  <c r="C263" i="2"/>
  <c r="D263" i="2"/>
  <c r="C239" i="2"/>
  <c r="D239" i="2"/>
  <c r="C233" i="2"/>
  <c r="D233" i="2"/>
  <c r="C205" i="2"/>
  <c r="D205" i="2"/>
  <c r="C395" i="2"/>
  <c r="D395" i="2"/>
  <c r="C363" i="2"/>
  <c r="D363" i="2"/>
  <c r="C347" i="2"/>
  <c r="D347" i="2"/>
  <c r="C331" i="2"/>
  <c r="D331" i="2"/>
  <c r="C315" i="2"/>
  <c r="D315" i="2"/>
  <c r="C281" i="2"/>
  <c r="D281" i="2"/>
  <c r="C249" i="2"/>
  <c r="D249" i="2"/>
  <c r="C419" i="2"/>
  <c r="D419" i="2"/>
  <c r="C403" i="2"/>
  <c r="D403" i="2"/>
  <c r="C387" i="2"/>
  <c r="D387" i="2"/>
  <c r="C371" i="2"/>
  <c r="D371" i="2"/>
  <c r="C355" i="2"/>
  <c r="D355" i="2"/>
  <c r="C339" i="2"/>
  <c r="D339" i="2"/>
  <c r="C323" i="2"/>
  <c r="D323" i="2"/>
  <c r="C297" i="2"/>
  <c r="D297" i="2"/>
  <c r="D286" i="2"/>
  <c r="C286" i="2"/>
  <c r="C265" i="2"/>
  <c r="D265" i="2"/>
  <c r="D254" i="2"/>
  <c r="C254" i="2"/>
  <c r="C223" i="2"/>
  <c r="D223" i="2"/>
  <c r="C217" i="2"/>
  <c r="D217" i="2"/>
  <c r="C191" i="2"/>
  <c r="D191" i="2"/>
  <c r="C494" i="2"/>
  <c r="E494" i="2" s="1"/>
  <c r="F494" i="2" s="1"/>
  <c r="D489" i="2"/>
  <c r="D479" i="2"/>
  <c r="D473" i="2"/>
  <c r="D463" i="2"/>
  <c r="D457" i="2"/>
  <c r="D447" i="2"/>
  <c r="D441" i="2"/>
  <c r="D431" i="2"/>
  <c r="D425" i="2"/>
  <c r="C407" i="2"/>
  <c r="D407" i="2"/>
  <c r="C391" i="2"/>
  <c r="D391" i="2"/>
  <c r="C375" i="2"/>
  <c r="D375" i="2"/>
  <c r="C359" i="2"/>
  <c r="D359" i="2"/>
  <c r="C343" i="2"/>
  <c r="D343" i="2"/>
  <c r="C327" i="2"/>
  <c r="D327" i="2"/>
  <c r="C311" i="2"/>
  <c r="D311" i="2"/>
  <c r="C279" i="2"/>
  <c r="D279" i="2"/>
  <c r="C207" i="2"/>
  <c r="D207" i="2"/>
  <c r="D55" i="2"/>
  <c r="C55" i="2"/>
  <c r="D305" i="2"/>
  <c r="C294" i="2"/>
  <c r="E294" i="2" s="1"/>
  <c r="F294" i="2" s="1"/>
  <c r="D289" i="2"/>
  <c r="C278" i="2"/>
  <c r="E278" i="2" s="1"/>
  <c r="F278" i="2" s="1"/>
  <c r="D273" i="2"/>
  <c r="C262" i="2"/>
  <c r="E262" i="2" s="1"/>
  <c r="F262" i="2" s="1"/>
  <c r="D257" i="2"/>
  <c r="D247" i="2"/>
  <c r="D241" i="2"/>
  <c r="D231" i="2"/>
  <c r="D225" i="2"/>
  <c r="D215" i="2"/>
  <c r="D209" i="2"/>
  <c r="D202" i="2"/>
  <c r="C202" i="2"/>
  <c r="C167" i="2"/>
  <c r="D167" i="2"/>
  <c r="D142" i="2"/>
  <c r="C142" i="2"/>
  <c r="D179" i="2"/>
  <c r="C179" i="2"/>
  <c r="D174" i="2"/>
  <c r="C174" i="2"/>
  <c r="D166" i="2"/>
  <c r="C166" i="2"/>
  <c r="C161" i="2"/>
  <c r="D161" i="2"/>
  <c r="C143" i="2"/>
  <c r="D143" i="2"/>
  <c r="D197" i="2"/>
  <c r="C186" i="2"/>
  <c r="E186" i="2" s="1"/>
  <c r="F186" i="2" s="1"/>
  <c r="D185" i="2"/>
  <c r="D181" i="2"/>
  <c r="C177" i="2"/>
  <c r="D177" i="2"/>
  <c r="D158" i="2"/>
  <c r="C158" i="2"/>
  <c r="C137" i="2"/>
  <c r="D137" i="2"/>
  <c r="D135" i="2"/>
  <c r="C121" i="2"/>
  <c r="D121" i="2"/>
  <c r="C93" i="2"/>
  <c r="D93" i="2"/>
  <c r="C79" i="2"/>
  <c r="D79" i="2"/>
  <c r="C26" i="2"/>
  <c r="D26" i="2"/>
  <c r="C193" i="2"/>
  <c r="D193" i="2"/>
  <c r="D182" i="2"/>
  <c r="C182" i="2"/>
  <c r="C153" i="2"/>
  <c r="D153" i="2"/>
  <c r="C111" i="2"/>
  <c r="D111" i="2"/>
  <c r="C105" i="2"/>
  <c r="D105" i="2"/>
  <c r="C169" i="2"/>
  <c r="D169" i="2"/>
  <c r="D150" i="2"/>
  <c r="C150" i="2"/>
  <c r="C145" i="2"/>
  <c r="D145" i="2"/>
  <c r="D126" i="2"/>
  <c r="C126" i="2"/>
  <c r="C134" i="2"/>
  <c r="E134" i="2" s="1"/>
  <c r="F134" i="2" s="1"/>
  <c r="D129" i="2"/>
  <c r="D119" i="2"/>
  <c r="D113" i="2"/>
  <c r="D103" i="2"/>
  <c r="C95" i="2"/>
  <c r="D95" i="2"/>
  <c r="D84" i="2"/>
  <c r="C84" i="2"/>
  <c r="C56" i="2"/>
  <c r="D56" i="2"/>
  <c r="C77" i="2"/>
  <c r="D77" i="2"/>
  <c r="D43" i="2"/>
  <c r="C43" i="2"/>
  <c r="C92" i="2"/>
  <c r="E92" i="2" s="1"/>
  <c r="D87" i="2"/>
  <c r="C76" i="2"/>
  <c r="E76" i="2" s="1"/>
  <c r="F76" i="2" s="1"/>
  <c r="D71" i="2"/>
  <c r="C71" i="2"/>
  <c r="C50" i="2"/>
  <c r="D50" i="2"/>
  <c r="C34" i="2"/>
  <c r="D34" i="2"/>
  <c r="D19" i="2"/>
  <c r="C19" i="2"/>
  <c r="C7" i="2"/>
  <c r="D7" i="2"/>
  <c r="C66" i="2"/>
  <c r="D66" i="2"/>
  <c r="C42" i="2"/>
  <c r="D42" i="2"/>
  <c r="D27" i="2"/>
  <c r="C27" i="2"/>
  <c r="D63" i="2"/>
  <c r="C63" i="2"/>
  <c r="C58" i="2"/>
  <c r="D58" i="2"/>
  <c r="D35" i="2"/>
  <c r="C35" i="2"/>
  <c r="C18" i="2"/>
  <c r="D18" i="2"/>
  <c r="C47" i="2"/>
  <c r="E47" i="2" s="1"/>
  <c r="F47" i="2" s="1"/>
  <c r="C39" i="2"/>
  <c r="E39" i="2" s="1"/>
  <c r="C31" i="2"/>
  <c r="E31" i="2" s="1"/>
  <c r="F31" i="2" s="1"/>
  <c r="C23" i="2"/>
  <c r="E23" i="2" s="1"/>
  <c r="F23" i="2" s="1"/>
  <c r="C15" i="2"/>
  <c r="E15" i="2" s="1"/>
  <c r="F15" i="2" s="1"/>
  <c r="C46" i="2"/>
  <c r="D46" i="2"/>
  <c r="C38" i="2"/>
  <c r="D38" i="2"/>
  <c r="C30" i="2"/>
  <c r="D30" i="2"/>
  <c r="C22" i="2"/>
  <c r="D22" i="2"/>
  <c r="C14" i="2"/>
  <c r="D14" i="2"/>
  <c r="C11" i="2"/>
  <c r="D11" i="2"/>
  <c r="D10" i="2"/>
  <c r="D6" i="2"/>
  <c r="F80" i="2" l="1"/>
  <c r="F172" i="2"/>
  <c r="F190" i="2"/>
  <c r="F203" i="2"/>
  <c r="F206" i="2"/>
  <c r="F235" i="2"/>
  <c r="F256" i="2"/>
  <c r="F266" i="2"/>
  <c r="F86" i="2"/>
  <c r="F288" i="2"/>
  <c r="F328" i="2"/>
  <c r="F170" i="2"/>
  <c r="F178" i="2"/>
  <c r="F224" i="2"/>
  <c r="F370" i="2"/>
  <c r="F48" i="2"/>
  <c r="F398" i="2"/>
  <c r="F432" i="2"/>
  <c r="F112" i="2"/>
  <c r="F139" i="2"/>
  <c r="F171" i="2"/>
  <c r="F12" i="2"/>
  <c r="F24" i="2"/>
  <c r="F356" i="2"/>
  <c r="E340" i="2"/>
  <c r="F340" i="2" s="1"/>
  <c r="F482" i="2"/>
  <c r="F349" i="2"/>
  <c r="F276" i="2"/>
  <c r="F303" i="2"/>
  <c r="F474" i="2"/>
  <c r="F199" i="2"/>
  <c r="F237" i="2"/>
  <c r="F264" i="2"/>
  <c r="F346" i="2"/>
  <c r="F198" i="2"/>
  <c r="F204" i="2"/>
  <c r="F236" i="2"/>
  <c r="F258" i="2"/>
  <c r="F269" i="2"/>
  <c r="F164" i="2"/>
  <c r="F212" i="2"/>
  <c r="F413" i="2"/>
  <c r="F39" i="2"/>
  <c r="F92" i="2"/>
  <c r="F59" i="2"/>
  <c r="F98" i="2"/>
  <c r="F148" i="2"/>
  <c r="F160" i="2"/>
  <c r="F96" i="2"/>
  <c r="F133" i="2"/>
  <c r="F208" i="2"/>
  <c r="F245" i="2"/>
  <c r="F250" i="2"/>
  <c r="F261" i="2"/>
  <c r="F314" i="2"/>
  <c r="F320" i="2"/>
  <c r="F336" i="2"/>
  <c r="F8" i="2"/>
  <c r="F37" i="2"/>
  <c r="F424" i="2"/>
  <c r="F444" i="2"/>
  <c r="F484" i="2"/>
  <c r="F78" i="2"/>
  <c r="F110" i="2"/>
  <c r="F163" i="2"/>
  <c r="F211" i="2"/>
  <c r="F149" i="2"/>
  <c r="F49" i="2"/>
  <c r="F65" i="2"/>
  <c r="F242" i="2"/>
  <c r="F333" i="2"/>
  <c r="F16" i="2"/>
  <c r="F189" i="2"/>
  <c r="F210" i="2"/>
  <c r="F240" i="2"/>
  <c r="F338" i="2"/>
  <c r="F374" i="2"/>
  <c r="F132" i="2"/>
  <c r="F251" i="2"/>
  <c r="F396" i="2"/>
  <c r="F408" i="2"/>
  <c r="G42" i="2"/>
  <c r="E42" i="2"/>
  <c r="G84" i="2"/>
  <c r="E84" i="2"/>
  <c r="E153" i="2"/>
  <c r="G153" i="2"/>
  <c r="E193" i="2"/>
  <c r="G193" i="2"/>
  <c r="G79" i="2"/>
  <c r="E79" i="2"/>
  <c r="G121" i="2"/>
  <c r="E121" i="2"/>
  <c r="G197" i="2"/>
  <c r="E197" i="2"/>
  <c r="E174" i="2"/>
  <c r="G174" i="2"/>
  <c r="E142" i="2"/>
  <c r="G142" i="2"/>
  <c r="G202" i="2"/>
  <c r="E202" i="2"/>
  <c r="G231" i="2"/>
  <c r="E231" i="2"/>
  <c r="G207" i="2"/>
  <c r="E207" i="2"/>
  <c r="E311" i="2"/>
  <c r="G311" i="2"/>
  <c r="E343" i="2"/>
  <c r="G343" i="2"/>
  <c r="E375" i="2"/>
  <c r="G375" i="2"/>
  <c r="E407" i="2"/>
  <c r="G407" i="2"/>
  <c r="G441" i="2"/>
  <c r="E441" i="2"/>
  <c r="E473" i="2"/>
  <c r="G473" i="2"/>
  <c r="G191" i="2"/>
  <c r="E191" i="2"/>
  <c r="G223" i="2"/>
  <c r="E223" i="2"/>
  <c r="G265" i="2"/>
  <c r="E265" i="2"/>
  <c r="G297" i="2"/>
  <c r="E297" i="2"/>
  <c r="G339" i="2"/>
  <c r="E339" i="2"/>
  <c r="E371" i="2"/>
  <c r="G371" i="2"/>
  <c r="E403" i="2"/>
  <c r="G403" i="2"/>
  <c r="G249" i="2"/>
  <c r="E249" i="2"/>
  <c r="G315" i="2"/>
  <c r="E315" i="2"/>
  <c r="G347" i="2"/>
  <c r="E347" i="2"/>
  <c r="G395" i="2"/>
  <c r="E395" i="2"/>
  <c r="E233" i="2"/>
  <c r="G233" i="2"/>
  <c r="E263" i="2"/>
  <c r="G263" i="2"/>
  <c r="E319" i="2"/>
  <c r="G319" i="2"/>
  <c r="E351" i="2"/>
  <c r="G351" i="2"/>
  <c r="G383" i="2"/>
  <c r="E383" i="2"/>
  <c r="G415" i="2"/>
  <c r="E415" i="2"/>
  <c r="E439" i="2"/>
  <c r="G439" i="2"/>
  <c r="G471" i="2"/>
  <c r="E471" i="2"/>
  <c r="G379" i="2"/>
  <c r="E379" i="2"/>
  <c r="E9" i="2"/>
  <c r="G9" i="2"/>
  <c r="G57" i="2"/>
  <c r="E57" i="2"/>
  <c r="E141" i="2"/>
  <c r="G141" i="2"/>
  <c r="G159" i="2"/>
  <c r="E159" i="2"/>
  <c r="G221" i="2"/>
  <c r="E221" i="2"/>
  <c r="E115" i="2"/>
  <c r="G115" i="2"/>
  <c r="E125" i="2"/>
  <c r="G125" i="2"/>
  <c r="E227" i="2"/>
  <c r="G227" i="2"/>
  <c r="E36" i="2"/>
  <c r="G36" i="2"/>
  <c r="G89" i="2"/>
  <c r="E89" i="2"/>
  <c r="G97" i="2"/>
  <c r="E97" i="2"/>
  <c r="E114" i="2"/>
  <c r="G114" i="2"/>
  <c r="E219" i="2"/>
  <c r="G219" i="2"/>
  <c r="E243" i="2"/>
  <c r="G243" i="2"/>
  <c r="E287" i="2"/>
  <c r="G287" i="2"/>
  <c r="G321" i="2"/>
  <c r="E321" i="2"/>
  <c r="G157" i="2"/>
  <c r="E157" i="2"/>
  <c r="E184" i="2"/>
  <c r="G184" i="2"/>
  <c r="E304" i="2"/>
  <c r="G304" i="2"/>
  <c r="E385" i="2"/>
  <c r="G385" i="2"/>
  <c r="E401" i="2"/>
  <c r="G401" i="2"/>
  <c r="E290" i="2"/>
  <c r="G290" i="2"/>
  <c r="E246" i="2"/>
  <c r="G246" i="2"/>
  <c r="E274" i="2"/>
  <c r="G274" i="2"/>
  <c r="E414" i="2"/>
  <c r="G414" i="2"/>
  <c r="G154" i="2"/>
  <c r="E154" i="2"/>
  <c r="G259" i="2"/>
  <c r="E259" i="2"/>
  <c r="E298" i="2"/>
  <c r="G298" i="2"/>
  <c r="E377" i="2"/>
  <c r="G377" i="2"/>
  <c r="G393" i="2"/>
  <c r="E393" i="2"/>
  <c r="G409" i="2"/>
  <c r="E409" i="2"/>
  <c r="E421" i="2"/>
  <c r="G421" i="2"/>
  <c r="E493" i="2"/>
  <c r="G493" i="2"/>
  <c r="E138" i="2"/>
  <c r="G138" i="2"/>
  <c r="E282" i="2"/>
  <c r="G282" i="2"/>
  <c r="F462" i="2"/>
  <c r="E11" i="2"/>
  <c r="G11" i="2"/>
  <c r="E22" i="2"/>
  <c r="G22" i="2"/>
  <c r="E38" i="2"/>
  <c r="G38" i="2"/>
  <c r="G35" i="2"/>
  <c r="E35" i="2"/>
  <c r="G63" i="2"/>
  <c r="E63" i="2"/>
  <c r="G71" i="2"/>
  <c r="E71" i="2"/>
  <c r="E56" i="2"/>
  <c r="G56" i="2"/>
  <c r="G95" i="2"/>
  <c r="E95" i="2"/>
  <c r="G119" i="2"/>
  <c r="E119" i="2"/>
  <c r="E126" i="2"/>
  <c r="F126" i="2" s="1"/>
  <c r="G126" i="2"/>
  <c r="E150" i="2"/>
  <c r="G150" i="2"/>
  <c r="G181" i="2"/>
  <c r="E181" i="2"/>
  <c r="G143" i="2"/>
  <c r="E143" i="2"/>
  <c r="G167" i="2"/>
  <c r="E167" i="2"/>
  <c r="E209" i="2"/>
  <c r="G209" i="2"/>
  <c r="E241" i="2"/>
  <c r="F241" i="2" s="1"/>
  <c r="G241" i="2"/>
  <c r="G273" i="2"/>
  <c r="E273" i="2"/>
  <c r="G305" i="2"/>
  <c r="E305" i="2"/>
  <c r="G447" i="2"/>
  <c r="E447" i="2"/>
  <c r="G479" i="2"/>
  <c r="E479" i="2"/>
  <c r="E449" i="2"/>
  <c r="G449" i="2"/>
  <c r="E481" i="2"/>
  <c r="F481" i="2" s="1"/>
  <c r="G481" i="2"/>
  <c r="G270" i="2"/>
  <c r="E270" i="2"/>
  <c r="E13" i="2"/>
  <c r="G13" i="2"/>
  <c r="E102" i="2"/>
  <c r="G102" i="2"/>
  <c r="E122" i="2"/>
  <c r="F122" i="2" s="1"/>
  <c r="G122" i="2"/>
  <c r="G165" i="2"/>
  <c r="E165" i="2"/>
  <c r="E107" i="2"/>
  <c r="G107" i="2"/>
  <c r="G140" i="2"/>
  <c r="E140" i="2"/>
  <c r="E253" i="2"/>
  <c r="G253" i="2"/>
  <c r="E293" i="2"/>
  <c r="G293" i="2"/>
  <c r="G329" i="2"/>
  <c r="E329" i="2"/>
  <c r="E67" i="2"/>
  <c r="G67" i="2"/>
  <c r="G318" i="2"/>
  <c r="E318" i="2"/>
  <c r="E389" i="2"/>
  <c r="G389" i="2"/>
  <c r="E373" i="2"/>
  <c r="G373" i="2"/>
  <c r="E268" i="2"/>
  <c r="G268" i="2"/>
  <c r="E316" i="2"/>
  <c r="G316" i="2"/>
  <c r="G337" i="2"/>
  <c r="E337" i="2"/>
  <c r="G267" i="2"/>
  <c r="E267" i="2"/>
  <c r="E301" i="2"/>
  <c r="G301" i="2"/>
  <c r="E361" i="2"/>
  <c r="G361" i="2"/>
  <c r="G397" i="2"/>
  <c r="E397" i="2"/>
  <c r="G459" i="2"/>
  <c r="E459" i="2"/>
  <c r="E467" i="2"/>
  <c r="G467" i="2"/>
  <c r="E29" i="2"/>
  <c r="G29" i="2"/>
  <c r="E232" i="2"/>
  <c r="G232" i="2"/>
  <c r="E284" i="2"/>
  <c r="G284" i="2"/>
  <c r="F188" i="2"/>
  <c r="F222" i="2"/>
  <c r="F440" i="2"/>
  <c r="F44" i="2"/>
  <c r="F54" i="2"/>
  <c r="F69" i="2"/>
  <c r="F74" i="2"/>
  <c r="F101" i="2"/>
  <c r="F106" i="2"/>
  <c r="F234" i="2"/>
  <c r="F28" i="2"/>
  <c r="F52" i="2"/>
  <c r="F68" i="2"/>
  <c r="F108" i="2"/>
  <c r="F116" i="2"/>
  <c r="F124" i="2"/>
  <c r="F229" i="2"/>
  <c r="F5" i="2"/>
  <c r="F123" i="2"/>
  <c r="F285" i="2"/>
  <c r="F358" i="2"/>
  <c r="F252" i="2"/>
  <c r="F300" i="2"/>
  <c r="F372" i="2"/>
  <c r="E7" i="2"/>
  <c r="G7" i="2"/>
  <c r="G113" i="2"/>
  <c r="E113" i="2"/>
  <c r="G105" i="2"/>
  <c r="E105" i="2"/>
  <c r="E58" i="2"/>
  <c r="G58" i="2"/>
  <c r="F443" i="2"/>
  <c r="F483" i="2"/>
  <c r="F21" i="2"/>
  <c r="F173" i="2"/>
  <c r="F244" i="2"/>
  <c r="F402" i="2"/>
  <c r="G10" i="2"/>
  <c r="E10" i="2"/>
  <c r="E34" i="2"/>
  <c r="G34" i="2"/>
  <c r="E18" i="2"/>
  <c r="G18" i="2"/>
  <c r="E66" i="2"/>
  <c r="G66" i="2"/>
  <c r="E50" i="2"/>
  <c r="G50" i="2"/>
  <c r="E43" i="2"/>
  <c r="G43" i="2"/>
  <c r="G129" i="2"/>
  <c r="E129" i="2"/>
  <c r="E145" i="2"/>
  <c r="G145" i="2"/>
  <c r="E169" i="2"/>
  <c r="G169" i="2"/>
  <c r="G111" i="2"/>
  <c r="E111" i="2"/>
  <c r="G26" i="2"/>
  <c r="E26" i="2"/>
  <c r="E93" i="2"/>
  <c r="G93" i="2"/>
  <c r="G135" i="2"/>
  <c r="E135" i="2"/>
  <c r="E158" i="2"/>
  <c r="G158" i="2"/>
  <c r="E185" i="2"/>
  <c r="G185" i="2"/>
  <c r="E166" i="2"/>
  <c r="G166" i="2"/>
  <c r="E179" i="2"/>
  <c r="G179" i="2"/>
  <c r="G215" i="2"/>
  <c r="E215" i="2"/>
  <c r="G247" i="2"/>
  <c r="E247" i="2"/>
  <c r="E279" i="2"/>
  <c r="G279" i="2"/>
  <c r="E327" i="2"/>
  <c r="G327" i="2"/>
  <c r="E359" i="2"/>
  <c r="G359" i="2"/>
  <c r="G391" i="2"/>
  <c r="E391" i="2"/>
  <c r="G425" i="2"/>
  <c r="E425" i="2"/>
  <c r="G457" i="2"/>
  <c r="E457" i="2"/>
  <c r="G489" i="2"/>
  <c r="E489" i="2"/>
  <c r="E217" i="2"/>
  <c r="G217" i="2"/>
  <c r="G323" i="2"/>
  <c r="E323" i="2"/>
  <c r="G355" i="2"/>
  <c r="E355" i="2"/>
  <c r="E387" i="2"/>
  <c r="G387" i="2"/>
  <c r="E419" i="2"/>
  <c r="G419" i="2"/>
  <c r="G281" i="2"/>
  <c r="E281" i="2"/>
  <c r="G331" i="2"/>
  <c r="E331" i="2"/>
  <c r="E363" i="2"/>
  <c r="G363" i="2"/>
  <c r="G205" i="2"/>
  <c r="E205" i="2"/>
  <c r="G239" i="2"/>
  <c r="E239" i="2"/>
  <c r="E295" i="2"/>
  <c r="G295" i="2"/>
  <c r="E335" i="2"/>
  <c r="G335" i="2"/>
  <c r="G367" i="2"/>
  <c r="E367" i="2"/>
  <c r="G399" i="2"/>
  <c r="E399" i="2"/>
  <c r="E423" i="2"/>
  <c r="G423" i="2"/>
  <c r="E455" i="2"/>
  <c r="G455" i="2"/>
  <c r="E487" i="2"/>
  <c r="G487" i="2"/>
  <c r="G411" i="2"/>
  <c r="E411" i="2"/>
  <c r="E41" i="2"/>
  <c r="G41" i="2"/>
  <c r="E64" i="2"/>
  <c r="G64" i="2"/>
  <c r="E90" i="2"/>
  <c r="G90" i="2"/>
  <c r="E109" i="2"/>
  <c r="G109" i="2"/>
  <c r="E32" i="2"/>
  <c r="G32" i="2"/>
  <c r="E128" i="2"/>
  <c r="G128" i="2"/>
  <c r="E25" i="2"/>
  <c r="G25" i="2"/>
  <c r="G73" i="2"/>
  <c r="E73" i="2"/>
  <c r="E91" i="2"/>
  <c r="G91" i="2"/>
  <c r="G151" i="2"/>
  <c r="E151" i="2"/>
  <c r="E271" i="2"/>
  <c r="G271" i="2"/>
  <c r="E70" i="2"/>
  <c r="G70" i="2"/>
  <c r="E180" i="2"/>
  <c r="G180" i="2"/>
  <c r="G283" i="2"/>
  <c r="E283" i="2"/>
  <c r="G313" i="2"/>
  <c r="E313" i="2"/>
  <c r="G348" i="2"/>
  <c r="E348" i="2"/>
  <c r="G434" i="2"/>
  <c r="E434" i="2"/>
  <c r="G183" i="2"/>
  <c r="E183" i="2"/>
  <c r="G366" i="2"/>
  <c r="E366" i="2"/>
  <c r="E228" i="2"/>
  <c r="G228" i="2"/>
  <c r="E426" i="2"/>
  <c r="G426" i="2"/>
  <c r="E147" i="2"/>
  <c r="G147" i="2"/>
  <c r="E195" i="2"/>
  <c r="G195" i="2"/>
  <c r="G350" i="2"/>
  <c r="E350" i="2"/>
  <c r="E380" i="2"/>
  <c r="G380" i="2"/>
  <c r="E412" i="2"/>
  <c r="G412" i="2"/>
  <c r="G429" i="2"/>
  <c r="E429" i="2"/>
  <c r="E460" i="2"/>
  <c r="G460" i="2"/>
  <c r="G468" i="2"/>
  <c r="E468" i="2"/>
  <c r="G491" i="2"/>
  <c r="E491" i="2"/>
  <c r="E382" i="2"/>
  <c r="G382" i="2"/>
  <c r="E6" i="2"/>
  <c r="G6" i="2"/>
  <c r="E14" i="2"/>
  <c r="G14" i="2"/>
  <c r="E30" i="2"/>
  <c r="G30" i="2"/>
  <c r="E46" i="2"/>
  <c r="G46" i="2"/>
  <c r="E27" i="2"/>
  <c r="G27" i="2"/>
  <c r="G19" i="2"/>
  <c r="E19" i="2"/>
  <c r="G87" i="2"/>
  <c r="E87" i="2"/>
  <c r="E77" i="2"/>
  <c r="G77" i="2"/>
  <c r="G103" i="2"/>
  <c r="E103" i="2"/>
  <c r="E182" i="2"/>
  <c r="G182" i="2"/>
  <c r="G137" i="2"/>
  <c r="E137" i="2"/>
  <c r="E177" i="2"/>
  <c r="G177" i="2"/>
  <c r="E161" i="2"/>
  <c r="G161" i="2"/>
  <c r="E225" i="2"/>
  <c r="G225" i="2"/>
  <c r="G257" i="2"/>
  <c r="E257" i="2"/>
  <c r="G289" i="2"/>
  <c r="E289" i="2"/>
  <c r="G55" i="2"/>
  <c r="E55" i="2"/>
  <c r="G431" i="2"/>
  <c r="E431" i="2"/>
  <c r="G463" i="2"/>
  <c r="E463" i="2"/>
  <c r="G254" i="2"/>
  <c r="E254" i="2"/>
  <c r="G286" i="2"/>
  <c r="E286" i="2"/>
  <c r="E433" i="2"/>
  <c r="G433" i="2"/>
  <c r="E465" i="2"/>
  <c r="G465" i="2"/>
  <c r="E497" i="2"/>
  <c r="G497" i="2"/>
  <c r="G302" i="2"/>
  <c r="E302" i="2"/>
  <c r="E45" i="2"/>
  <c r="G45" i="2"/>
  <c r="E83" i="2"/>
  <c r="G83" i="2"/>
  <c r="E131" i="2"/>
  <c r="G131" i="2"/>
  <c r="G146" i="2"/>
  <c r="E146" i="2"/>
  <c r="E214" i="2"/>
  <c r="G214" i="2"/>
  <c r="E118" i="2"/>
  <c r="G118" i="2"/>
  <c r="E168" i="2"/>
  <c r="G168" i="2"/>
  <c r="G226" i="2"/>
  <c r="E226" i="2"/>
  <c r="E277" i="2"/>
  <c r="G277" i="2"/>
  <c r="E309" i="2"/>
  <c r="G309" i="2"/>
  <c r="E341" i="2"/>
  <c r="G341" i="2"/>
  <c r="E469" i="2"/>
  <c r="G469" i="2"/>
  <c r="E369" i="2"/>
  <c r="G369" i="2"/>
  <c r="E144" i="2"/>
  <c r="G144" i="2"/>
  <c r="E325" i="2"/>
  <c r="G325" i="2"/>
  <c r="E435" i="2"/>
  <c r="G435" i="2"/>
  <c r="E345" i="2"/>
  <c r="G345" i="2"/>
  <c r="G357" i="2"/>
  <c r="E357" i="2"/>
  <c r="G364" i="2"/>
  <c r="E364" i="2"/>
  <c r="E405" i="2"/>
  <c r="G405" i="2"/>
  <c r="E417" i="2"/>
  <c r="G417" i="2"/>
  <c r="E437" i="2"/>
  <c r="G437" i="2"/>
  <c r="G461" i="2"/>
  <c r="E461" i="2"/>
  <c r="E472" i="2"/>
  <c r="G472" i="2"/>
  <c r="E492" i="2"/>
  <c r="G492" i="2"/>
  <c r="E353" i="2"/>
  <c r="G353" i="2"/>
  <c r="E99" i="2"/>
  <c r="G99" i="2"/>
  <c r="F62" i="2"/>
  <c r="F196" i="2"/>
  <c r="F201" i="2"/>
  <c r="F230" i="2"/>
  <c r="F17" i="2"/>
  <c r="F51" i="2"/>
  <c r="F61" i="2"/>
  <c r="F75" i="2"/>
  <c r="F82" i="2"/>
  <c r="F100" i="2"/>
  <c r="F127" i="2"/>
  <c r="F213" i="2"/>
  <c r="F218" i="2"/>
  <c r="F255" i="2"/>
  <c r="F220" i="2"/>
  <c r="F453" i="2"/>
  <c r="F40" i="2"/>
  <c r="F368" i="2"/>
  <c r="F400" i="2"/>
  <c r="F324" i="2"/>
  <c r="F418" i="2"/>
  <c r="F492" i="2" l="1"/>
  <c r="F461" i="2"/>
  <c r="F45" i="2"/>
  <c r="F254" i="2"/>
  <c r="F431" i="2"/>
  <c r="F289" i="2"/>
  <c r="F19" i="2"/>
  <c r="F429" i="2"/>
  <c r="F380" i="2"/>
  <c r="F366" i="2"/>
  <c r="F434" i="2"/>
  <c r="F313" i="2"/>
  <c r="F25" i="2"/>
  <c r="F41" i="2"/>
  <c r="F367" i="2"/>
  <c r="F205" i="2"/>
  <c r="F331" i="2"/>
  <c r="F355" i="2"/>
  <c r="F457" i="2"/>
  <c r="F391" i="2"/>
  <c r="F247" i="2"/>
  <c r="F135" i="2"/>
  <c r="F26" i="2"/>
  <c r="F129" i="2"/>
  <c r="F10" i="2"/>
  <c r="F113" i="2"/>
  <c r="F29" i="2"/>
  <c r="F267" i="2"/>
  <c r="F329" i="2"/>
  <c r="F138" i="2"/>
  <c r="F421" i="2"/>
  <c r="F298" i="2"/>
  <c r="F274" i="2"/>
  <c r="F290" i="2"/>
  <c r="F385" i="2"/>
  <c r="F184" i="2"/>
  <c r="F243" i="2"/>
  <c r="F114" i="2"/>
  <c r="F227" i="2"/>
  <c r="F115" i="2"/>
  <c r="F439" i="2"/>
  <c r="F319" i="2"/>
  <c r="F233" i="2"/>
  <c r="F371" i="2"/>
  <c r="F473" i="2"/>
  <c r="F407" i="2"/>
  <c r="F343" i="2"/>
  <c r="F174" i="2"/>
  <c r="F193" i="2"/>
  <c r="F472" i="2"/>
  <c r="F357" i="2"/>
  <c r="F435" i="2"/>
  <c r="F226" i="2"/>
  <c r="F146" i="2"/>
  <c r="F302" i="2"/>
  <c r="F286" i="2"/>
  <c r="F463" i="2"/>
  <c r="F55" i="2"/>
  <c r="F257" i="2"/>
  <c r="F137" i="2"/>
  <c r="F103" i="2"/>
  <c r="F87" i="2"/>
  <c r="F491" i="2"/>
  <c r="F460" i="2"/>
  <c r="F412" i="2"/>
  <c r="F350" i="2"/>
  <c r="F183" i="2"/>
  <c r="F283" i="2"/>
  <c r="F151" i="2"/>
  <c r="F73" i="2"/>
  <c r="F411" i="2"/>
  <c r="F399" i="2"/>
  <c r="F239" i="2"/>
  <c r="F281" i="2"/>
  <c r="F323" i="2"/>
  <c r="F489" i="2"/>
  <c r="F425" i="2"/>
  <c r="F215" i="2"/>
  <c r="F111" i="2"/>
  <c r="F105" i="2"/>
  <c r="F467" i="2"/>
  <c r="F397" i="2"/>
  <c r="F337" i="2"/>
  <c r="F140" i="2"/>
  <c r="F165" i="2"/>
  <c r="F270" i="2"/>
  <c r="F447" i="2"/>
  <c r="F273" i="2"/>
  <c r="F143" i="2"/>
  <c r="F119" i="2"/>
  <c r="F63" i="2"/>
  <c r="F401" i="2"/>
  <c r="F304" i="2"/>
  <c r="F287" i="2"/>
  <c r="F219" i="2"/>
  <c r="F36" i="2"/>
  <c r="F125" i="2"/>
  <c r="F141" i="2"/>
  <c r="F351" i="2"/>
  <c r="F263" i="2"/>
  <c r="F403" i="2"/>
  <c r="F375" i="2"/>
  <c r="F311" i="2"/>
  <c r="F142" i="2"/>
  <c r="F153" i="2"/>
  <c r="F353" i="2"/>
  <c r="F437" i="2"/>
  <c r="F405" i="2"/>
  <c r="F144" i="2"/>
  <c r="F469" i="2"/>
  <c r="F309" i="2"/>
  <c r="F118" i="2"/>
  <c r="F83" i="2"/>
  <c r="F465" i="2"/>
  <c r="F161" i="2"/>
  <c r="F27" i="2"/>
  <c r="F30" i="2"/>
  <c r="F6" i="2"/>
  <c r="F147" i="2"/>
  <c r="F228" i="2"/>
  <c r="F348" i="2"/>
  <c r="F70" i="2"/>
  <c r="F128" i="2"/>
  <c r="F109" i="2"/>
  <c r="F64" i="2"/>
  <c r="F455" i="2"/>
  <c r="F335" i="2"/>
  <c r="F363" i="2"/>
  <c r="F387" i="2"/>
  <c r="F359" i="2"/>
  <c r="F279" i="2"/>
  <c r="F166" i="2"/>
  <c r="F158" i="2"/>
  <c r="F93" i="2"/>
  <c r="F145" i="2"/>
  <c r="F43" i="2"/>
  <c r="F66" i="2"/>
  <c r="F34" i="2"/>
  <c r="F7" i="2"/>
  <c r="F232" i="2"/>
  <c r="F301" i="2"/>
  <c r="F268" i="2"/>
  <c r="F389" i="2"/>
  <c r="F67" i="2"/>
  <c r="F293" i="2"/>
  <c r="F102" i="2"/>
  <c r="F449" i="2"/>
  <c r="F209" i="2"/>
  <c r="F150" i="2"/>
  <c r="F56" i="2"/>
  <c r="F38" i="2"/>
  <c r="F11" i="2"/>
  <c r="F393" i="2"/>
  <c r="F154" i="2"/>
  <c r="F321" i="2"/>
  <c r="F89" i="2"/>
  <c r="F159" i="2"/>
  <c r="F57" i="2"/>
  <c r="F379" i="2"/>
  <c r="F383" i="2"/>
  <c r="F347" i="2"/>
  <c r="F249" i="2"/>
  <c r="F297" i="2"/>
  <c r="F223" i="2"/>
  <c r="F207" i="2"/>
  <c r="F202" i="2"/>
  <c r="F121" i="2"/>
  <c r="F84" i="2"/>
  <c r="F318" i="2"/>
  <c r="F13" i="2"/>
  <c r="F479" i="2"/>
  <c r="F305" i="2"/>
  <c r="F167" i="2"/>
  <c r="F181" i="2"/>
  <c r="F95" i="2"/>
  <c r="F71" i="2"/>
  <c r="F35" i="2"/>
  <c r="F99" i="2"/>
  <c r="F417" i="2"/>
  <c r="F364" i="2"/>
  <c r="F345" i="2"/>
  <c r="F325" i="2"/>
  <c r="F369" i="2"/>
  <c r="F341" i="2"/>
  <c r="F277" i="2"/>
  <c r="F168" i="2"/>
  <c r="F214" i="2"/>
  <c r="F131" i="2"/>
  <c r="F497" i="2"/>
  <c r="F433" i="2"/>
  <c r="F225" i="2"/>
  <c r="F177" i="2"/>
  <c r="F182" i="2"/>
  <c r="F77" i="2"/>
  <c r="F46" i="2"/>
  <c r="F14" i="2"/>
  <c r="F382" i="2"/>
  <c r="F468" i="2"/>
  <c r="F195" i="2"/>
  <c r="F426" i="2"/>
  <c r="F180" i="2"/>
  <c r="F271" i="2"/>
  <c r="F91" i="2"/>
  <c r="F32" i="2"/>
  <c r="F90" i="2"/>
  <c r="F487" i="2"/>
  <c r="F423" i="2"/>
  <c r="F295" i="2"/>
  <c r="F419" i="2"/>
  <c r="F217" i="2"/>
  <c r="F327" i="2"/>
  <c r="F179" i="2"/>
  <c r="F185" i="2"/>
  <c r="F169" i="2"/>
  <c r="F50" i="2"/>
  <c r="F18" i="2"/>
  <c r="F58" i="2"/>
  <c r="F284" i="2"/>
  <c r="F459" i="2"/>
  <c r="F361" i="2"/>
  <c r="F316" i="2"/>
  <c r="F373" i="2"/>
  <c r="F253" i="2"/>
  <c r="F107" i="2"/>
  <c r="F22" i="2"/>
  <c r="F409" i="2"/>
  <c r="F259" i="2"/>
  <c r="F157" i="2"/>
  <c r="F97" i="2"/>
  <c r="F221" i="2"/>
  <c r="F9" i="2"/>
  <c r="F471" i="2"/>
  <c r="F415" i="2"/>
  <c r="F395" i="2"/>
  <c r="F315" i="2"/>
  <c r="F339" i="2"/>
  <c r="F265" i="2"/>
  <c r="F191" i="2"/>
  <c r="F441" i="2"/>
  <c r="F231" i="2"/>
  <c r="F197" i="2"/>
  <c r="F79" i="2"/>
  <c r="F42" i="2"/>
  <c r="F282" i="2"/>
  <c r="F493" i="2"/>
  <c r="F377" i="2"/>
  <c r="F414" i="2"/>
  <c r="F246" i="2"/>
  <c r="A4" i="2" l="1"/>
  <c r="I476" i="2" l="1"/>
  <c r="I477" i="2"/>
  <c r="H478" i="2"/>
  <c r="I478" i="2"/>
  <c r="I479" i="2"/>
  <c r="H480" i="2"/>
  <c r="I480" i="2"/>
  <c r="I481" i="2"/>
  <c r="H482" i="2"/>
  <c r="I482" i="2"/>
  <c r="I483" i="2"/>
  <c r="H484" i="2"/>
  <c r="I484" i="2"/>
  <c r="I485" i="2"/>
  <c r="H486" i="2"/>
  <c r="I486" i="2"/>
  <c r="I487" i="2"/>
  <c r="H488" i="2"/>
  <c r="I488" i="2"/>
  <c r="I489" i="2"/>
  <c r="H490" i="2"/>
  <c r="I490" i="2"/>
  <c r="I491" i="2"/>
  <c r="H492" i="2"/>
  <c r="I492" i="2"/>
  <c r="I493" i="2"/>
  <c r="H494" i="2"/>
  <c r="I494" i="2"/>
  <c r="I495" i="2"/>
  <c r="H496" i="2"/>
  <c r="I496" i="2"/>
  <c r="I497" i="2"/>
  <c r="H498" i="2"/>
  <c r="I498" i="2"/>
  <c r="I499" i="2"/>
  <c r="H500" i="2"/>
  <c r="I500" i="2"/>
  <c r="I501" i="2"/>
  <c r="H5" i="2"/>
  <c r="I5" i="2"/>
  <c r="H6" i="2"/>
  <c r="I6" i="2"/>
  <c r="I7" i="2"/>
  <c r="H8" i="2"/>
  <c r="I8" i="2"/>
  <c r="H9" i="2"/>
  <c r="I9" i="2"/>
  <c r="H10" i="2"/>
  <c r="I10" i="2"/>
  <c r="I11" i="2"/>
  <c r="H12" i="2"/>
  <c r="I12" i="2"/>
  <c r="H13" i="2"/>
  <c r="I13" i="2"/>
  <c r="H14" i="2"/>
  <c r="I14" i="2"/>
  <c r="I15" i="2"/>
  <c r="H16" i="2"/>
  <c r="I16" i="2"/>
  <c r="H17" i="2"/>
  <c r="I17" i="2"/>
  <c r="H18" i="2"/>
  <c r="I18" i="2"/>
  <c r="I19" i="2"/>
  <c r="H20" i="2"/>
  <c r="I20" i="2"/>
  <c r="H21" i="2"/>
  <c r="I21" i="2"/>
  <c r="H22" i="2"/>
  <c r="I22" i="2"/>
  <c r="I23" i="2"/>
  <c r="H24" i="2"/>
  <c r="I24" i="2"/>
  <c r="H25" i="2"/>
  <c r="I25" i="2"/>
  <c r="H26" i="2"/>
  <c r="I26" i="2"/>
  <c r="I27" i="2"/>
  <c r="H28" i="2"/>
  <c r="I28" i="2"/>
  <c r="H29" i="2"/>
  <c r="I29" i="2"/>
  <c r="H30" i="2"/>
  <c r="I30" i="2"/>
  <c r="I31" i="2"/>
  <c r="H32" i="2"/>
  <c r="I32" i="2"/>
  <c r="H33" i="2"/>
  <c r="I33" i="2"/>
  <c r="H34" i="2"/>
  <c r="I34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I57" i="2"/>
  <c r="H58" i="2"/>
  <c r="I58" i="2"/>
  <c r="I59" i="2"/>
  <c r="H60" i="2"/>
  <c r="I60" i="2"/>
  <c r="H61" i="2"/>
  <c r="I61" i="2"/>
  <c r="H62" i="2"/>
  <c r="I62" i="2"/>
  <c r="H63" i="2"/>
  <c r="I63" i="2"/>
  <c r="H64" i="2"/>
  <c r="I64" i="2"/>
  <c r="I65" i="2"/>
  <c r="H66" i="2"/>
  <c r="I66" i="2"/>
  <c r="H67" i="2"/>
  <c r="I67" i="2"/>
  <c r="I68" i="2"/>
  <c r="I69" i="2"/>
  <c r="I70" i="2"/>
  <c r="I71" i="2"/>
  <c r="I72" i="2"/>
  <c r="H73" i="2"/>
  <c r="I73" i="2"/>
  <c r="H74" i="2"/>
  <c r="I74" i="2"/>
  <c r="H75" i="2"/>
  <c r="I75" i="2"/>
  <c r="I76" i="2"/>
  <c r="H77" i="2"/>
  <c r="I77" i="2"/>
  <c r="I78" i="2"/>
  <c r="I79" i="2"/>
  <c r="I80" i="2"/>
  <c r="H81" i="2"/>
  <c r="I81" i="2"/>
  <c r="H82" i="2"/>
  <c r="I82" i="2"/>
  <c r="I83" i="2"/>
  <c r="I84" i="2"/>
  <c r="I85" i="2"/>
  <c r="I86" i="2"/>
  <c r="H87" i="2"/>
  <c r="I87" i="2"/>
  <c r="I88" i="2"/>
  <c r="I89" i="2"/>
  <c r="H90" i="2"/>
  <c r="I90" i="2"/>
  <c r="I91" i="2"/>
  <c r="I92" i="2"/>
  <c r="I93" i="2"/>
  <c r="I94" i="2"/>
  <c r="I95" i="2"/>
  <c r="I96" i="2"/>
  <c r="H97" i="2"/>
  <c r="I97" i="2"/>
  <c r="H98" i="2"/>
  <c r="I98" i="2"/>
  <c r="H99" i="2"/>
  <c r="I99" i="2"/>
  <c r="I100" i="2"/>
  <c r="H101" i="2"/>
  <c r="I101" i="2"/>
  <c r="I102" i="2"/>
  <c r="H103" i="2"/>
  <c r="I103" i="2"/>
  <c r="I104" i="2"/>
  <c r="I105" i="2"/>
  <c r="H106" i="2"/>
  <c r="I106" i="2"/>
  <c r="H107" i="2"/>
  <c r="I107" i="2"/>
  <c r="I108" i="2"/>
  <c r="I109" i="2"/>
  <c r="I110" i="2"/>
  <c r="H111" i="2"/>
  <c r="I111" i="2"/>
  <c r="I112" i="2"/>
  <c r="I113" i="2"/>
  <c r="H114" i="2"/>
  <c r="I114" i="2"/>
  <c r="I115" i="2"/>
  <c r="H116" i="2"/>
  <c r="I116" i="2"/>
  <c r="H117" i="2"/>
  <c r="I117" i="2"/>
  <c r="I118" i="2"/>
  <c r="I119" i="2"/>
  <c r="I120" i="2"/>
  <c r="I121" i="2"/>
  <c r="H122" i="2"/>
  <c r="I122" i="2"/>
  <c r="I123" i="2"/>
  <c r="I124" i="2"/>
  <c r="I125" i="2"/>
  <c r="I126" i="2"/>
  <c r="H127" i="2"/>
  <c r="I127" i="2"/>
  <c r="I128" i="2"/>
  <c r="H129" i="2"/>
  <c r="I129" i="2"/>
  <c r="H130" i="2"/>
  <c r="I130" i="2"/>
  <c r="H131" i="2"/>
  <c r="I131" i="2"/>
  <c r="I132" i="2"/>
  <c r="I133" i="2"/>
  <c r="I134" i="2"/>
  <c r="H135" i="2"/>
  <c r="I135" i="2"/>
  <c r="I136" i="2"/>
  <c r="H137" i="2"/>
  <c r="I137" i="2"/>
  <c r="H138" i="2"/>
  <c r="I138" i="2"/>
  <c r="H139" i="2"/>
  <c r="I139" i="2"/>
  <c r="I140" i="2"/>
  <c r="I141" i="2"/>
  <c r="I142" i="2"/>
  <c r="H143" i="2"/>
  <c r="I143" i="2"/>
  <c r="I144" i="2"/>
  <c r="I145" i="2"/>
  <c r="H146" i="2"/>
  <c r="I146" i="2"/>
  <c r="H147" i="2"/>
  <c r="I147" i="2"/>
  <c r="I148" i="2"/>
  <c r="H149" i="2"/>
  <c r="I149" i="2"/>
  <c r="I150" i="2"/>
  <c r="I151" i="2"/>
  <c r="I152" i="2"/>
  <c r="H153" i="2"/>
  <c r="I153" i="2"/>
  <c r="H154" i="2"/>
  <c r="I154" i="2"/>
  <c r="I155" i="2"/>
  <c r="I156" i="2"/>
  <c r="H157" i="2"/>
  <c r="I157" i="2"/>
  <c r="I158" i="2"/>
  <c r="H159" i="2"/>
  <c r="I159" i="2"/>
  <c r="I160" i="2"/>
  <c r="H161" i="2"/>
  <c r="I161" i="2"/>
  <c r="H162" i="2"/>
  <c r="I162" i="2"/>
  <c r="I163" i="2"/>
  <c r="I164" i="2"/>
  <c r="H165" i="2"/>
  <c r="I165" i="2"/>
  <c r="I166" i="2"/>
  <c r="H167" i="2"/>
  <c r="I167" i="2"/>
  <c r="I168" i="2"/>
  <c r="I169" i="2"/>
  <c r="H170" i="2"/>
  <c r="I170" i="2"/>
  <c r="H171" i="2"/>
  <c r="I171" i="2"/>
  <c r="I172" i="2"/>
  <c r="H173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H276" i="2"/>
  <c r="I276" i="2"/>
  <c r="I277" i="2"/>
  <c r="I278" i="2"/>
  <c r="I279" i="2"/>
  <c r="H280" i="2"/>
  <c r="I280" i="2"/>
  <c r="I281" i="2"/>
  <c r="H282" i="2"/>
  <c r="I282" i="2"/>
  <c r="I283" i="2"/>
  <c r="H284" i="2"/>
  <c r="I284" i="2"/>
  <c r="I285" i="2"/>
  <c r="H286" i="2"/>
  <c r="I286" i="2"/>
  <c r="I287" i="2"/>
  <c r="I288" i="2"/>
  <c r="I289" i="2"/>
  <c r="H290" i="2"/>
  <c r="I290" i="2"/>
  <c r="I291" i="2"/>
  <c r="H292" i="2"/>
  <c r="I292" i="2"/>
  <c r="I293" i="2"/>
  <c r="H294" i="2"/>
  <c r="I294" i="2"/>
  <c r="I295" i="2"/>
  <c r="H296" i="2"/>
  <c r="I296" i="2"/>
  <c r="I297" i="2"/>
  <c r="I298" i="2"/>
  <c r="I299" i="2"/>
  <c r="H300" i="2"/>
  <c r="I300" i="2"/>
  <c r="I301" i="2"/>
  <c r="H302" i="2"/>
  <c r="I302" i="2"/>
  <c r="I303" i="2"/>
  <c r="I304" i="2"/>
  <c r="I305" i="2"/>
  <c r="H306" i="2"/>
  <c r="I306" i="2"/>
  <c r="I307" i="2"/>
  <c r="H308" i="2"/>
  <c r="I308" i="2"/>
  <c r="I309" i="2"/>
  <c r="H310" i="2"/>
  <c r="I310" i="2"/>
  <c r="I311" i="2"/>
  <c r="H312" i="2"/>
  <c r="I312" i="2"/>
  <c r="I313" i="2"/>
  <c r="H314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H448" i="2"/>
  <c r="I448" i="2"/>
  <c r="I449" i="2"/>
  <c r="H450" i="2"/>
  <c r="I450" i="2"/>
  <c r="I451" i="2"/>
  <c r="H452" i="2"/>
  <c r="I452" i="2"/>
  <c r="I453" i="2"/>
  <c r="H454" i="2"/>
  <c r="I454" i="2"/>
  <c r="I455" i="2"/>
  <c r="H456" i="2"/>
  <c r="I456" i="2"/>
  <c r="I457" i="2"/>
  <c r="H458" i="2"/>
  <c r="I458" i="2"/>
  <c r="I459" i="2"/>
  <c r="H460" i="2"/>
  <c r="I460" i="2"/>
  <c r="I461" i="2"/>
  <c r="H462" i="2"/>
  <c r="I462" i="2"/>
  <c r="I463" i="2"/>
  <c r="H464" i="2"/>
  <c r="I464" i="2"/>
  <c r="I465" i="2"/>
  <c r="H466" i="2"/>
  <c r="I466" i="2"/>
  <c r="I467" i="2"/>
  <c r="H468" i="2"/>
  <c r="I468" i="2"/>
  <c r="I469" i="2"/>
  <c r="H470" i="2"/>
  <c r="I470" i="2"/>
  <c r="I471" i="2"/>
  <c r="H472" i="2"/>
  <c r="I472" i="2"/>
  <c r="I473" i="2"/>
  <c r="H474" i="2"/>
  <c r="I474" i="2"/>
  <c r="I475" i="2"/>
  <c r="I4" i="2"/>
  <c r="B4" i="2"/>
  <c r="H4" i="2" l="1"/>
  <c r="C4" i="2"/>
  <c r="D4" i="2"/>
  <c r="H501" i="2"/>
  <c r="H485" i="2"/>
  <c r="H393" i="2"/>
  <c r="H329" i="2"/>
  <c r="H416" i="2"/>
  <c r="H412" i="2"/>
  <c r="H396" i="2"/>
  <c r="H380" i="2"/>
  <c r="H372" i="2"/>
  <c r="H368" i="2"/>
  <c r="H360" i="2"/>
  <c r="H356" i="2"/>
  <c r="H340" i="2"/>
  <c r="H336" i="2"/>
  <c r="H328" i="2"/>
  <c r="H441" i="2"/>
  <c r="H440" i="2"/>
  <c r="H432" i="2"/>
  <c r="H425" i="2"/>
  <c r="H274" i="2"/>
  <c r="H115" i="2"/>
  <c r="H473" i="2"/>
  <c r="H457" i="2"/>
  <c r="H446" i="2"/>
  <c r="H420" i="2"/>
  <c r="H404" i="2"/>
  <c r="H400" i="2"/>
  <c r="H392" i="2"/>
  <c r="H388" i="2"/>
  <c r="H376" i="2"/>
  <c r="H364" i="2"/>
  <c r="H352" i="2"/>
  <c r="H344" i="2"/>
  <c r="H324" i="2"/>
  <c r="H316" i="2"/>
  <c r="H298" i="2"/>
  <c r="H442" i="2"/>
  <c r="H434" i="2"/>
  <c r="H426" i="2"/>
  <c r="H422" i="2"/>
  <c r="H418" i="2"/>
  <c r="H414" i="2"/>
  <c r="H410" i="2"/>
  <c r="H406" i="2"/>
  <c r="H402" i="2"/>
  <c r="H398" i="2"/>
  <c r="H394" i="2"/>
  <c r="H390" i="2"/>
  <c r="H386" i="2"/>
  <c r="H382" i="2"/>
  <c r="H378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326" i="2"/>
  <c r="H322" i="2"/>
  <c r="H318" i="2"/>
  <c r="H304" i="2"/>
  <c r="H95" i="2"/>
  <c r="H438" i="2"/>
  <c r="H430" i="2"/>
  <c r="H424" i="2"/>
  <c r="H408" i="2"/>
  <c r="H384" i="2"/>
  <c r="H348" i="2"/>
  <c r="H332" i="2"/>
  <c r="H320" i="2"/>
  <c r="H444" i="2"/>
  <c r="H436" i="2"/>
  <c r="H428" i="2"/>
  <c r="H297" i="2"/>
  <c r="H288" i="2"/>
  <c r="H278" i="2"/>
  <c r="H155" i="2"/>
  <c r="H109" i="2"/>
  <c r="H497" i="2"/>
  <c r="H481" i="2"/>
  <c r="H377" i="2"/>
  <c r="H313" i="2"/>
  <c r="H493" i="2"/>
  <c r="H477" i="2"/>
  <c r="H361" i="2"/>
  <c r="H489" i="2"/>
  <c r="H409" i="2"/>
  <c r="H345" i="2"/>
  <c r="H281" i="2"/>
  <c r="H311" i="2"/>
  <c r="H266" i="2"/>
  <c r="H250" i="2"/>
  <c r="H248" i="2"/>
  <c r="H235" i="2"/>
  <c r="H232" i="2"/>
  <c r="H203" i="2"/>
  <c r="H163" i="2"/>
  <c r="H249" i="2"/>
  <c r="H475" i="2"/>
  <c r="H471" i="2"/>
  <c r="H467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75" i="2"/>
  <c r="H371" i="2"/>
  <c r="H355" i="2"/>
  <c r="H347" i="2"/>
  <c r="H307" i="2"/>
  <c r="H271" i="2"/>
  <c r="H268" i="2"/>
  <c r="H255" i="2"/>
  <c r="H252" i="2"/>
  <c r="H223" i="2"/>
  <c r="H220" i="2"/>
  <c r="H207" i="2"/>
  <c r="H206" i="2"/>
  <c r="H204" i="2"/>
  <c r="H169" i="2"/>
  <c r="H71" i="2"/>
  <c r="H57" i="2"/>
  <c r="H469" i="2"/>
  <c r="H453" i="2"/>
  <c r="H437" i="2"/>
  <c r="H421" i="2"/>
  <c r="H405" i="2"/>
  <c r="H389" i="2"/>
  <c r="H373" i="2"/>
  <c r="H357" i="2"/>
  <c r="H341" i="2"/>
  <c r="H325" i="2"/>
  <c r="H309" i="2"/>
  <c r="H293" i="2"/>
  <c r="H277" i="2"/>
  <c r="H261" i="2"/>
  <c r="H245" i="2"/>
  <c r="H229" i="2"/>
  <c r="H213" i="2"/>
  <c r="H299" i="2"/>
  <c r="H279" i="2"/>
  <c r="H234" i="2"/>
  <c r="H218" i="2"/>
  <c r="H202" i="2"/>
  <c r="H265" i="2"/>
  <c r="H233" i="2"/>
  <c r="H367" i="2"/>
  <c r="H363" i="2"/>
  <c r="H335" i="2"/>
  <c r="H327" i="2"/>
  <c r="H323" i="2"/>
  <c r="H319" i="2"/>
  <c r="H287" i="2"/>
  <c r="H275" i="2"/>
  <c r="H254" i="2"/>
  <c r="H238" i="2"/>
  <c r="H259" i="2"/>
  <c r="H258" i="2"/>
  <c r="H256" i="2"/>
  <c r="H243" i="2"/>
  <c r="H242" i="2"/>
  <c r="H240" i="2"/>
  <c r="H227" i="2"/>
  <c r="H226" i="2"/>
  <c r="H224" i="2"/>
  <c r="H211" i="2"/>
  <c r="H210" i="2"/>
  <c r="H208" i="2"/>
  <c r="H105" i="2"/>
  <c r="H85" i="2"/>
  <c r="H465" i="2"/>
  <c r="H449" i="2"/>
  <c r="H433" i="2"/>
  <c r="H417" i="2"/>
  <c r="H401" i="2"/>
  <c r="H385" i="2"/>
  <c r="H369" i="2"/>
  <c r="H353" i="2"/>
  <c r="H337" i="2"/>
  <c r="H321" i="2"/>
  <c r="H305" i="2"/>
  <c r="H289" i="2"/>
  <c r="H273" i="2"/>
  <c r="H257" i="2"/>
  <c r="H241" i="2"/>
  <c r="H225" i="2"/>
  <c r="H209" i="2"/>
  <c r="H267" i="2"/>
  <c r="H264" i="2"/>
  <c r="H251" i="2"/>
  <c r="H219" i="2"/>
  <c r="H216" i="2"/>
  <c r="H91" i="2"/>
  <c r="H65" i="2"/>
  <c r="H217" i="2"/>
  <c r="H463" i="2"/>
  <c r="H459" i="2"/>
  <c r="H455" i="2"/>
  <c r="H395" i="2"/>
  <c r="H391" i="2"/>
  <c r="H387" i="2"/>
  <c r="H383" i="2"/>
  <c r="H379" i="2"/>
  <c r="H359" i="2"/>
  <c r="H351" i="2"/>
  <c r="H343" i="2"/>
  <c r="H339" i="2"/>
  <c r="H331" i="2"/>
  <c r="H270" i="2"/>
  <c r="H239" i="2"/>
  <c r="H236" i="2"/>
  <c r="H222" i="2"/>
  <c r="H315" i="2"/>
  <c r="H295" i="2"/>
  <c r="H283" i="2"/>
  <c r="H272" i="2"/>
  <c r="H303" i="2"/>
  <c r="H291" i="2"/>
  <c r="H263" i="2"/>
  <c r="H262" i="2"/>
  <c r="H260" i="2"/>
  <c r="H247" i="2"/>
  <c r="H246" i="2"/>
  <c r="H244" i="2"/>
  <c r="H231" i="2"/>
  <c r="H230" i="2"/>
  <c r="H228" i="2"/>
  <c r="H215" i="2"/>
  <c r="H214" i="2"/>
  <c r="H212" i="2"/>
  <c r="H59" i="2"/>
  <c r="H461" i="2"/>
  <c r="H445" i="2"/>
  <c r="H429" i="2"/>
  <c r="H413" i="2"/>
  <c r="H397" i="2"/>
  <c r="H381" i="2"/>
  <c r="H365" i="2"/>
  <c r="H349" i="2"/>
  <c r="H333" i="2"/>
  <c r="H317" i="2"/>
  <c r="H301" i="2"/>
  <c r="H285" i="2"/>
  <c r="H269" i="2"/>
  <c r="H253" i="2"/>
  <c r="H237" i="2"/>
  <c r="H221" i="2"/>
  <c r="H205" i="2"/>
  <c r="H476" i="2"/>
  <c r="H499" i="2"/>
  <c r="H495" i="2"/>
  <c r="H491" i="2"/>
  <c r="H487" i="2"/>
  <c r="H483" i="2"/>
  <c r="H479" i="2"/>
  <c r="H196" i="2"/>
  <c r="H201" i="2"/>
  <c r="H195" i="2"/>
  <c r="H197" i="2"/>
  <c r="H193" i="2"/>
  <c r="H189" i="2"/>
  <c r="H185" i="2"/>
  <c r="H181" i="2"/>
  <c r="H140" i="2"/>
  <c r="H108" i="2"/>
  <c r="H84" i="2"/>
  <c r="H68" i="2"/>
  <c r="H200" i="2"/>
  <c r="H192" i="2"/>
  <c r="H188" i="2"/>
  <c r="H184" i="2"/>
  <c r="H180" i="2"/>
  <c r="H136" i="2"/>
  <c r="H104" i="2"/>
  <c r="H80" i="2"/>
  <c r="H199" i="2"/>
  <c r="H191" i="2"/>
  <c r="H187" i="2"/>
  <c r="H183" i="2"/>
  <c r="H179" i="2"/>
  <c r="H132" i="2"/>
  <c r="H100" i="2"/>
  <c r="H76" i="2"/>
  <c r="H198" i="2"/>
  <c r="H194" i="2"/>
  <c r="H190" i="2"/>
  <c r="H186" i="2"/>
  <c r="H182" i="2"/>
  <c r="H164" i="2"/>
  <c r="H128" i="2"/>
  <c r="H96" i="2"/>
  <c r="H72" i="2"/>
  <c r="H166" i="2"/>
  <c r="H134" i="2"/>
  <c r="H123" i="2"/>
  <c r="H177" i="2"/>
  <c r="H151" i="2"/>
  <c r="H133" i="2"/>
  <c r="H121" i="2"/>
  <c r="H113" i="2"/>
  <c r="H102" i="2"/>
  <c r="H89" i="2"/>
  <c r="H83" i="2"/>
  <c r="H69" i="2"/>
  <c r="H176" i="2"/>
  <c r="H160" i="2"/>
  <c r="H144" i="2"/>
  <c r="H112" i="2"/>
  <c r="H148" i="2"/>
  <c r="H175" i="2"/>
  <c r="H158" i="2"/>
  <c r="H150" i="2"/>
  <c r="H126" i="2"/>
  <c r="H119" i="2"/>
  <c r="H79" i="2"/>
  <c r="H172" i="2"/>
  <c r="H156" i="2"/>
  <c r="H124" i="2"/>
  <c r="H92" i="2"/>
  <c r="H178" i="2"/>
  <c r="H93" i="2"/>
  <c r="H174" i="2"/>
  <c r="H145" i="2"/>
  <c r="H141" i="2"/>
  <c r="H125" i="2"/>
  <c r="H168" i="2"/>
  <c r="H152" i="2"/>
  <c r="H120" i="2"/>
  <c r="H88" i="2"/>
  <c r="H35" i="2"/>
  <c r="H31" i="2"/>
  <c r="H27" i="2"/>
  <c r="H23" i="2"/>
  <c r="H19" i="2"/>
  <c r="H15" i="2"/>
  <c r="H11" i="2"/>
  <c r="H7" i="2"/>
  <c r="H142" i="2"/>
  <c r="H118" i="2"/>
  <c r="H110" i="2"/>
  <c r="H94" i="2"/>
  <c r="H86" i="2"/>
  <c r="H78" i="2"/>
  <c r="H70" i="2"/>
  <c r="E4" i="2" l="1"/>
  <c r="E2" i="2" s="1"/>
  <c r="G4" i="2"/>
  <c r="F4" i="2" l="1"/>
</calcChain>
</file>

<file path=xl/sharedStrings.xml><?xml version="1.0" encoding="utf-8"?>
<sst xmlns="http://schemas.openxmlformats.org/spreadsheetml/2006/main" count="1447" uniqueCount="139">
  <si>
    <t>Name</t>
  </si>
  <si>
    <t>Date</t>
  </si>
  <si>
    <t>Start</t>
  </si>
  <si>
    <t>End</t>
  </si>
  <si>
    <t>Duration</t>
  </si>
  <si>
    <t>TOTAL</t>
  </si>
  <si>
    <t>Week</t>
  </si>
  <si>
    <t>JN</t>
  </si>
  <si>
    <t>Reconcilled</t>
  </si>
  <si>
    <t>Business</t>
  </si>
  <si>
    <t>Afterhours</t>
  </si>
  <si>
    <t>username</t>
  </si>
  <si>
    <t>payroll_id</t>
  </si>
  <si>
    <t>fname</t>
  </si>
  <si>
    <t>lname</t>
  </si>
  <si>
    <t>number</t>
  </si>
  <si>
    <t>group</t>
  </si>
  <si>
    <t>local_date</t>
  </si>
  <si>
    <t>local_day</t>
  </si>
  <si>
    <t>local_start_time</t>
  </si>
  <si>
    <t>local_end_time</t>
  </si>
  <si>
    <t>tz</t>
  </si>
  <si>
    <t>hours</t>
  </si>
  <si>
    <t>jobcode</t>
  </si>
  <si>
    <t>location</t>
  </si>
  <si>
    <t>notes</t>
  </si>
  <si>
    <t>approved_status</t>
  </si>
  <si>
    <t>mitchell.allen@igoc.com.au</t>
  </si>
  <si>
    <t>Mitchell</t>
  </si>
  <si>
    <t>Allen</t>
  </si>
  <si>
    <t>-</t>
  </si>
  <si>
    <t>Mon</t>
  </si>
  <si>
    <t>I - 2122 - Muil Rectification Works</t>
  </si>
  <si>
    <t>TSheets Android App</t>
  </si>
  <si>
    <t>approved</t>
  </si>
  <si>
    <t>Q - 1992 - Saint Joseph's college</t>
  </si>
  <si>
    <t>Tue</t>
  </si>
  <si>
    <t>Lunch Break</t>
  </si>
  <si>
    <t>0100 - Non Chargable</t>
  </si>
  <si>
    <t>(Tellebang, Queensland, AU?)</t>
  </si>
  <si>
    <t>Knight Frank induction</t>
  </si>
  <si>
    <t>Wed</t>
  </si>
  <si>
    <t>Q - 2112 - Trinity College Kiln</t>
  </si>
  <si>
    <t>Q - 2151 - Britton Engineering</t>
  </si>
  <si>
    <t>I - 2150 - Worongary Dentist/Real Estate</t>
  </si>
  <si>
    <t>finished job at 3pm</t>
  </si>
  <si>
    <t>Thu</t>
  </si>
  <si>
    <t>I - 2130 - Muil Quoted</t>
  </si>
  <si>
    <t>Q - 2152 - VISY Bailer</t>
  </si>
  <si>
    <t>Fri</t>
  </si>
  <si>
    <t>Q - 2156 - VISY Faulty Light</t>
  </si>
  <si>
    <t>lloyd.collins@igoc.com.au</t>
  </si>
  <si>
    <t>Lloyd</t>
  </si>
  <si>
    <t>Collins</t>
  </si>
  <si>
    <t>bradley.couch@igoc.com.au</t>
  </si>
  <si>
    <t>Bradley</t>
  </si>
  <si>
    <t>Couch</t>
  </si>
  <si>
    <t>Tafe</t>
  </si>
  <si>
    <t>TAFE</t>
  </si>
  <si>
    <t>TAFE, finished at 12.30pm</t>
  </si>
  <si>
    <t>clay.dewar@igoc.com.au</t>
  </si>
  <si>
    <t>Clay</t>
  </si>
  <si>
    <t>Dewar</t>
  </si>
  <si>
    <t>I - 2134 - Mantra Midtown Fan</t>
  </si>
  <si>
    <t>Picked up ceiling fan , high temp canle and sleeve from cnw Bowen hills. Completed job no 2134 mantra midtown</t>
  </si>
  <si>
    <t>I - 2109 - Capri By Fraser</t>
  </si>
  <si>
    <t>Further investigated why vsd is not working correctly.  It is stuck in fault mode and cant be reset need to replace vsd . Report needs to be sent to bob</t>
  </si>
  <si>
    <t>I - 2135 - Mantra On Edward</t>
  </si>
  <si>
    <t>Work through job no 2135 at mantra edward</t>
  </si>
  <si>
    <t>I - 2137 - Capri Emerg light test</t>
  </si>
  <si>
    <t>Completed jobs 2137, 2138, 2145</t>
  </si>
  <si>
    <t>I - 2143 - Mantra Midtown Rm 503</t>
  </si>
  <si>
    <t>Completed job 2143</t>
  </si>
  <si>
    <t>Swap over work ute at workshop and picked up parts for tomorrows job</t>
  </si>
  <si>
    <t>Q - 2136 - Cleanaway Yatala 200w LED's</t>
  </si>
  <si>
    <t>Swap work utes and pick up parts at workshpp</t>
  </si>
  <si>
    <t>I -  2154 - Muil Rosie's house</t>
  </si>
  <si>
    <t>Installed cooktop</t>
  </si>
  <si>
    <t>I - 2131 - Cool Times</t>
  </si>
  <si>
    <t>I - 2158 - S360 ACU VAV</t>
  </si>
  <si>
    <t>Repair faults with vav1a , supply air pressure valve on ahu1 chill water valve on ahu1</t>
  </si>
  <si>
    <t>thomas.edwards@igoc.com.au</t>
  </si>
  <si>
    <t>Tom</t>
  </si>
  <si>
    <t>Edwards</t>
  </si>
  <si>
    <t>TSheets iPhone App</t>
  </si>
  <si>
    <t>richard.farley@igoc.com.au</t>
  </si>
  <si>
    <t>Richard</t>
  </si>
  <si>
    <t>Farley</t>
  </si>
  <si>
    <t>Q - 2140 - Gobble N Go</t>
  </si>
  <si>
    <t>Q - 2141 - A-Grade Aluminium Mill</t>
  </si>
  <si>
    <t>Q - 2155 - Cleanaway Yatala maintenance</t>
  </si>
  <si>
    <t>Q  - 1934 - Megaburn</t>
  </si>
  <si>
    <t>0001 - Lunch Break</t>
  </si>
  <si>
    <t>reddon.nathan@igoc.com.au</t>
  </si>
  <si>
    <t>Reddon</t>
  </si>
  <si>
    <t>Nathan</t>
  </si>
  <si>
    <t>drop gav off to his car</t>
  </si>
  <si>
    <t>I - 2139 - Skyline Apartments</t>
  </si>
  <si>
    <t>Collect parts for Kawana job</t>
  </si>
  <si>
    <t>Q  - 2017 - Kawana school kiln</t>
  </si>
  <si>
    <t>gavin.russell@igoc.com.au</t>
  </si>
  <si>
    <t>Gavin</t>
  </si>
  <si>
    <t>Russell</t>
  </si>
  <si>
    <t>0000 - Overhead</t>
  </si>
  <si>
    <t>in: TSheets Android App, out: (Tellebang, Queensland, AU?)</t>
  </si>
  <si>
    <t>C - 2144 - 18-0132 - The Lobby at The Calile Hotel</t>
  </si>
  <si>
    <t>mike.sargent@igoc.com.au</t>
  </si>
  <si>
    <t>Mike</t>
  </si>
  <si>
    <t>Sargent</t>
  </si>
  <si>
    <t>0010 - ICA Quotes</t>
  </si>
  <si>
    <t>JN-18-0132 the lobby bar points and equip
JN18-0144 Dickenson st gfx re draw 
JN18-0098 Brisbane st gfx
Quote 
JN18-0139 BCC Data Centre 
Port of brisbane</t>
  </si>
  <si>
    <t>Mantra client visit 9am
Looking at quotes till then</t>
  </si>
  <si>
    <t xml:space="preserve">Quote Robina hospital
Buildings E F G 
</t>
  </si>
  <si>
    <t xml:space="preserve">Wty call look at chilled water valve, VAV and press transducer </t>
  </si>
  <si>
    <t xml:space="preserve">Quotes </t>
  </si>
  <si>
    <t>Sat</t>
  </si>
  <si>
    <t>robert.tampion@igoc.com.au</t>
  </si>
  <si>
    <t>Robert</t>
  </si>
  <si>
    <t>Tampion</t>
  </si>
  <si>
    <t>Employee</t>
  </si>
  <si>
    <t>Employed By</t>
  </si>
  <si>
    <t>Branch</t>
  </si>
  <si>
    <t>Norm</t>
  </si>
  <si>
    <t>IGOC</t>
  </si>
  <si>
    <t>QIE</t>
  </si>
  <si>
    <t>Sam Williams</t>
  </si>
  <si>
    <t>Paul Meha</t>
  </si>
  <si>
    <t>Richard Farley</t>
  </si>
  <si>
    <t>Mitchell Allen</t>
  </si>
  <si>
    <t>Robert Tampion</t>
  </si>
  <si>
    <t>Lloyd Collins</t>
  </si>
  <si>
    <t>Tom Edwards</t>
  </si>
  <si>
    <t>Reddon Nathan</t>
  </si>
  <si>
    <t>Clay Dewar</t>
  </si>
  <si>
    <t>Bradley Couch</t>
  </si>
  <si>
    <t>Gavin Russell</t>
  </si>
  <si>
    <t>Mike Sargent</t>
  </si>
  <si>
    <t>Bernie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</si>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</sst>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"/>
    <numFmt numFmtId="168" formatCode="0.00\ &quot;hrs&quot;"/>
    <numFmt numFmtId="169" formatCode="hh:mm\ &quot;hrs&quot;"/>
    <numFmt numFmtId="170" formatCode="00.00\ \ &quot;hrs&quot;"/>
    <numFmt numFmtId="171" formatCode="[$-C09]ddd\,\ dd\-mm\-yy;@"/>
  </numFmts>
  <fonts count="3" x14ac:knownFonts="1">
    <font>
      <sz val="11"/>
      <color theme="1"/>
      <name val="Consola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5" fontId="1" fillId="2" borderId="1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2" fillId="0" borderId="2" xfId="0" applyFont="1" applyBorder="1"/>
    <xf numFmtId="0" fontId="2" fillId="0" borderId="9" xfId="0" applyFont="1" applyBorder="1"/>
    <xf numFmtId="0" fontId="2" fillId="0" borderId="3" xfId="0" applyFont="1" applyBorder="1"/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</cellXfs>
  <cellStyles count="1">
    <cellStyle name="Normal" xfId="0" builtinId="0"/>
  </cellStyles>
  <dxfs count="8"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146957</xdr:colOff>
      <xdr:row>0</xdr:row>
      <xdr:rowOff>136071</xdr:rowOff>
    </xdr:from>
    <xdr:to>
      <xdr:col>5</xdr:col>
      <xdr:colOff>532296</xdr:colOff>
      <xdr:row>0</xdr:row>
      <xdr:rowOff>1521066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073ACD-4D14-46DB-8DDC-10CE835FC3F7}"/>
            </a:ext>
          </a:extLst>
        </xdr:cNvPr>
        <xdr:cNvGrpSpPr/>
      </xdr:nvGrpSpPr>
      <xdr:grpSpPr>
        <a:xfrm>
          <a:off x="146957" y="136071"/>
          <a:ext cx="6383368" cy="1384995"/>
          <a:chOff x="7198822" y="4471707"/>
          <a:chExt cx="4342616" cy="138499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37AFEB9-D25D-49AD-9F7E-8B3074D6C270}"/>
              </a:ext>
            </a:extLst>
          </xdr:cNvPr>
          <xdr:cNvSpPr/>
        </xdr:nvSpPr>
        <xdr:spPr>
          <a:xfrm>
            <a:off x="9477112" y="4471707"/>
            <a:ext cx="2064326" cy="1384995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 b="1"/>
              <a:t>Codes:</a:t>
            </a:r>
          </a:p>
          <a:p>
            <a:r>
              <a:rPr lang="en-AU" sz="1200" b="1"/>
              <a:t>A/L</a:t>
            </a:r>
            <a:r>
              <a:rPr lang="en-AU" sz="1200"/>
              <a:t> = Annual Leave</a:t>
            </a:r>
          </a:p>
          <a:p>
            <a:r>
              <a:rPr lang="en-AU" sz="1200" b="1"/>
              <a:t>B/L </a:t>
            </a:r>
            <a:r>
              <a:rPr lang="en-AU" sz="1200"/>
              <a:t>= Bereavement Leave</a:t>
            </a:r>
          </a:p>
          <a:p>
            <a:r>
              <a:rPr lang="en-AU" sz="1200" b="1"/>
              <a:t>P/L </a:t>
            </a:r>
            <a:r>
              <a:rPr lang="en-AU" sz="1200"/>
              <a:t>= Parental Leave</a:t>
            </a:r>
          </a:p>
          <a:p>
            <a:r>
              <a:rPr lang="en-AU" sz="1200" b="1"/>
              <a:t>LWOP</a:t>
            </a:r>
            <a:r>
              <a:rPr lang="en-AU" sz="1200"/>
              <a:t> = Leave without pay</a:t>
            </a:r>
          </a:p>
          <a:p>
            <a:r>
              <a:rPr lang="en-AU" sz="1200" b="1"/>
              <a:t>P/HOL </a:t>
            </a:r>
            <a:r>
              <a:rPr lang="en-AU" sz="1200"/>
              <a:t>= Public Holiday</a:t>
            </a:r>
          </a:p>
          <a:p>
            <a:r>
              <a:rPr lang="en-AU" sz="1200" b="1"/>
              <a:t>S/L </a:t>
            </a:r>
            <a:r>
              <a:rPr lang="en-AU" sz="1200"/>
              <a:t>= Sick Leave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A19045-3557-4FD7-BEF6-976CF9A5C170}"/>
              </a:ext>
            </a:extLst>
          </xdr:cNvPr>
          <xdr:cNvSpPr/>
        </xdr:nvSpPr>
        <xdr:spPr>
          <a:xfrm>
            <a:off x="7428311" y="4834494"/>
            <a:ext cx="1790007" cy="830997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AU" sz="1200"/>
              <a:t>NB: Holidays, Sick leave etc – you will need to determine what type. </a:t>
            </a:r>
            <a:r>
              <a:rPr lang="en-AU" sz="1200">
                <a:solidFill>
                  <a:srgbClr val="FF0000"/>
                </a:solidFill>
              </a:rPr>
              <a:t>PLEASE USE these codes</a:t>
            </a:r>
          </a:p>
        </xdr:txBody>
      </xdr:sp>
      <xdr:sp macro="" textlink="">
        <xdr:nvSpPr>
          <xdr:cNvPr id="5" name="Cloud 4">
            <a:extLst>
              <a:ext uri="{FF2B5EF4-FFF2-40B4-BE49-F238E27FC236}">
                <a16:creationId xmlns:a16="http://schemas.microsoft.com/office/drawing/2014/main" id="{3432DDCA-3AE3-4E7D-8634-AF335CFE0580}"/>
              </a:ext>
            </a:extLst>
          </xdr:cNvPr>
          <xdr:cNvSpPr/>
        </xdr:nvSpPr>
        <xdr:spPr>
          <a:xfrm>
            <a:off x="7198822" y="4704997"/>
            <a:ext cx="2177931" cy="1122077"/>
          </a:xfrm>
          <a:prstGeom prst="cloud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  <xdr:sp macro="" textlink="">
        <xdr:nvSpPr>
          <xdr:cNvPr id="6" name="Arrow: Right 5">
            <a:extLst>
              <a:ext uri="{FF2B5EF4-FFF2-40B4-BE49-F238E27FC236}">
                <a16:creationId xmlns:a16="http://schemas.microsoft.com/office/drawing/2014/main" id="{3122F1FC-B202-4866-8AE9-26EC647DFF11}"/>
              </a:ext>
            </a:extLst>
          </xdr:cNvPr>
          <xdr:cNvSpPr/>
        </xdr:nvSpPr>
        <xdr:spPr>
          <a:xfrm>
            <a:off x="8899241" y="5327205"/>
            <a:ext cx="545358" cy="20781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AU"/>
          </a:p>
        </xdr:txBody>
      </xdr:sp>
    </xdr:grpSp>
    <xdr:clientData/>
  </xdr:twoCellAnchor>
  <xdr:twoCellAnchor editAs="oneCell">
    <xdr:from>
      <xdr:col>8</xdr:col>
      <xdr:colOff>1649186</xdr:colOff>
      <xdr:row>0</xdr:row>
      <xdr:rowOff>571500</xdr:rowOff>
    </xdr:from>
    <xdr:to>
      <xdr:col>9</xdr:col>
      <xdr:colOff>232930</xdr:colOff>
      <xdr:row>0</xdr:row>
      <xdr:rowOff>1219200</xdr:rowOff>
    </xdr:to>
    <xdr:pic>
      <xdr:nvPicPr>
        <xdr:cNvPr id="7" name="Picture 6" descr="IGOC 40%">
          <a:extLst>
            <a:ext uri="{FF2B5EF4-FFF2-40B4-BE49-F238E27FC236}">
              <a16:creationId xmlns:a16="http://schemas.microsoft.com/office/drawing/2014/main" id="{E3B37AED-E881-4685-B675-72652140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9215" y="571500"/>
          <a:ext cx="2508044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E9" sqref="E9"/>
    </sheetView>
  </sheetViews>
  <sheetFormatPr defaultRowHeight="14.6" x14ac:dyDescent="0.4"/>
  <cols>
    <col min="1" max="1" width="21.140625" style="6" customWidth="1"/>
    <col min="2" max="2" width="17.140625" style="9" customWidth="1"/>
    <col min="3" max="4" width="13.35546875" style="17" customWidth="1"/>
    <col min="5" max="7" width="13.7109375" style="9" customWidth="1"/>
    <col min="8" max="8" width="8.78515625" style="9" customWidth="1"/>
    <col min="9" max="9" width="51.5" style="9" bestFit="1" customWidth="1"/>
    <col min="10" max="10" width="27.2109375" style="5" customWidth="1"/>
  </cols>
  <sheetData>
    <row r="1" spans="1:11" ht="137.15" customHeight="1" thickBot="1" x14ac:dyDescent="0.45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1" s="4" customFormat="1" ht="15" thickBot="1" x14ac:dyDescent="0.45">
      <c r="A2" s="15"/>
      <c r="D2" s="4" t="s">
        <v>5</v>
      </c>
      <c r="E2" s="21">
        <f>24*SUBTOTAL(9,E4:E90001)</f>
        <v>410.26666666666688</v>
      </c>
      <c r="J2" s="16"/>
      <c r="K2" s="14"/>
    </row>
    <row r="3" spans="1:11" s="4" customFormat="1" ht="15" thickBot="1" x14ac:dyDescent="0.45">
      <c r="A3" s="1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9</v>
      </c>
      <c r="G3" s="4" t="s">
        <v>10</v>
      </c>
      <c r="H3" s="4" t="s">
        <v>6</v>
      </c>
      <c r="I3" s="4" t="s">
        <v>7</v>
      </c>
      <c r="J3" s="16" t="s">
        <v>8</v>
      </c>
      <c r="K3" s="14"/>
    </row>
    <row r="4" spans="1:11" x14ac:dyDescent="0.4">
      <c r="A4" s="6" t="str">
        <f>CONCATENATE(Input!C2, " ", Input!D2)</f>
        <v>Mitchell Allen</v>
      </c>
      <c r="B4" s="24">
        <f>Input!G2</f>
        <v>43255</v>
      </c>
      <c r="C4" s="17">
        <f>IFERROR(TIMEVALUE((TEXT(RIGHT(Input!I2,(LEN(Input!I2)-LEN(B4))),"hh:mm:ss AM/PM"))), "")</f>
        <v>0.27083333333333331</v>
      </c>
      <c r="D4" s="17">
        <f>IFERROR(TIMEVALUE(TEXT(RIGHT(Input!J2,(LEN(Input!J2)-LEN(B4))),"hh:mm:ss AM/PM")), "")</f>
        <v>0.38541666666666669</v>
      </c>
      <c r="E4" s="22">
        <f>IFERROR(D4-C4,"")</f>
        <v>0.11458333333333337</v>
      </c>
      <c r="F4" s="22">
        <f>IF(E4&gt;G4, E4-G4, 0)</f>
        <v>0.11458333333333337</v>
      </c>
      <c r="G4" s="23">
        <f>24*IF(VLOOKUP(VLOOKUP(A4,Sheet1!$A$1:$B$150,VALUE(2),FALSE),Sheet1!$D$1:$F$3,IF(Input!H2="Fri",VALUE(3), VALUE(2)),FALSE) &lt; D4, D4 - VLOOKUP(VLOOKUP(A4,Sheet1!$A$1:$B$150,VALUE(2),FALSE),Sheet1!$D$1:$F$3,IF(Input!H2="Fri",VALUE(3), VALUE(2)),FALSE), 0)</f>
        <v>0</v>
      </c>
      <c r="H4" s="9">
        <f>WEEKNUM(B4)</f>
        <v>23</v>
      </c>
      <c r="I4" s="9" t="str">
        <f>Input!M2</f>
        <v>I - 2122 - Muil Rectification Works</v>
      </c>
    </row>
    <row r="5" spans="1:11" x14ac:dyDescent="0.4">
      <c r="A5" s="6" t="str">
        <f>CONCATENATE(Input!C3, " ", Input!D3)</f>
        <v>Mitchell Allen</v>
      </c>
      <c r="B5" s="24">
        <f>Input!G3</f>
        <v>43255</v>
      </c>
      <c r="C5" s="17">
        <f>IFERROR(TIMEVALUE((TEXT(RIGHT(Input!I3,(LEN(Input!I3)-LEN(B5))),"hh:mm:ss AM/PM"))), "")</f>
        <v>0.38541666666666669</v>
      </c>
      <c r="D5" s="17">
        <f>IFERROR(TIMEVALUE(TEXT(RIGHT(Input!J3,(LEN(Input!J3)-LEN(B5))),"hh:mm:ss AM/PM")), "")</f>
        <v>0.625</v>
      </c>
      <c r="E5" s="22">
        <f t="shared" ref="E5:E68" si="0">IFERROR(D5-C5,"")</f>
        <v>0.23958333333333331</v>
      </c>
      <c r="F5" s="22">
        <f t="shared" ref="F5:F68" si="1">IF(E5&gt;G5, E5-G5, 0)</f>
        <v>0.23958333333333331</v>
      </c>
      <c r="G5" s="23">
        <f>24*IF(VLOOKUP(VLOOKUP(A5,Sheet1!$A$1:$B$150,VALUE(2),FALSE),Sheet1!$D$1:$F$3,IF(Input!H3="Fri",VALUE(3), VALUE(2)),FALSE) &lt; D5, D5 - VLOOKUP(VLOOKUP(A5,Sheet1!$A$1:$B$150,VALUE(2),FALSE),Sheet1!$D$1:$F$3,IF(Input!H3="Fri",VALUE(3), VALUE(2)),FALSE), 0)</f>
        <v>0</v>
      </c>
      <c r="H5" s="9">
        <f t="shared" ref="H5:H68" si="2">WEEKNUM(B5)</f>
        <v>23</v>
      </c>
      <c r="I5" s="9" t="str">
        <f>Input!M3</f>
        <v>Q - 1992 - Saint Joseph's college</v>
      </c>
    </row>
    <row r="6" spans="1:11" x14ac:dyDescent="0.4">
      <c r="A6" s="6" t="str">
        <f>CONCATENATE(Input!C4, " ", Input!D4)</f>
        <v>Mitchell Allen</v>
      </c>
      <c r="B6" s="24">
        <f>Input!G4</f>
        <v>43256</v>
      </c>
      <c r="C6" s="17">
        <f>IFERROR(TIMEVALUE((TEXT(RIGHT(Input!I4,(LEN(Input!I4)-LEN(B6))),"hh:mm:ss AM/PM"))), "")</f>
        <v>0.29166666666666669</v>
      </c>
      <c r="D6" s="17">
        <f>IFERROR(TIMEVALUE(TEXT(RIGHT(Input!J4,(LEN(Input!J4)-LEN(B6))),"hh:mm:ss AM/PM")), "")</f>
        <v>0.44791666666666669</v>
      </c>
      <c r="E6" s="22">
        <f t="shared" si="0"/>
        <v>0.15625</v>
      </c>
      <c r="F6" s="22">
        <f t="shared" si="1"/>
        <v>0.15625</v>
      </c>
      <c r="G6" s="23">
        <f>24*IF(VLOOKUP(VLOOKUP(A6,Sheet1!$A$1:$B$150,VALUE(2),FALSE),Sheet1!$D$1:$F$3,IF(Input!H4="Fri",VALUE(3), VALUE(2)),FALSE) &lt; D6, D6 - VLOOKUP(VLOOKUP(A6,Sheet1!$A$1:$B$150,VALUE(2),FALSE),Sheet1!$D$1:$F$3,IF(Input!H4="Fri",VALUE(3), VALUE(2)),FALSE), 0)</f>
        <v>0</v>
      </c>
      <c r="H6" s="9">
        <f t="shared" si="2"/>
        <v>23</v>
      </c>
      <c r="I6" s="9" t="str">
        <f>Input!M4</f>
        <v>Q - 1992 - Saint Joseph's college</v>
      </c>
    </row>
    <row r="7" spans="1:11" x14ac:dyDescent="0.4">
      <c r="A7" s="6" t="str">
        <f>CONCATENATE(Input!C5, " ", Input!D5)</f>
        <v>Mitchell Allen</v>
      </c>
      <c r="B7" s="24">
        <f>Input!G5</f>
        <v>43256</v>
      </c>
      <c r="C7" s="17">
        <f>IFERROR(TIMEVALUE((TEXT(RIGHT(Input!I5,(LEN(Input!I5)-LEN(B7))),"hh:mm:ss AM/PM"))), "")</f>
        <v>0.44791666666666669</v>
      </c>
      <c r="D7" s="17">
        <f>IFERROR(TIMEVALUE(TEXT(RIGHT(Input!J5,(LEN(Input!J5)-LEN(B7))),"hh:mm:ss AM/PM")), "")</f>
        <v>0.46875</v>
      </c>
      <c r="E7" s="22">
        <f t="shared" si="0"/>
        <v>2.0833333333333315E-2</v>
      </c>
      <c r="F7" s="22">
        <f t="shared" si="1"/>
        <v>2.0833333333333315E-2</v>
      </c>
      <c r="G7" s="23">
        <f>24*IF(VLOOKUP(VLOOKUP(A7,Sheet1!$A$1:$B$150,VALUE(2),FALSE),Sheet1!$D$1:$F$3,IF(Input!H5="Fri",VALUE(3), VALUE(2)),FALSE) &lt; D7, D7 - VLOOKUP(VLOOKUP(A7,Sheet1!$A$1:$B$150,VALUE(2),FALSE),Sheet1!$D$1:$F$3,IF(Input!H5="Fri",VALUE(3), VALUE(2)),FALSE), 0)</f>
        <v>0</v>
      </c>
      <c r="H7" s="9">
        <f t="shared" si="2"/>
        <v>23</v>
      </c>
      <c r="I7" s="9" t="str">
        <f>Input!M5</f>
        <v>Lunch Break</v>
      </c>
    </row>
    <row r="8" spans="1:11" x14ac:dyDescent="0.4">
      <c r="A8" s="6" t="str">
        <f>CONCATENATE(Input!C6, " ", Input!D6)</f>
        <v>Mitchell Allen</v>
      </c>
      <c r="B8" s="24">
        <f>Input!G6</f>
        <v>43256</v>
      </c>
      <c r="C8" s="17">
        <f>IFERROR(TIMEVALUE((TEXT(RIGHT(Input!I6,(LEN(Input!I6)-LEN(B8))),"hh:mm:ss AM/PM"))), "")</f>
        <v>0.46875</v>
      </c>
      <c r="D8" s="17">
        <f>IFERROR(TIMEVALUE(TEXT(RIGHT(Input!J6,(LEN(Input!J6)-LEN(B8))),"hh:mm:ss AM/PM")), "")</f>
        <v>0.625</v>
      </c>
      <c r="E8" s="22">
        <f t="shared" si="0"/>
        <v>0.15625</v>
      </c>
      <c r="F8" s="22">
        <f t="shared" si="1"/>
        <v>0.15625</v>
      </c>
      <c r="G8" s="23">
        <f>24*IF(VLOOKUP(VLOOKUP(A8,Sheet1!$A$1:$B$150,VALUE(2),FALSE),Sheet1!$D$1:$F$3,IF(Input!H6="Fri",VALUE(3), VALUE(2)),FALSE) &lt; D8, D8 - VLOOKUP(VLOOKUP(A8,Sheet1!$A$1:$B$150,VALUE(2),FALSE),Sheet1!$D$1:$F$3,IF(Input!H6="Fri",VALUE(3), VALUE(2)),FALSE), 0)</f>
        <v>0</v>
      </c>
      <c r="H8" s="9">
        <f t="shared" si="2"/>
        <v>23</v>
      </c>
      <c r="I8" s="9" t="str">
        <f>Input!M6</f>
        <v>Q - 1992 - Saint Joseph's college</v>
      </c>
    </row>
    <row r="9" spans="1:11" x14ac:dyDescent="0.4">
      <c r="A9" s="6" t="str">
        <f>CONCATENATE(Input!C7, " ", Input!D7)</f>
        <v>Mitchell Allen</v>
      </c>
      <c r="B9" s="24">
        <f>Input!G7</f>
        <v>43256</v>
      </c>
      <c r="C9" s="17">
        <f>IFERROR(TIMEVALUE((TEXT(RIGHT(Input!I7,(LEN(Input!I7)-LEN(B9))),"hh:mm:ss AM/PM"))), "")</f>
        <v>0.625</v>
      </c>
      <c r="D9" s="17">
        <f>IFERROR(TIMEVALUE(TEXT(RIGHT(Input!J7,(LEN(Input!J7)-LEN(B9))),"hh:mm:ss AM/PM")), "")</f>
        <v>0.64583333333333337</v>
      </c>
      <c r="E9" s="22">
        <f t="shared" si="0"/>
        <v>2.083333333333337E-2</v>
      </c>
      <c r="F9" s="22">
        <f t="shared" si="1"/>
        <v>0</v>
      </c>
      <c r="G9" s="23">
        <f>24*IF(VLOOKUP(VLOOKUP(A9,Sheet1!$A$1:$B$150,VALUE(2),FALSE),Sheet1!$D$1:$F$3,IF(Input!H7="Fri",VALUE(3), VALUE(2)),FALSE) &lt; D9, D9 - VLOOKUP(VLOOKUP(A9,Sheet1!$A$1:$B$150,VALUE(2),FALSE),Sheet1!$D$1:$F$3,IF(Input!H7="Fri",VALUE(3), VALUE(2)),FALSE), 0)</f>
        <v>0.50000000000000089</v>
      </c>
      <c r="H9" s="9">
        <f t="shared" si="2"/>
        <v>23</v>
      </c>
      <c r="I9" s="9" t="str">
        <f>Input!M7</f>
        <v>0100 - Non Chargable</v>
      </c>
    </row>
    <row r="10" spans="1:11" x14ac:dyDescent="0.4">
      <c r="A10" s="6" t="str">
        <f>CONCATENATE(Input!C8, " ", Input!D8)</f>
        <v>Mitchell Allen</v>
      </c>
      <c r="B10" s="24">
        <f>Input!G8</f>
        <v>43257</v>
      </c>
      <c r="C10" s="17">
        <f>IFERROR(TIMEVALUE((TEXT(RIGHT(Input!I8,(LEN(Input!I8)-LEN(B10))),"hh:mm:ss AM/PM"))), "")</f>
        <v>0.29166666666666669</v>
      </c>
      <c r="D10" s="17">
        <f>IFERROR(TIMEVALUE(TEXT(RIGHT(Input!J8,(LEN(Input!J8)-LEN(B10))),"hh:mm:ss AM/PM")), "")</f>
        <v>0.36458333333333331</v>
      </c>
      <c r="E10" s="22">
        <f t="shared" si="0"/>
        <v>7.291666666666663E-2</v>
      </c>
      <c r="F10" s="22">
        <f t="shared" si="1"/>
        <v>7.291666666666663E-2</v>
      </c>
      <c r="G10" s="23">
        <f>24*IF(VLOOKUP(VLOOKUP(A10,Sheet1!$A$1:$B$150,VALUE(2),FALSE),Sheet1!$D$1:$F$3,IF(Input!H8="Fri",VALUE(3), VALUE(2)),FALSE) &lt; D10, D10 - VLOOKUP(VLOOKUP(A10,Sheet1!$A$1:$B$150,VALUE(2),FALSE),Sheet1!$D$1:$F$3,IF(Input!H8="Fri",VALUE(3), VALUE(2)),FALSE), 0)</f>
        <v>0</v>
      </c>
      <c r="H10" s="9">
        <f t="shared" si="2"/>
        <v>23</v>
      </c>
      <c r="I10" s="9" t="str">
        <f>Input!M8</f>
        <v>Q - 2112 - Trinity College Kiln</v>
      </c>
    </row>
    <row r="11" spans="1:11" x14ac:dyDescent="0.4">
      <c r="A11" s="6" t="str">
        <f>CONCATENATE(Input!C9, " ", Input!D9)</f>
        <v>Mitchell Allen</v>
      </c>
      <c r="B11" s="24">
        <f>Input!G9</f>
        <v>43257</v>
      </c>
      <c r="C11" s="17">
        <f>IFERROR(TIMEVALUE((TEXT(RIGHT(Input!I9,(LEN(Input!I9)-LEN(B11))),"hh:mm:ss AM/PM"))), "")</f>
        <v>0.36458333333333331</v>
      </c>
      <c r="D11" s="17">
        <f>IFERROR(TIMEVALUE(TEXT(RIGHT(Input!J9,(LEN(Input!J9)-LEN(B11))),"hh:mm:ss AM/PM")), "")</f>
        <v>0.41666666666666669</v>
      </c>
      <c r="E11" s="22">
        <f t="shared" si="0"/>
        <v>5.208333333333337E-2</v>
      </c>
      <c r="F11" s="22">
        <f t="shared" si="1"/>
        <v>5.208333333333337E-2</v>
      </c>
      <c r="G11" s="23">
        <f>24*IF(VLOOKUP(VLOOKUP(A11,Sheet1!$A$1:$B$150,VALUE(2),FALSE),Sheet1!$D$1:$F$3,IF(Input!H9="Fri",VALUE(3), VALUE(2)),FALSE) &lt; D11, D11 - VLOOKUP(VLOOKUP(A11,Sheet1!$A$1:$B$150,VALUE(2),FALSE),Sheet1!$D$1:$F$3,IF(Input!H9="Fri",VALUE(3), VALUE(2)),FALSE), 0)</f>
        <v>0</v>
      </c>
      <c r="H11" s="9">
        <f t="shared" si="2"/>
        <v>23</v>
      </c>
      <c r="I11" s="9" t="str">
        <f>Input!M9</f>
        <v>Q - 2151 - Britton Engineering</v>
      </c>
    </row>
    <row r="12" spans="1:11" x14ac:dyDescent="0.4">
      <c r="A12" s="6" t="str">
        <f>CONCATENATE(Input!C10, " ", Input!D10)</f>
        <v>Mitchell Allen</v>
      </c>
      <c r="B12" s="24">
        <f>Input!G10</f>
        <v>43257</v>
      </c>
      <c r="C12" s="17">
        <f>IFERROR(TIMEVALUE((TEXT(RIGHT(Input!I10,(LEN(Input!I10)-LEN(B12))),"hh:mm:ss AM/PM"))), "")</f>
        <v>0.41666666666666669</v>
      </c>
      <c r="D12" s="17">
        <f>IFERROR(TIMEVALUE(TEXT(RIGHT(Input!J10,(LEN(Input!J10)-LEN(B12))),"hh:mm:ss AM/PM")), "")</f>
        <v>0.51041666666666663</v>
      </c>
      <c r="E12" s="22">
        <f t="shared" si="0"/>
        <v>9.3749999999999944E-2</v>
      </c>
      <c r="F12" s="22">
        <f t="shared" si="1"/>
        <v>9.3749999999999944E-2</v>
      </c>
      <c r="G12" s="23">
        <f>24*IF(VLOOKUP(VLOOKUP(A12,Sheet1!$A$1:$B$150,VALUE(2),FALSE),Sheet1!$D$1:$F$3,IF(Input!H10="Fri",VALUE(3), VALUE(2)),FALSE) &lt; D12, D12 - VLOOKUP(VLOOKUP(A12,Sheet1!$A$1:$B$150,VALUE(2),FALSE),Sheet1!$D$1:$F$3,IF(Input!H10="Fri",VALUE(3), VALUE(2)),FALSE), 0)</f>
        <v>0</v>
      </c>
      <c r="H12" s="9">
        <f t="shared" si="2"/>
        <v>23</v>
      </c>
      <c r="I12" s="9" t="str">
        <f>Input!M10</f>
        <v>Q - 2151 - Britton Engineering</v>
      </c>
    </row>
    <row r="13" spans="1:11" x14ac:dyDescent="0.4">
      <c r="A13" s="6" t="str">
        <f>CONCATENATE(Input!C11, " ", Input!D11)</f>
        <v>Mitchell Allen</v>
      </c>
      <c r="B13" s="24">
        <f>Input!G11</f>
        <v>43257</v>
      </c>
      <c r="C13" s="17">
        <f>IFERROR(TIMEVALUE((TEXT(RIGHT(Input!I11,(LEN(Input!I11)-LEN(B13))),"hh:mm:ss AM/PM"))), "")</f>
        <v>0.51041666666666663</v>
      </c>
      <c r="D13" s="17">
        <f>IFERROR(TIMEVALUE(TEXT(RIGHT(Input!J11,(LEN(Input!J11)-LEN(B13))),"hh:mm:ss AM/PM")), "")</f>
        <v>0.52083333333333337</v>
      </c>
      <c r="E13" s="22">
        <f t="shared" si="0"/>
        <v>1.0416666666666741E-2</v>
      </c>
      <c r="F13" s="22">
        <f t="shared" si="1"/>
        <v>1.0416666666666741E-2</v>
      </c>
      <c r="G13" s="23">
        <f>24*IF(VLOOKUP(VLOOKUP(A13,Sheet1!$A$1:$B$150,VALUE(2),FALSE),Sheet1!$D$1:$F$3,IF(Input!H11="Fri",VALUE(3), VALUE(2)),FALSE) &lt; D13, D13 - VLOOKUP(VLOOKUP(A13,Sheet1!$A$1:$B$150,VALUE(2),FALSE),Sheet1!$D$1:$F$3,IF(Input!H11="Fri",VALUE(3), VALUE(2)),FALSE), 0)</f>
        <v>0</v>
      </c>
      <c r="H13" s="9">
        <f t="shared" si="2"/>
        <v>23</v>
      </c>
      <c r="I13" s="9" t="str">
        <f>Input!M11</f>
        <v>I - 2150 - Worongary Dentist/Real Estate</v>
      </c>
    </row>
    <row r="14" spans="1:11" x14ac:dyDescent="0.4">
      <c r="A14" s="6" t="str">
        <f>CONCATENATE(Input!C12, " ", Input!D12)</f>
        <v>Mitchell Allen</v>
      </c>
      <c r="B14" s="24">
        <f>Input!G12</f>
        <v>43257</v>
      </c>
      <c r="C14" s="17">
        <f>IFERROR(TIMEVALUE((TEXT(RIGHT(Input!I12,(LEN(Input!I12)-LEN(B14))),"hh:mm:ss AM/PM"))), "")</f>
        <v>0.52083333333333337</v>
      </c>
      <c r="D14" s="17">
        <f>IFERROR(TIMEVALUE(TEXT(RIGHT(Input!J12,(LEN(Input!J12)-LEN(B14))),"hh:mm:ss AM/PM")), "")</f>
        <v>0.54166666666666663</v>
      </c>
      <c r="E14" s="22">
        <f t="shared" si="0"/>
        <v>2.0833333333333259E-2</v>
      </c>
      <c r="F14" s="22">
        <f t="shared" si="1"/>
        <v>2.0833333333333259E-2</v>
      </c>
      <c r="G14" s="23">
        <f>24*IF(VLOOKUP(VLOOKUP(A14,Sheet1!$A$1:$B$150,VALUE(2),FALSE),Sheet1!$D$1:$F$3,IF(Input!H12="Fri",VALUE(3), VALUE(2)),FALSE) &lt; D14, D14 - VLOOKUP(VLOOKUP(A14,Sheet1!$A$1:$B$150,VALUE(2),FALSE),Sheet1!$D$1:$F$3,IF(Input!H12="Fri",VALUE(3), VALUE(2)),FALSE), 0)</f>
        <v>0</v>
      </c>
      <c r="H14" s="9">
        <f t="shared" si="2"/>
        <v>23</v>
      </c>
      <c r="I14" s="9" t="str">
        <f>Input!M12</f>
        <v>Lunch Break</v>
      </c>
    </row>
    <row r="15" spans="1:11" x14ac:dyDescent="0.4">
      <c r="A15" s="6" t="str">
        <f>CONCATENATE(Input!C13, " ", Input!D13)</f>
        <v>Mitchell Allen</v>
      </c>
      <c r="B15" s="24">
        <f>Input!G13</f>
        <v>43257</v>
      </c>
      <c r="C15" s="17">
        <f>IFERROR(TIMEVALUE((TEXT(RIGHT(Input!I13,(LEN(Input!I13)-LEN(B15))),"hh:mm:ss AM/PM"))), "")</f>
        <v>0.54166666666666663</v>
      </c>
      <c r="D15" s="17">
        <f>IFERROR(TIMEVALUE(TEXT(RIGHT(Input!J13,(LEN(Input!J13)-LEN(B15))),"hh:mm:ss AM/PM")), "")</f>
        <v>0.625</v>
      </c>
      <c r="E15" s="22">
        <f t="shared" si="0"/>
        <v>8.333333333333337E-2</v>
      </c>
      <c r="F15" s="22">
        <f t="shared" si="1"/>
        <v>8.333333333333337E-2</v>
      </c>
      <c r="G15" s="23">
        <f>24*IF(VLOOKUP(VLOOKUP(A15,Sheet1!$A$1:$B$150,VALUE(2),FALSE),Sheet1!$D$1:$F$3,IF(Input!H13="Fri",VALUE(3), VALUE(2)),FALSE) &lt; D15, D15 - VLOOKUP(VLOOKUP(A15,Sheet1!$A$1:$B$150,VALUE(2),FALSE),Sheet1!$D$1:$F$3,IF(Input!H13="Fri",VALUE(3), VALUE(2)),FALSE), 0)</f>
        <v>0</v>
      </c>
      <c r="H15" s="9">
        <f t="shared" si="2"/>
        <v>23</v>
      </c>
      <c r="I15" s="9" t="str">
        <f>Input!M13</f>
        <v>I - 2150 - Worongary Dentist/Real Estate</v>
      </c>
    </row>
    <row r="16" spans="1:11" x14ac:dyDescent="0.4">
      <c r="A16" s="6" t="str">
        <f>CONCATENATE(Input!C14, " ", Input!D14)</f>
        <v>Mitchell Allen</v>
      </c>
      <c r="B16" s="24">
        <f>Input!G14</f>
        <v>43257</v>
      </c>
      <c r="C16" s="17">
        <f>IFERROR(TIMEVALUE((TEXT(RIGHT(Input!I14,(LEN(Input!I14)-LEN(B16))),"hh:mm:ss AM/PM"))), "")</f>
        <v>0.625</v>
      </c>
      <c r="D16" s="17">
        <f>IFERROR(TIMEVALUE(TEXT(RIGHT(Input!J14,(LEN(Input!J14)-LEN(B16))),"hh:mm:ss AM/PM")), "")</f>
        <v>0.64583333333333337</v>
      </c>
      <c r="E16" s="22">
        <f t="shared" si="0"/>
        <v>2.083333333333337E-2</v>
      </c>
      <c r="F16" s="22">
        <f t="shared" si="1"/>
        <v>0</v>
      </c>
      <c r="G16" s="23">
        <f>24*IF(VLOOKUP(VLOOKUP(A16,Sheet1!$A$1:$B$150,VALUE(2),FALSE),Sheet1!$D$1:$F$3,IF(Input!H14="Fri",VALUE(3), VALUE(2)),FALSE) &lt; D16, D16 - VLOOKUP(VLOOKUP(A16,Sheet1!$A$1:$B$150,VALUE(2),FALSE),Sheet1!$D$1:$F$3,IF(Input!H14="Fri",VALUE(3), VALUE(2)),FALSE), 0)</f>
        <v>0.50000000000000089</v>
      </c>
      <c r="H16" s="9">
        <f t="shared" si="2"/>
        <v>23</v>
      </c>
      <c r="I16" s="9" t="str">
        <f>Input!M14</f>
        <v>0100 - Non Chargable</v>
      </c>
    </row>
    <row r="17" spans="1:9" x14ac:dyDescent="0.4">
      <c r="A17" s="6" t="str">
        <f>CONCATENATE(Input!C15, " ", Input!D15)</f>
        <v>Mitchell Allen</v>
      </c>
      <c r="B17" s="24">
        <f>Input!G15</f>
        <v>43258</v>
      </c>
      <c r="C17" s="17">
        <f>IFERROR(TIMEVALUE((TEXT(RIGHT(Input!I15,(LEN(Input!I15)-LEN(B17))),"hh:mm:ss AM/PM"))), "")</f>
        <v>0.29166666666666669</v>
      </c>
      <c r="D17" s="17">
        <f>IFERROR(TIMEVALUE(TEXT(RIGHT(Input!J15,(LEN(Input!J15)-LEN(B17))),"hh:mm:ss AM/PM")), "")</f>
        <v>0.39583333333333331</v>
      </c>
      <c r="E17" s="22">
        <f t="shared" si="0"/>
        <v>0.10416666666666663</v>
      </c>
      <c r="F17" s="22">
        <f t="shared" si="1"/>
        <v>0.10416666666666663</v>
      </c>
      <c r="G17" s="23">
        <f>24*IF(VLOOKUP(VLOOKUP(A17,Sheet1!$A$1:$B$150,VALUE(2),FALSE),Sheet1!$D$1:$F$3,IF(Input!H15="Fri",VALUE(3), VALUE(2)),FALSE) &lt; D17, D17 - VLOOKUP(VLOOKUP(A17,Sheet1!$A$1:$B$150,VALUE(2),FALSE),Sheet1!$D$1:$F$3,IF(Input!H15="Fri",VALUE(3), VALUE(2)),FALSE), 0)</f>
        <v>0</v>
      </c>
      <c r="H17" s="9">
        <f t="shared" si="2"/>
        <v>23</v>
      </c>
      <c r="I17" s="9" t="str">
        <f>Input!M15</f>
        <v>I - 2130 - Muil Quoted</v>
      </c>
    </row>
    <row r="18" spans="1:9" x14ac:dyDescent="0.4">
      <c r="A18" s="6" t="str">
        <f>CONCATENATE(Input!C16, " ", Input!D16)</f>
        <v>Mitchell Allen</v>
      </c>
      <c r="B18" s="24">
        <f>Input!G16</f>
        <v>43258</v>
      </c>
      <c r="C18" s="17">
        <f>IFERROR(TIMEVALUE((TEXT(RIGHT(Input!I16,(LEN(Input!I16)-LEN(B18))),"hh:mm:ss AM/PM"))), "")</f>
        <v>0.39583333333333331</v>
      </c>
      <c r="D18" s="17">
        <f>IFERROR(TIMEVALUE(TEXT(RIGHT(Input!J16,(LEN(Input!J16)-LEN(B18))),"hh:mm:ss AM/PM")), "")</f>
        <v>0.41666666666666669</v>
      </c>
      <c r="E18" s="22">
        <f t="shared" si="0"/>
        <v>2.083333333333337E-2</v>
      </c>
      <c r="F18" s="22">
        <f t="shared" si="1"/>
        <v>2.083333333333337E-2</v>
      </c>
      <c r="G18" s="23">
        <f>24*IF(VLOOKUP(VLOOKUP(A18,Sheet1!$A$1:$B$150,VALUE(2),FALSE),Sheet1!$D$1:$F$3,IF(Input!H16="Fri",VALUE(3), VALUE(2)),FALSE) &lt; D18, D18 - VLOOKUP(VLOOKUP(A18,Sheet1!$A$1:$B$150,VALUE(2),FALSE),Sheet1!$D$1:$F$3,IF(Input!H16="Fri",VALUE(3), VALUE(2)),FALSE), 0)</f>
        <v>0</v>
      </c>
      <c r="H18" s="9">
        <f t="shared" si="2"/>
        <v>23</v>
      </c>
      <c r="I18" s="9" t="str">
        <f>Input!M16</f>
        <v>Lunch Break</v>
      </c>
    </row>
    <row r="19" spans="1:9" x14ac:dyDescent="0.4">
      <c r="A19" s="6" t="str">
        <f>CONCATENATE(Input!C17, " ", Input!D17)</f>
        <v>Mitchell Allen</v>
      </c>
      <c r="B19" s="24">
        <f>Input!G17</f>
        <v>43258</v>
      </c>
      <c r="C19" s="17">
        <f>IFERROR(TIMEVALUE((TEXT(RIGHT(Input!I17,(LEN(Input!I17)-LEN(B19))),"hh:mm:ss AM/PM"))), "")</f>
        <v>0.41666666666666669</v>
      </c>
      <c r="D19" s="17">
        <f>IFERROR(TIMEVALUE(TEXT(RIGHT(Input!J17,(LEN(Input!J17)-LEN(B19))),"hh:mm:ss AM/PM")), "")</f>
        <v>0.51041666666666663</v>
      </c>
      <c r="E19" s="22">
        <f t="shared" si="0"/>
        <v>9.3749999999999944E-2</v>
      </c>
      <c r="F19" s="22">
        <f t="shared" si="1"/>
        <v>9.3749999999999944E-2</v>
      </c>
      <c r="G19" s="23">
        <f>24*IF(VLOOKUP(VLOOKUP(A19,Sheet1!$A$1:$B$150,VALUE(2),FALSE),Sheet1!$D$1:$F$3,IF(Input!H17="Fri",VALUE(3), VALUE(2)),FALSE) &lt; D19, D19 - VLOOKUP(VLOOKUP(A19,Sheet1!$A$1:$B$150,VALUE(2),FALSE),Sheet1!$D$1:$F$3,IF(Input!H17="Fri",VALUE(3), VALUE(2)),FALSE), 0)</f>
        <v>0</v>
      </c>
      <c r="H19" s="9">
        <f t="shared" si="2"/>
        <v>23</v>
      </c>
      <c r="I19" s="9" t="str">
        <f>Input!M17</f>
        <v>I - 2130 - Muil Quoted</v>
      </c>
    </row>
    <row r="20" spans="1:9" x14ac:dyDescent="0.4">
      <c r="A20" s="6" t="str">
        <f>CONCATENATE(Input!C18, " ", Input!D18)</f>
        <v>Mitchell Allen</v>
      </c>
      <c r="B20" s="24">
        <f>Input!G18</f>
        <v>43258</v>
      </c>
      <c r="C20" s="17">
        <f>IFERROR(TIMEVALUE((TEXT(RIGHT(Input!I18,(LEN(Input!I18)-LEN(B20))),"hh:mm:ss AM/PM"))), "")</f>
        <v>0.51041666666666663</v>
      </c>
      <c r="D20" s="17">
        <f>IFERROR(TIMEVALUE(TEXT(RIGHT(Input!J18,(LEN(Input!J18)-LEN(B20))),"hh:mm:ss AM/PM")), "")</f>
        <v>0.65625</v>
      </c>
      <c r="E20" s="22">
        <f t="shared" si="0"/>
        <v>0.14583333333333337</v>
      </c>
      <c r="F20" s="22">
        <f t="shared" si="1"/>
        <v>0</v>
      </c>
      <c r="G20" s="23">
        <f>24*IF(VLOOKUP(VLOOKUP(A20,Sheet1!$A$1:$B$150,VALUE(2),FALSE),Sheet1!$D$1:$F$3,IF(Input!H18="Fri",VALUE(3), VALUE(2)),FALSE) &lt; D20, D20 - VLOOKUP(VLOOKUP(A20,Sheet1!$A$1:$B$150,VALUE(2),FALSE),Sheet1!$D$1:$F$3,IF(Input!H18="Fri",VALUE(3), VALUE(2)),FALSE), 0)</f>
        <v>0.75</v>
      </c>
      <c r="H20" s="9">
        <f t="shared" si="2"/>
        <v>23</v>
      </c>
      <c r="I20" s="9" t="str">
        <f>Input!M18</f>
        <v>Q - 2152 - VISY Bailer</v>
      </c>
    </row>
    <row r="21" spans="1:9" x14ac:dyDescent="0.4">
      <c r="A21" s="6" t="str">
        <f>CONCATENATE(Input!C19, " ", Input!D19)</f>
        <v>Mitchell Allen</v>
      </c>
      <c r="B21" s="24">
        <f>Input!G19</f>
        <v>43259</v>
      </c>
      <c r="C21" s="17">
        <f>IFERROR(TIMEVALUE((TEXT(RIGHT(Input!I19,(LEN(Input!I19)-LEN(B21))),"hh:mm:ss AM/PM"))), "")</f>
        <v>0.33333333333333331</v>
      </c>
      <c r="D21" s="17">
        <f>IFERROR(TIMEVALUE(TEXT(RIGHT(Input!J19,(LEN(Input!J19)-LEN(B21))),"hh:mm:ss AM/PM")), "")</f>
        <v>0.41666666666666669</v>
      </c>
      <c r="E21" s="22">
        <f t="shared" si="0"/>
        <v>8.333333333333337E-2</v>
      </c>
      <c r="F21" s="22">
        <f t="shared" si="1"/>
        <v>8.333333333333337E-2</v>
      </c>
      <c r="G21" s="23">
        <f>24*IF(VLOOKUP(VLOOKUP(A21,Sheet1!$A$1:$B$150,VALUE(2),FALSE),Sheet1!$D$1:$F$3,IF(Input!H19="Fri",VALUE(3), VALUE(2)),FALSE) &lt; D21, D21 - VLOOKUP(VLOOKUP(A21,Sheet1!$A$1:$B$150,VALUE(2),FALSE),Sheet1!$D$1:$F$3,IF(Input!H19="Fri",VALUE(3), VALUE(2)),FALSE), 0)</f>
        <v>0</v>
      </c>
      <c r="H21" s="9">
        <f t="shared" si="2"/>
        <v>23</v>
      </c>
      <c r="I21" s="9" t="str">
        <f>Input!M19</f>
        <v>Q - 2156 - VISY Faulty Light</v>
      </c>
    </row>
    <row r="22" spans="1:9" x14ac:dyDescent="0.4">
      <c r="A22" s="6" t="str">
        <f>CONCATENATE(Input!C20, " ", Input!D20)</f>
        <v>Mitchell Allen</v>
      </c>
      <c r="B22" s="24">
        <f>Input!G20</f>
        <v>43259</v>
      </c>
      <c r="C22" s="17">
        <f>IFERROR(TIMEVALUE((TEXT(RIGHT(Input!I20,(LEN(Input!I20)-LEN(B22))),"hh:mm:ss AM/PM"))), "")</f>
        <v>0.41666666666666669</v>
      </c>
      <c r="D22" s="17">
        <f>IFERROR(TIMEVALUE(TEXT(RIGHT(Input!J20,(LEN(Input!J20)-LEN(B22))),"hh:mm:ss AM/PM")), "")</f>
        <v>0.45833333333333331</v>
      </c>
      <c r="E22" s="22">
        <f t="shared" si="0"/>
        <v>4.166666666666663E-2</v>
      </c>
      <c r="F22" s="22">
        <f t="shared" si="1"/>
        <v>4.166666666666663E-2</v>
      </c>
      <c r="G22" s="23">
        <f>24*IF(VLOOKUP(VLOOKUP(A22,Sheet1!$A$1:$B$150,VALUE(2),FALSE),Sheet1!$D$1:$F$3,IF(Input!H20="Fri",VALUE(3), VALUE(2)),FALSE) &lt; D22, D22 - VLOOKUP(VLOOKUP(A22,Sheet1!$A$1:$B$150,VALUE(2),FALSE),Sheet1!$D$1:$F$3,IF(Input!H20="Fri",VALUE(3), VALUE(2)),FALSE), 0)</f>
        <v>0</v>
      </c>
      <c r="H22" s="9">
        <f t="shared" si="2"/>
        <v>23</v>
      </c>
      <c r="I22" s="9" t="str">
        <f>Input!M20</f>
        <v>Q - 2156 - VISY Faulty Light</v>
      </c>
    </row>
    <row r="23" spans="1:9" x14ac:dyDescent="0.4">
      <c r="A23" s="6" t="str">
        <f>CONCATENATE(Input!C21, " ", Input!D21)</f>
        <v>Mitchell Allen</v>
      </c>
      <c r="B23" s="24">
        <f>Input!G21</f>
        <v>43259</v>
      </c>
      <c r="C23" s="17">
        <f>IFERROR(TIMEVALUE((TEXT(RIGHT(Input!I21,(LEN(Input!I21)-LEN(B23))),"hh:mm:ss AM/PM"))), "")</f>
        <v>0.45833333333333331</v>
      </c>
      <c r="D23" s="17">
        <f>IFERROR(TIMEVALUE(TEXT(RIGHT(Input!J21,(LEN(Input!J21)-LEN(B23))),"hh:mm:ss AM/PM")), "")</f>
        <v>0.47916666666666669</v>
      </c>
      <c r="E23" s="22">
        <f t="shared" si="0"/>
        <v>2.083333333333337E-2</v>
      </c>
      <c r="F23" s="22">
        <f t="shared" si="1"/>
        <v>2.083333333333337E-2</v>
      </c>
      <c r="G23" s="23">
        <f>24*IF(VLOOKUP(VLOOKUP(A23,Sheet1!$A$1:$B$150,VALUE(2),FALSE),Sheet1!$D$1:$F$3,IF(Input!H21="Fri",VALUE(3), VALUE(2)),FALSE) &lt; D23, D23 - VLOOKUP(VLOOKUP(A23,Sheet1!$A$1:$B$150,VALUE(2),FALSE),Sheet1!$D$1:$F$3,IF(Input!H21="Fri",VALUE(3), VALUE(2)),FALSE), 0)</f>
        <v>0</v>
      </c>
      <c r="H23" s="9">
        <f t="shared" si="2"/>
        <v>23</v>
      </c>
      <c r="I23" s="9" t="str">
        <f>Input!M21</f>
        <v>Lunch Break</v>
      </c>
    </row>
    <row r="24" spans="1:9" x14ac:dyDescent="0.4">
      <c r="A24" s="6" t="str">
        <f>CONCATENATE(Input!C22, " ", Input!D22)</f>
        <v>Mitchell Allen</v>
      </c>
      <c r="B24" s="24">
        <f>Input!G22</f>
        <v>43259</v>
      </c>
      <c r="C24" s="17">
        <f>IFERROR(TIMEVALUE((TEXT(RIGHT(Input!I22,(LEN(Input!I22)-LEN(B24))),"hh:mm:ss AM/PM"))), "")</f>
        <v>0.47916666666666669</v>
      </c>
      <c r="D24" s="17">
        <f>IFERROR(TIMEVALUE(TEXT(RIGHT(Input!J22,(LEN(Input!J22)-LEN(B24))),"hh:mm:ss AM/PM")), "")</f>
        <v>0.60416666666666663</v>
      </c>
      <c r="E24" s="22">
        <f t="shared" si="0"/>
        <v>0.12499999999999994</v>
      </c>
      <c r="F24" s="22">
        <f t="shared" si="1"/>
        <v>0</v>
      </c>
      <c r="G24" s="23">
        <f>24*IF(VLOOKUP(VLOOKUP(A24,Sheet1!$A$1:$B$150,VALUE(2),FALSE),Sheet1!$D$1:$F$3,IF(Input!H22="Fri",VALUE(3), VALUE(2)),FALSE) &lt; D24, D24 - VLOOKUP(VLOOKUP(A24,Sheet1!$A$1:$B$150,VALUE(2),FALSE),Sheet1!$D$1:$F$3,IF(Input!H22="Fri",VALUE(3), VALUE(2)),FALSE), 0)</f>
        <v>0.99999999999999911</v>
      </c>
      <c r="H24" s="9">
        <f t="shared" si="2"/>
        <v>23</v>
      </c>
      <c r="I24" s="9" t="str">
        <f>Input!M22</f>
        <v>I - 2130 - Muil Quoted</v>
      </c>
    </row>
    <row r="25" spans="1:9" x14ac:dyDescent="0.4">
      <c r="A25" s="6" t="str">
        <f>CONCATENATE(Input!C23, " ", Input!D23)</f>
        <v>Lloyd Collins</v>
      </c>
      <c r="B25" s="24">
        <f>Input!G23</f>
        <v>43255</v>
      </c>
      <c r="C25" s="17">
        <f>IFERROR(TIMEVALUE((TEXT(RIGHT(Input!I23,(LEN(Input!I23)-LEN(B25))),"hh:mm:ss AM/PM"))), "")</f>
        <v>0.27083333333333331</v>
      </c>
      <c r="D25" s="17">
        <f>IFERROR(TIMEVALUE(TEXT(RIGHT(Input!J23,(LEN(Input!J23)-LEN(B25))),"hh:mm:ss AM/PM")), "")</f>
        <v>0.45833333333333331</v>
      </c>
      <c r="E25" s="22">
        <f t="shared" si="0"/>
        <v>0.1875</v>
      </c>
      <c r="F25" s="22">
        <f t="shared" si="1"/>
        <v>0.1875</v>
      </c>
      <c r="G25" s="23">
        <f>24*IF(VLOOKUP(VLOOKUP(A25,Sheet1!$A$1:$B$150,VALUE(2),FALSE),Sheet1!$D$1:$F$3,IF(Input!H23="Fri",VALUE(3), VALUE(2)),FALSE) &lt; D25, D25 - VLOOKUP(VLOOKUP(A25,Sheet1!$A$1:$B$150,VALUE(2),FALSE),Sheet1!$D$1:$F$3,IF(Input!H23="Fri",VALUE(3), VALUE(2)),FALSE), 0)</f>
        <v>0</v>
      </c>
      <c r="H25" s="9">
        <f t="shared" si="2"/>
        <v>23</v>
      </c>
      <c r="I25" s="9" t="str">
        <f>Input!M23</f>
        <v>I - 2130 - Muil Quoted</v>
      </c>
    </row>
    <row r="26" spans="1:9" x14ac:dyDescent="0.4">
      <c r="A26" s="6" t="str">
        <f>CONCATENATE(Input!C24, " ", Input!D24)</f>
        <v>Lloyd Collins</v>
      </c>
      <c r="B26" s="24">
        <f>Input!G24</f>
        <v>43255</v>
      </c>
      <c r="C26" s="17">
        <f>IFERROR(TIMEVALUE((TEXT(RIGHT(Input!I24,(LEN(Input!I24)-LEN(B26))),"hh:mm:ss AM/PM"))), "")</f>
        <v>0.45833333333333331</v>
      </c>
      <c r="D26" s="17">
        <f>IFERROR(TIMEVALUE(TEXT(RIGHT(Input!J24,(LEN(Input!J24)-LEN(B26))),"hh:mm:ss AM/PM")), "")</f>
        <v>0.47916666666666669</v>
      </c>
      <c r="E26" s="22">
        <f t="shared" si="0"/>
        <v>2.083333333333337E-2</v>
      </c>
      <c r="F26" s="22">
        <f t="shared" si="1"/>
        <v>2.083333333333337E-2</v>
      </c>
      <c r="G26" s="23">
        <f>24*IF(VLOOKUP(VLOOKUP(A26,Sheet1!$A$1:$B$150,VALUE(2),FALSE),Sheet1!$D$1:$F$3,IF(Input!H24="Fri",VALUE(3), VALUE(2)),FALSE) &lt; D26, D26 - VLOOKUP(VLOOKUP(A26,Sheet1!$A$1:$B$150,VALUE(2),FALSE),Sheet1!$D$1:$F$3,IF(Input!H24="Fri",VALUE(3), VALUE(2)),FALSE), 0)</f>
        <v>0</v>
      </c>
      <c r="H26" s="9">
        <f t="shared" si="2"/>
        <v>23</v>
      </c>
      <c r="I26" s="9" t="str">
        <f>Input!M24</f>
        <v>Lunch Break</v>
      </c>
    </row>
    <row r="27" spans="1:9" x14ac:dyDescent="0.4">
      <c r="A27" s="6" t="str">
        <f>CONCATENATE(Input!C25, " ", Input!D25)</f>
        <v>Lloyd Collins</v>
      </c>
      <c r="B27" s="24">
        <f>Input!G25</f>
        <v>43255</v>
      </c>
      <c r="C27" s="17">
        <f>IFERROR(TIMEVALUE((TEXT(RIGHT(Input!I25,(LEN(Input!I25)-LEN(B27))),"hh:mm:ss AM/PM"))), "")</f>
        <v>0.47916666666666669</v>
      </c>
      <c r="D27" s="17">
        <f>IFERROR(TIMEVALUE(TEXT(RIGHT(Input!J25,(LEN(Input!J25)-LEN(B27))),"hh:mm:ss AM/PM")), "")</f>
        <v>0.625</v>
      </c>
      <c r="E27" s="22">
        <f t="shared" si="0"/>
        <v>0.14583333333333331</v>
      </c>
      <c r="F27" s="22">
        <f t="shared" si="1"/>
        <v>0.14583333333333331</v>
      </c>
      <c r="G27" s="23">
        <f>24*IF(VLOOKUP(VLOOKUP(A27,Sheet1!$A$1:$B$150,VALUE(2),FALSE),Sheet1!$D$1:$F$3,IF(Input!H25="Fri",VALUE(3), VALUE(2)),FALSE) &lt; D27, D27 - VLOOKUP(VLOOKUP(A27,Sheet1!$A$1:$B$150,VALUE(2),FALSE),Sheet1!$D$1:$F$3,IF(Input!H25="Fri",VALUE(3), VALUE(2)),FALSE), 0)</f>
        <v>0</v>
      </c>
      <c r="H27" s="9">
        <f t="shared" si="2"/>
        <v>23</v>
      </c>
      <c r="I27" s="9" t="str">
        <f>Input!M25</f>
        <v>I - 2130 - Muil Quoted</v>
      </c>
    </row>
    <row r="28" spans="1:9" x14ac:dyDescent="0.4">
      <c r="A28" s="6" t="str">
        <f>CONCATENATE(Input!C26, " ", Input!D26)</f>
        <v>Lloyd Collins</v>
      </c>
      <c r="B28" s="24">
        <f>Input!G26</f>
        <v>43256</v>
      </c>
      <c r="C28" s="17">
        <f>IFERROR(TIMEVALUE((TEXT(RIGHT(Input!I26,(LEN(Input!I26)-LEN(B28))),"hh:mm:ss AM/PM"))), "")</f>
        <v>0.3125</v>
      </c>
      <c r="D28" s="17">
        <f>IFERROR(TIMEVALUE(TEXT(RIGHT(Input!J26,(LEN(Input!J26)-LEN(B28))),"hh:mm:ss AM/PM")), "")</f>
        <v>0.5</v>
      </c>
      <c r="E28" s="22">
        <f t="shared" si="0"/>
        <v>0.1875</v>
      </c>
      <c r="F28" s="22">
        <f t="shared" si="1"/>
        <v>0.1875</v>
      </c>
      <c r="G28" s="23">
        <f>24*IF(VLOOKUP(VLOOKUP(A28,Sheet1!$A$1:$B$150,VALUE(2),FALSE),Sheet1!$D$1:$F$3,IF(Input!H26="Fri",VALUE(3), VALUE(2)),FALSE) &lt; D28, D28 - VLOOKUP(VLOOKUP(A28,Sheet1!$A$1:$B$150,VALUE(2),FALSE),Sheet1!$D$1:$F$3,IF(Input!H26="Fri",VALUE(3), VALUE(2)),FALSE), 0)</f>
        <v>0</v>
      </c>
      <c r="H28" s="9">
        <f t="shared" si="2"/>
        <v>23</v>
      </c>
      <c r="I28" s="9" t="str">
        <f>Input!M26</f>
        <v>I - 2130 - Muil Quoted</v>
      </c>
    </row>
    <row r="29" spans="1:9" x14ac:dyDescent="0.4">
      <c r="A29" s="6" t="str">
        <f>CONCATENATE(Input!C27, " ", Input!D27)</f>
        <v>Lloyd Collins</v>
      </c>
      <c r="B29" s="24">
        <f>Input!G27</f>
        <v>43256</v>
      </c>
      <c r="C29" s="17">
        <f>IFERROR(TIMEVALUE((TEXT(RIGHT(Input!I27,(LEN(Input!I27)-LEN(B29))),"hh:mm:ss AM/PM"))), "")</f>
        <v>0.5</v>
      </c>
      <c r="D29" s="17">
        <f>IFERROR(TIMEVALUE(TEXT(RIGHT(Input!J27,(LEN(Input!J27)-LEN(B29))),"hh:mm:ss AM/PM")), "")</f>
        <v>0.52083333333333337</v>
      </c>
      <c r="E29" s="22">
        <f t="shared" si="0"/>
        <v>2.083333333333337E-2</v>
      </c>
      <c r="F29" s="22">
        <f t="shared" si="1"/>
        <v>2.083333333333337E-2</v>
      </c>
      <c r="G29" s="23">
        <f>24*IF(VLOOKUP(VLOOKUP(A29,Sheet1!$A$1:$B$150,VALUE(2),FALSE),Sheet1!$D$1:$F$3,IF(Input!H27="Fri",VALUE(3), VALUE(2)),FALSE) &lt; D29, D29 - VLOOKUP(VLOOKUP(A29,Sheet1!$A$1:$B$150,VALUE(2),FALSE),Sheet1!$D$1:$F$3,IF(Input!H27="Fri",VALUE(3), VALUE(2)),FALSE), 0)</f>
        <v>0</v>
      </c>
      <c r="H29" s="9">
        <f t="shared" si="2"/>
        <v>23</v>
      </c>
      <c r="I29" s="9" t="str">
        <f>Input!M27</f>
        <v>Lunch Break</v>
      </c>
    </row>
    <row r="30" spans="1:9" x14ac:dyDescent="0.4">
      <c r="A30" s="6" t="str">
        <f>CONCATENATE(Input!C28, " ", Input!D28)</f>
        <v>Lloyd Collins</v>
      </c>
      <c r="B30" s="24">
        <f>Input!G28</f>
        <v>43256</v>
      </c>
      <c r="C30" s="17">
        <f>IFERROR(TIMEVALUE((TEXT(RIGHT(Input!I28,(LEN(Input!I28)-LEN(B30))),"hh:mm:ss AM/PM"))), "")</f>
        <v>0.52083333333333337</v>
      </c>
      <c r="D30" s="17">
        <f>IFERROR(TIMEVALUE(TEXT(RIGHT(Input!J28,(LEN(Input!J28)-LEN(B30))),"hh:mm:ss AM/PM")), "")</f>
        <v>0.66666666666666663</v>
      </c>
      <c r="E30" s="22">
        <f t="shared" si="0"/>
        <v>0.14583333333333326</v>
      </c>
      <c r="F30" s="22">
        <f t="shared" si="1"/>
        <v>0.14583333333333326</v>
      </c>
      <c r="G30" s="23">
        <f>24*IF(VLOOKUP(VLOOKUP(A30,Sheet1!$A$1:$B$150,VALUE(2),FALSE),Sheet1!$D$1:$F$3,IF(Input!H28="Fri",VALUE(3), VALUE(2)),FALSE) &lt; D30, D30 - VLOOKUP(VLOOKUP(A30,Sheet1!$A$1:$B$150,VALUE(2),FALSE),Sheet1!$D$1:$F$3,IF(Input!H28="Fri",VALUE(3), VALUE(2)),FALSE), 0)</f>
        <v>0</v>
      </c>
      <c r="H30" s="9">
        <f t="shared" si="2"/>
        <v>23</v>
      </c>
      <c r="I30" s="9" t="str">
        <f>Input!M28</f>
        <v>I - 2130 - Muil Quoted</v>
      </c>
    </row>
    <row r="31" spans="1:9" x14ac:dyDescent="0.4">
      <c r="A31" s="6" t="str">
        <f>CONCATENATE(Input!C29, " ", Input!D29)</f>
        <v>Lloyd Collins</v>
      </c>
      <c r="B31" s="24">
        <f>Input!G29</f>
        <v>43257</v>
      </c>
      <c r="C31" s="17">
        <f>IFERROR(TIMEVALUE((TEXT(RIGHT(Input!I29,(LEN(Input!I29)-LEN(B31))),"hh:mm:ss AM/PM"))), "")</f>
        <v>0.27083333333333331</v>
      </c>
      <c r="D31" s="17">
        <f>IFERROR(TIMEVALUE(TEXT(RIGHT(Input!J29,(LEN(Input!J29)-LEN(B31))),"hh:mm:ss AM/PM")), "")</f>
        <v>0.44791666666666669</v>
      </c>
      <c r="E31" s="22">
        <f t="shared" si="0"/>
        <v>0.17708333333333337</v>
      </c>
      <c r="F31" s="22">
        <f t="shared" si="1"/>
        <v>0.17708333333333337</v>
      </c>
      <c r="G31" s="23">
        <f>24*IF(VLOOKUP(VLOOKUP(A31,Sheet1!$A$1:$B$150,VALUE(2),FALSE),Sheet1!$D$1:$F$3,IF(Input!H29="Fri",VALUE(3), VALUE(2)),FALSE) &lt; D31, D31 - VLOOKUP(VLOOKUP(A31,Sheet1!$A$1:$B$150,VALUE(2),FALSE),Sheet1!$D$1:$F$3,IF(Input!H29="Fri",VALUE(3), VALUE(2)),FALSE), 0)</f>
        <v>0</v>
      </c>
      <c r="H31" s="9">
        <f t="shared" si="2"/>
        <v>23</v>
      </c>
      <c r="I31" s="9" t="str">
        <f>Input!M29</f>
        <v>I - 2130 - Muil Quoted</v>
      </c>
    </row>
    <row r="32" spans="1:9" x14ac:dyDescent="0.4">
      <c r="A32" s="6" t="str">
        <f>CONCATENATE(Input!C30, " ", Input!D30)</f>
        <v>Lloyd Collins</v>
      </c>
      <c r="B32" s="24">
        <f>Input!G30</f>
        <v>43257</v>
      </c>
      <c r="C32" s="17">
        <f>IFERROR(TIMEVALUE((TEXT(RIGHT(Input!I30,(LEN(Input!I30)-LEN(B32))),"hh:mm:ss AM/PM"))), "")</f>
        <v>0.44791666666666669</v>
      </c>
      <c r="D32" s="17">
        <f>IFERROR(TIMEVALUE(TEXT(RIGHT(Input!J30,(LEN(Input!J30)-LEN(B32))),"hh:mm:ss AM/PM")), "")</f>
        <v>0.46875</v>
      </c>
      <c r="E32" s="22">
        <f t="shared" si="0"/>
        <v>2.0833333333333315E-2</v>
      </c>
      <c r="F32" s="22">
        <f t="shared" si="1"/>
        <v>2.0833333333333315E-2</v>
      </c>
      <c r="G32" s="23">
        <f>24*IF(VLOOKUP(VLOOKUP(A32,Sheet1!$A$1:$B$150,VALUE(2),FALSE),Sheet1!$D$1:$F$3,IF(Input!H30="Fri",VALUE(3), VALUE(2)),FALSE) &lt; D32, D32 - VLOOKUP(VLOOKUP(A32,Sheet1!$A$1:$B$150,VALUE(2),FALSE),Sheet1!$D$1:$F$3,IF(Input!H30="Fri",VALUE(3), VALUE(2)),FALSE), 0)</f>
        <v>0</v>
      </c>
      <c r="H32" s="9">
        <f t="shared" si="2"/>
        <v>23</v>
      </c>
      <c r="I32" s="9" t="str">
        <f>Input!M30</f>
        <v>Lunch Break</v>
      </c>
    </row>
    <row r="33" spans="1:9" x14ac:dyDescent="0.4">
      <c r="A33" s="6" t="str">
        <f>CONCATENATE(Input!C31, " ", Input!D31)</f>
        <v>Lloyd Collins</v>
      </c>
      <c r="B33" s="24">
        <f>Input!G31</f>
        <v>43257</v>
      </c>
      <c r="C33" s="17">
        <f>IFERROR(TIMEVALUE((TEXT(RIGHT(Input!I31,(LEN(Input!I31)-LEN(B33))),"hh:mm:ss AM/PM"))), "")</f>
        <v>0.46875</v>
      </c>
      <c r="D33" s="17">
        <f>IFERROR(TIMEVALUE(TEXT(RIGHT(Input!J31,(LEN(Input!J31)-LEN(B33))),"hh:mm:ss AM/PM")), "")</f>
        <v>0.625</v>
      </c>
      <c r="E33" s="22">
        <f t="shared" si="0"/>
        <v>0.15625</v>
      </c>
      <c r="F33" s="22">
        <f t="shared" si="1"/>
        <v>0.15625</v>
      </c>
      <c r="G33" s="23">
        <f>24*IF(VLOOKUP(VLOOKUP(A33,Sheet1!$A$1:$B$150,VALUE(2),FALSE),Sheet1!$D$1:$F$3,IF(Input!H31="Fri",VALUE(3), VALUE(2)),FALSE) &lt; D33, D33 - VLOOKUP(VLOOKUP(A33,Sheet1!$A$1:$B$150,VALUE(2),FALSE),Sheet1!$D$1:$F$3,IF(Input!H31="Fri",VALUE(3), VALUE(2)),FALSE), 0)</f>
        <v>0</v>
      </c>
      <c r="H33" s="9">
        <f t="shared" si="2"/>
        <v>23</v>
      </c>
      <c r="I33" s="9" t="str">
        <f>Input!M31</f>
        <v>I - 2130 - Muil Quoted</v>
      </c>
    </row>
    <row r="34" spans="1:9" x14ac:dyDescent="0.4">
      <c r="A34" s="6" t="str">
        <f>CONCATENATE(Input!C32, " ", Input!D32)</f>
        <v>Lloyd Collins</v>
      </c>
      <c r="B34" s="24">
        <f>Input!G32</f>
        <v>43258</v>
      </c>
      <c r="C34" s="17">
        <f>IFERROR(TIMEVALUE((TEXT(RIGHT(Input!I32,(LEN(Input!I32)-LEN(B34))),"hh:mm:ss AM/PM"))), "")</f>
        <v>0.27083333333333331</v>
      </c>
      <c r="D34" s="17">
        <f>IFERROR(TIMEVALUE(TEXT(RIGHT(Input!J32,(LEN(Input!J32)-LEN(B34))),"hh:mm:ss AM/PM")), "")</f>
        <v>0.46875</v>
      </c>
      <c r="E34" s="22">
        <f t="shared" si="0"/>
        <v>0.19791666666666669</v>
      </c>
      <c r="F34" s="22">
        <f t="shared" si="1"/>
        <v>0.19791666666666669</v>
      </c>
      <c r="G34" s="23">
        <f>24*IF(VLOOKUP(VLOOKUP(A34,Sheet1!$A$1:$B$150,VALUE(2),FALSE),Sheet1!$D$1:$F$3,IF(Input!H32="Fri",VALUE(3), VALUE(2)),FALSE) &lt; D34, D34 - VLOOKUP(VLOOKUP(A34,Sheet1!$A$1:$B$150,VALUE(2),FALSE),Sheet1!$D$1:$F$3,IF(Input!H32="Fri",VALUE(3), VALUE(2)),FALSE), 0)</f>
        <v>0</v>
      </c>
      <c r="H34" s="9">
        <f t="shared" si="2"/>
        <v>23</v>
      </c>
      <c r="I34" s="9" t="str">
        <f>Input!M32</f>
        <v>I - 2130 - Muil Quoted</v>
      </c>
    </row>
    <row r="35" spans="1:9" x14ac:dyDescent="0.4">
      <c r="A35" s="6" t="str">
        <f>CONCATENATE(Input!C33, " ", Input!D33)</f>
        <v>Lloyd Collins</v>
      </c>
      <c r="B35" s="24">
        <f>Input!G33</f>
        <v>43258</v>
      </c>
      <c r="C35" s="17">
        <f>IFERROR(TIMEVALUE((TEXT(RIGHT(Input!I33,(LEN(Input!I33)-LEN(B35))),"hh:mm:ss AM/PM"))), "")</f>
        <v>0.46875</v>
      </c>
      <c r="D35" s="17">
        <f>IFERROR(TIMEVALUE(TEXT(RIGHT(Input!J33,(LEN(Input!J33)-LEN(B35))),"hh:mm:ss AM/PM")), "")</f>
        <v>0.48958333333333331</v>
      </c>
      <c r="E35" s="22">
        <f t="shared" si="0"/>
        <v>2.0833333333333315E-2</v>
      </c>
      <c r="F35" s="22">
        <f t="shared" si="1"/>
        <v>2.0833333333333315E-2</v>
      </c>
      <c r="G35" s="23">
        <f>24*IF(VLOOKUP(VLOOKUP(A35,Sheet1!$A$1:$B$150,VALUE(2),FALSE),Sheet1!$D$1:$F$3,IF(Input!H33="Fri",VALUE(3), VALUE(2)),FALSE) &lt; D35, D35 - VLOOKUP(VLOOKUP(A35,Sheet1!$A$1:$B$150,VALUE(2),FALSE),Sheet1!$D$1:$F$3,IF(Input!H33="Fri",VALUE(3), VALUE(2)),FALSE), 0)</f>
        <v>0</v>
      </c>
      <c r="H35" s="9">
        <f t="shared" si="2"/>
        <v>23</v>
      </c>
      <c r="I35" s="9" t="str">
        <f>Input!M33</f>
        <v>Lunch Break</v>
      </c>
    </row>
    <row r="36" spans="1:9" x14ac:dyDescent="0.4">
      <c r="A36" s="6" t="str">
        <f>CONCATENATE(Input!C34, " ", Input!D34)</f>
        <v>Lloyd Collins</v>
      </c>
      <c r="B36" s="24">
        <f>Input!G34</f>
        <v>43258</v>
      </c>
      <c r="C36" s="17">
        <f>IFERROR(TIMEVALUE((TEXT(RIGHT(Input!I34,(LEN(Input!I34)-LEN(B36))),"hh:mm:ss AM/PM"))), "")</f>
        <v>0.48958333333333331</v>
      </c>
      <c r="D36" s="17">
        <f>IFERROR(TIMEVALUE(TEXT(RIGHT(Input!J34,(LEN(Input!J34)-LEN(B36))),"hh:mm:ss AM/PM")), "")</f>
        <v>0.625</v>
      </c>
      <c r="E36" s="22">
        <f t="shared" si="0"/>
        <v>0.13541666666666669</v>
      </c>
      <c r="F36" s="22">
        <f t="shared" si="1"/>
        <v>0.13541666666666669</v>
      </c>
      <c r="G36" s="23">
        <f>24*IF(VLOOKUP(VLOOKUP(A36,Sheet1!$A$1:$B$150,VALUE(2),FALSE),Sheet1!$D$1:$F$3,IF(Input!H34="Fri",VALUE(3), VALUE(2)),FALSE) &lt; D36, D36 - VLOOKUP(VLOOKUP(A36,Sheet1!$A$1:$B$150,VALUE(2),FALSE),Sheet1!$D$1:$F$3,IF(Input!H34="Fri",VALUE(3), VALUE(2)),FALSE), 0)</f>
        <v>0</v>
      </c>
      <c r="H36" s="9">
        <f t="shared" si="2"/>
        <v>23</v>
      </c>
      <c r="I36" s="9" t="str">
        <f>Input!M34</f>
        <v>I - 2130 - Muil Quoted</v>
      </c>
    </row>
    <row r="37" spans="1:9" x14ac:dyDescent="0.4">
      <c r="A37" s="6" t="str">
        <f>CONCATENATE(Input!C35, " ", Input!D35)</f>
        <v>Lloyd Collins</v>
      </c>
      <c r="B37" s="24">
        <f>Input!G35</f>
        <v>43259</v>
      </c>
      <c r="C37" s="17">
        <f>IFERROR(TIMEVALUE((TEXT(RIGHT(Input!I35,(LEN(Input!I35)-LEN(B37))),"hh:mm:ss AM/PM"))), "")</f>
        <v>0.27083333333333331</v>
      </c>
      <c r="D37" s="17">
        <f>IFERROR(TIMEVALUE(TEXT(RIGHT(Input!J35,(LEN(Input!J35)-LEN(B37))),"hh:mm:ss AM/PM")), "")</f>
        <v>0.46875</v>
      </c>
      <c r="E37" s="22">
        <f t="shared" si="0"/>
        <v>0.19791666666666669</v>
      </c>
      <c r="F37" s="22">
        <f t="shared" si="1"/>
        <v>0.19791666666666669</v>
      </c>
      <c r="G37" s="23">
        <f>24*IF(VLOOKUP(VLOOKUP(A37,Sheet1!$A$1:$B$150,VALUE(2),FALSE),Sheet1!$D$1:$F$3,IF(Input!H35="Fri",VALUE(3), VALUE(2)),FALSE) &lt; D37, D37 - VLOOKUP(VLOOKUP(A37,Sheet1!$A$1:$B$150,VALUE(2),FALSE),Sheet1!$D$1:$F$3,IF(Input!H35="Fri",VALUE(3), VALUE(2)),FALSE), 0)</f>
        <v>0</v>
      </c>
      <c r="H37" s="9">
        <f t="shared" si="2"/>
        <v>23</v>
      </c>
      <c r="I37" s="9" t="str">
        <f>Input!M35</f>
        <v>I - 2130 - Muil Quoted</v>
      </c>
    </row>
    <row r="38" spans="1:9" x14ac:dyDescent="0.4">
      <c r="A38" s="6" t="str">
        <f>CONCATENATE(Input!C36, " ", Input!D36)</f>
        <v>Lloyd Collins</v>
      </c>
      <c r="B38" s="24">
        <f>Input!G36</f>
        <v>43259</v>
      </c>
      <c r="C38" s="17">
        <f>IFERROR(TIMEVALUE((TEXT(RIGHT(Input!I36,(LEN(Input!I36)-LEN(B38))),"hh:mm:ss AM/PM"))), "")</f>
        <v>0.46875</v>
      </c>
      <c r="D38" s="17">
        <f>IFERROR(TIMEVALUE(TEXT(RIGHT(Input!J36,(LEN(Input!J36)-LEN(B38))),"hh:mm:ss AM/PM")), "")</f>
        <v>0.48958333333333331</v>
      </c>
      <c r="E38" s="22">
        <f t="shared" si="0"/>
        <v>2.0833333333333315E-2</v>
      </c>
      <c r="F38" s="22">
        <f t="shared" si="1"/>
        <v>2.0833333333333315E-2</v>
      </c>
      <c r="G38" s="23">
        <f>24*IF(VLOOKUP(VLOOKUP(A38,Sheet1!$A$1:$B$150,VALUE(2),FALSE),Sheet1!$D$1:$F$3,IF(Input!H36="Fri",VALUE(3), VALUE(2)),FALSE) &lt; D38, D38 - VLOOKUP(VLOOKUP(A38,Sheet1!$A$1:$B$150,VALUE(2),FALSE),Sheet1!$D$1:$F$3,IF(Input!H36="Fri",VALUE(3), VALUE(2)),FALSE), 0)</f>
        <v>0</v>
      </c>
      <c r="H38" s="9">
        <f t="shared" si="2"/>
        <v>23</v>
      </c>
      <c r="I38" s="9" t="str">
        <f>Input!M36</f>
        <v>Lunch Break</v>
      </c>
    </row>
    <row r="39" spans="1:9" x14ac:dyDescent="0.4">
      <c r="A39" s="6" t="str">
        <f>CONCATENATE(Input!C37, " ", Input!D37)</f>
        <v>Lloyd Collins</v>
      </c>
      <c r="B39" s="24">
        <f>Input!G37</f>
        <v>43259</v>
      </c>
      <c r="C39" s="17">
        <f>IFERROR(TIMEVALUE((TEXT(RIGHT(Input!I37,(LEN(Input!I37)-LEN(B39))),"hh:mm:ss AM/PM"))), "")</f>
        <v>0.48958333333333331</v>
      </c>
      <c r="D39" s="17">
        <f>IFERROR(TIMEVALUE(TEXT(RIGHT(Input!J37,(LEN(Input!J37)-LEN(B39))),"hh:mm:ss AM/PM")), "")</f>
        <v>0.54166666666666663</v>
      </c>
      <c r="E39" s="22">
        <f t="shared" si="0"/>
        <v>5.2083333333333315E-2</v>
      </c>
      <c r="F39" s="22">
        <f t="shared" si="1"/>
        <v>5.2083333333333315E-2</v>
      </c>
      <c r="G39" s="23">
        <f>24*IF(VLOOKUP(VLOOKUP(A39,Sheet1!$A$1:$B$150,VALUE(2),FALSE),Sheet1!$D$1:$F$3,IF(Input!H37="Fri",VALUE(3), VALUE(2)),FALSE) &lt; D39, D39 - VLOOKUP(VLOOKUP(A39,Sheet1!$A$1:$B$150,VALUE(2),FALSE),Sheet1!$D$1:$F$3,IF(Input!H37="Fri",VALUE(3), VALUE(2)),FALSE), 0)</f>
        <v>0</v>
      </c>
      <c r="H39" s="9">
        <f t="shared" si="2"/>
        <v>23</v>
      </c>
      <c r="I39" s="9" t="str">
        <f>Input!M37</f>
        <v>I - 2130 - Muil Quoted</v>
      </c>
    </row>
    <row r="40" spans="1:9" x14ac:dyDescent="0.4">
      <c r="A40" s="6" t="str">
        <f>CONCATENATE(Input!C38, " ", Input!D38)</f>
        <v>Bradley Couch</v>
      </c>
      <c r="B40" s="24">
        <f>Input!G38</f>
        <v>43255</v>
      </c>
      <c r="C40" s="17">
        <f>IFERROR(TIMEVALUE((TEXT(RIGHT(Input!I38,(LEN(Input!I38)-LEN(B40))),"hh:mm:ss AM/PM"))), "")</f>
        <v>0.33333333333333331</v>
      </c>
      <c r="D40" s="17">
        <f>IFERROR(TIMEVALUE(TEXT(RIGHT(Input!J38,(LEN(Input!J38)-LEN(B40))),"hh:mm:ss AM/PM")), "")</f>
        <v>0.51041666666666663</v>
      </c>
      <c r="E40" s="22">
        <f t="shared" si="0"/>
        <v>0.17708333333333331</v>
      </c>
      <c r="F40" s="22">
        <f t="shared" si="1"/>
        <v>0.17708333333333331</v>
      </c>
      <c r="G40" s="23">
        <f>24*IF(VLOOKUP(VLOOKUP(A40,Sheet1!$A$1:$B$150,VALUE(2),FALSE),Sheet1!$D$1:$F$3,IF(Input!H38="Fri",VALUE(3), VALUE(2)),FALSE) &lt; D40, D40 - VLOOKUP(VLOOKUP(A40,Sheet1!$A$1:$B$150,VALUE(2),FALSE),Sheet1!$D$1:$F$3,IF(Input!H38="Fri",VALUE(3), VALUE(2)),FALSE), 0)</f>
        <v>0</v>
      </c>
      <c r="H40" s="9">
        <f t="shared" si="2"/>
        <v>23</v>
      </c>
      <c r="I40" s="9" t="str">
        <f>Input!M38</f>
        <v>0100 - Non Chargable</v>
      </c>
    </row>
    <row r="41" spans="1:9" x14ac:dyDescent="0.4">
      <c r="A41" s="6" t="str">
        <f>CONCATENATE(Input!C39, " ", Input!D39)</f>
        <v>Bradley Couch</v>
      </c>
      <c r="B41" s="24">
        <f>Input!G39</f>
        <v>43255</v>
      </c>
      <c r="C41" s="17">
        <f>IFERROR(TIMEVALUE((TEXT(RIGHT(Input!I39,(LEN(Input!I39)-LEN(B41))),"hh:mm:ss AM/PM"))), "")</f>
        <v>0.51041666666666663</v>
      </c>
      <c r="D41" s="17">
        <f>IFERROR(TIMEVALUE(TEXT(RIGHT(Input!J39,(LEN(Input!J39)-LEN(B41))),"hh:mm:ss AM/PM")), "")</f>
        <v>0.53125</v>
      </c>
      <c r="E41" s="22">
        <f t="shared" si="0"/>
        <v>2.083333333333337E-2</v>
      </c>
      <c r="F41" s="22">
        <f t="shared" si="1"/>
        <v>2.083333333333337E-2</v>
      </c>
      <c r="G41" s="23">
        <f>24*IF(VLOOKUP(VLOOKUP(A41,Sheet1!$A$1:$B$150,VALUE(2),FALSE),Sheet1!$D$1:$F$3,IF(Input!H39="Fri",VALUE(3), VALUE(2)),FALSE) &lt; D41, D41 - VLOOKUP(VLOOKUP(A41,Sheet1!$A$1:$B$150,VALUE(2),FALSE),Sheet1!$D$1:$F$3,IF(Input!H39="Fri",VALUE(3), VALUE(2)),FALSE), 0)</f>
        <v>0</v>
      </c>
      <c r="H41" s="9">
        <f t="shared" si="2"/>
        <v>23</v>
      </c>
      <c r="I41" s="9" t="str">
        <f>Input!M39</f>
        <v>Lunch Break</v>
      </c>
    </row>
    <row r="42" spans="1:9" x14ac:dyDescent="0.4">
      <c r="A42" s="6" t="str">
        <f>CONCATENATE(Input!C40, " ", Input!D40)</f>
        <v>Bradley Couch</v>
      </c>
      <c r="B42" s="24">
        <f>Input!G40</f>
        <v>43255</v>
      </c>
      <c r="C42" s="17">
        <f>IFERROR(TIMEVALUE((TEXT(RIGHT(Input!I40,(LEN(Input!I40)-LEN(B42))),"hh:mm:ss AM/PM"))), "")</f>
        <v>0.53125</v>
      </c>
      <c r="D42" s="17">
        <f>IFERROR(TIMEVALUE(TEXT(RIGHT(Input!J40,(LEN(Input!J40)-LEN(B42))),"hh:mm:ss AM/PM")), "")</f>
        <v>0.6875</v>
      </c>
      <c r="E42" s="22">
        <f t="shared" si="0"/>
        <v>0.15625</v>
      </c>
      <c r="F42" s="22">
        <f t="shared" si="1"/>
        <v>0</v>
      </c>
      <c r="G42" s="23">
        <f>24*IF(VLOOKUP(VLOOKUP(A42,Sheet1!$A$1:$B$150,VALUE(2),FALSE),Sheet1!$D$1:$F$3,IF(Input!H40="Fri",VALUE(3), VALUE(2)),FALSE) &lt; D42, D42 - VLOOKUP(VLOOKUP(A42,Sheet1!$A$1:$B$150,VALUE(2),FALSE),Sheet1!$D$1:$F$3,IF(Input!H40="Fri",VALUE(3), VALUE(2)),FALSE), 0)</f>
        <v>0.50000000000000089</v>
      </c>
      <c r="H42" s="9">
        <f t="shared" si="2"/>
        <v>23</v>
      </c>
      <c r="I42" s="9" t="str">
        <f>Input!M40</f>
        <v>0100 - Non Chargable</v>
      </c>
    </row>
    <row r="43" spans="1:9" x14ac:dyDescent="0.4">
      <c r="A43" s="6" t="str">
        <f>CONCATENATE(Input!C41, " ", Input!D41)</f>
        <v>Bradley Couch</v>
      </c>
      <c r="B43" s="24">
        <f>Input!G41</f>
        <v>43256</v>
      </c>
      <c r="C43" s="17">
        <f>IFERROR(TIMEVALUE((TEXT(RIGHT(Input!I41,(LEN(Input!I41)-LEN(B43))),"hh:mm:ss AM/PM"))), "")</f>
        <v>0.33333333333333331</v>
      </c>
      <c r="D43" s="17">
        <f>IFERROR(TIMEVALUE(TEXT(RIGHT(Input!J41,(LEN(Input!J41)-LEN(B43))),"hh:mm:ss AM/PM")), "")</f>
        <v>0.51041666666666663</v>
      </c>
      <c r="E43" s="22">
        <f t="shared" si="0"/>
        <v>0.17708333333333331</v>
      </c>
      <c r="F43" s="22">
        <f t="shared" si="1"/>
        <v>0.17708333333333331</v>
      </c>
      <c r="G43" s="23">
        <f>24*IF(VLOOKUP(VLOOKUP(A43,Sheet1!$A$1:$B$150,VALUE(2),FALSE),Sheet1!$D$1:$F$3,IF(Input!H41="Fri",VALUE(3), VALUE(2)),FALSE) &lt; D43, D43 - VLOOKUP(VLOOKUP(A43,Sheet1!$A$1:$B$150,VALUE(2),FALSE),Sheet1!$D$1:$F$3,IF(Input!H41="Fri",VALUE(3), VALUE(2)),FALSE), 0)</f>
        <v>0</v>
      </c>
      <c r="H43" s="9">
        <f t="shared" si="2"/>
        <v>23</v>
      </c>
      <c r="I43" s="9" t="str">
        <f>Input!M41</f>
        <v>0100 - Non Chargable</v>
      </c>
    </row>
    <row r="44" spans="1:9" x14ac:dyDescent="0.4">
      <c r="A44" s="6" t="str">
        <f>CONCATENATE(Input!C42, " ", Input!D42)</f>
        <v>Bradley Couch</v>
      </c>
      <c r="B44" s="24">
        <f>Input!G42</f>
        <v>43256</v>
      </c>
      <c r="C44" s="17">
        <f>IFERROR(TIMEVALUE((TEXT(RIGHT(Input!I42,(LEN(Input!I42)-LEN(B44))),"hh:mm:ss AM/PM"))), "")</f>
        <v>0.51041666666666663</v>
      </c>
      <c r="D44" s="17">
        <f>IFERROR(TIMEVALUE(TEXT(RIGHT(Input!J42,(LEN(Input!J42)-LEN(B44))),"hh:mm:ss AM/PM")), "")</f>
        <v>0.53125</v>
      </c>
      <c r="E44" s="22">
        <f t="shared" si="0"/>
        <v>2.083333333333337E-2</v>
      </c>
      <c r="F44" s="22">
        <f t="shared" si="1"/>
        <v>2.083333333333337E-2</v>
      </c>
      <c r="G44" s="23">
        <f>24*IF(VLOOKUP(VLOOKUP(A44,Sheet1!$A$1:$B$150,VALUE(2),FALSE),Sheet1!$D$1:$F$3,IF(Input!H42="Fri",VALUE(3), VALUE(2)),FALSE) &lt; D44, D44 - VLOOKUP(VLOOKUP(A44,Sheet1!$A$1:$B$150,VALUE(2),FALSE),Sheet1!$D$1:$F$3,IF(Input!H42="Fri",VALUE(3), VALUE(2)),FALSE), 0)</f>
        <v>0</v>
      </c>
      <c r="H44" s="9">
        <f t="shared" si="2"/>
        <v>23</v>
      </c>
      <c r="I44" s="9" t="str">
        <f>Input!M42</f>
        <v>Lunch Break</v>
      </c>
    </row>
    <row r="45" spans="1:9" x14ac:dyDescent="0.4">
      <c r="A45" s="6" t="str">
        <f>CONCATENATE(Input!C43, " ", Input!D43)</f>
        <v>Bradley Couch</v>
      </c>
      <c r="B45" s="24">
        <f>Input!G43</f>
        <v>43256</v>
      </c>
      <c r="C45" s="17">
        <f>IFERROR(TIMEVALUE((TEXT(RIGHT(Input!I43,(LEN(Input!I43)-LEN(B45))),"hh:mm:ss AM/PM"))), "")</f>
        <v>0.53125</v>
      </c>
      <c r="D45" s="17">
        <f>IFERROR(TIMEVALUE(TEXT(RIGHT(Input!J43,(LEN(Input!J43)-LEN(B45))),"hh:mm:ss AM/PM")), "")</f>
        <v>0.69791666666666663</v>
      </c>
      <c r="E45" s="22">
        <f t="shared" si="0"/>
        <v>0.16666666666666663</v>
      </c>
      <c r="F45" s="22">
        <f t="shared" si="1"/>
        <v>0</v>
      </c>
      <c r="G45" s="23">
        <f>24*IF(VLOOKUP(VLOOKUP(A45,Sheet1!$A$1:$B$150,VALUE(2),FALSE),Sheet1!$D$1:$F$3,IF(Input!H43="Fri",VALUE(3), VALUE(2)),FALSE) &lt; D45, D45 - VLOOKUP(VLOOKUP(A45,Sheet1!$A$1:$B$150,VALUE(2),FALSE),Sheet1!$D$1:$F$3,IF(Input!H43="Fri",VALUE(3), VALUE(2)),FALSE), 0)</f>
        <v>0.75</v>
      </c>
      <c r="H45" s="9">
        <f t="shared" si="2"/>
        <v>23</v>
      </c>
      <c r="I45" s="9" t="str">
        <f>Input!M43</f>
        <v>0100 - Non Chargable</v>
      </c>
    </row>
    <row r="46" spans="1:9" x14ac:dyDescent="0.4">
      <c r="A46" s="6" t="str">
        <f>CONCATENATE(Input!C44, " ", Input!D44)</f>
        <v>Bradley Couch</v>
      </c>
      <c r="B46" s="24">
        <f>Input!G44</f>
        <v>43257</v>
      </c>
      <c r="C46" s="17">
        <f>IFERROR(TIMEVALUE((TEXT(RIGHT(Input!I44,(LEN(Input!I44)-LEN(B46))),"hh:mm:ss AM/PM"))), "")</f>
        <v>0.35416666666666669</v>
      </c>
      <c r="D46" s="17">
        <f>IFERROR(TIMEVALUE(TEXT(RIGHT(Input!J44,(LEN(Input!J44)-LEN(B46))),"hh:mm:ss AM/PM")), "")</f>
        <v>0.52083333333333337</v>
      </c>
      <c r="E46" s="22">
        <f t="shared" si="0"/>
        <v>0.16666666666666669</v>
      </c>
      <c r="F46" s="22">
        <f t="shared" si="1"/>
        <v>0.16666666666666669</v>
      </c>
      <c r="G46" s="23">
        <f>24*IF(VLOOKUP(VLOOKUP(A46,Sheet1!$A$1:$B$150,VALUE(2),FALSE),Sheet1!$D$1:$F$3,IF(Input!H44="Fri",VALUE(3), VALUE(2)),FALSE) &lt; D46, D46 - VLOOKUP(VLOOKUP(A46,Sheet1!$A$1:$B$150,VALUE(2),FALSE),Sheet1!$D$1:$F$3,IF(Input!H44="Fri",VALUE(3), VALUE(2)),FALSE), 0)</f>
        <v>0</v>
      </c>
      <c r="H46" s="9">
        <f t="shared" si="2"/>
        <v>23</v>
      </c>
      <c r="I46" s="9" t="str">
        <f>Input!M44</f>
        <v>0100 - Non Chargable</v>
      </c>
    </row>
    <row r="47" spans="1:9" x14ac:dyDescent="0.4">
      <c r="A47" s="6" t="str">
        <f>CONCATENATE(Input!C45, " ", Input!D45)</f>
        <v>Bradley Couch</v>
      </c>
      <c r="B47" s="24">
        <f>Input!G45</f>
        <v>43257</v>
      </c>
      <c r="C47" s="17">
        <f>IFERROR(TIMEVALUE((TEXT(RIGHT(Input!I45,(LEN(Input!I45)-LEN(B47))),"hh:mm:ss AM/PM"))), "")</f>
        <v>0.52083333333333337</v>
      </c>
      <c r="D47" s="17">
        <f>IFERROR(TIMEVALUE(TEXT(RIGHT(Input!J45,(LEN(Input!J45)-LEN(B47))),"hh:mm:ss AM/PM")), "")</f>
        <v>0.54166666666666663</v>
      </c>
      <c r="E47" s="22">
        <f t="shared" si="0"/>
        <v>2.0833333333333259E-2</v>
      </c>
      <c r="F47" s="22">
        <f t="shared" si="1"/>
        <v>2.0833333333333259E-2</v>
      </c>
      <c r="G47" s="23">
        <f>24*IF(VLOOKUP(VLOOKUP(A47,Sheet1!$A$1:$B$150,VALUE(2),FALSE),Sheet1!$D$1:$F$3,IF(Input!H45="Fri",VALUE(3), VALUE(2)),FALSE) &lt; D47, D47 - VLOOKUP(VLOOKUP(A47,Sheet1!$A$1:$B$150,VALUE(2),FALSE),Sheet1!$D$1:$F$3,IF(Input!H45="Fri",VALUE(3), VALUE(2)),FALSE), 0)</f>
        <v>0</v>
      </c>
      <c r="H47" s="9">
        <f t="shared" si="2"/>
        <v>23</v>
      </c>
      <c r="I47" s="9" t="str">
        <f>Input!M45</f>
        <v>Lunch Break</v>
      </c>
    </row>
    <row r="48" spans="1:9" x14ac:dyDescent="0.4">
      <c r="A48" s="6" t="str">
        <f>CONCATENATE(Input!C46, " ", Input!D46)</f>
        <v>Bradley Couch</v>
      </c>
      <c r="B48" s="24">
        <f>Input!G46</f>
        <v>43257</v>
      </c>
      <c r="C48" s="17">
        <f>IFERROR(TIMEVALUE((TEXT(RIGHT(Input!I46,(LEN(Input!I46)-LEN(B48))),"hh:mm:ss AM/PM"))), "")</f>
        <v>0.54166666666666663</v>
      </c>
      <c r="D48" s="17">
        <f>IFERROR(TIMEVALUE(TEXT(RIGHT(Input!J46,(LEN(Input!J46)-LEN(B48))),"hh:mm:ss AM/PM")), "")</f>
        <v>0.69791666666666663</v>
      </c>
      <c r="E48" s="22">
        <f t="shared" si="0"/>
        <v>0.15625</v>
      </c>
      <c r="F48" s="22">
        <f t="shared" si="1"/>
        <v>0</v>
      </c>
      <c r="G48" s="23">
        <f>24*IF(VLOOKUP(VLOOKUP(A48,Sheet1!$A$1:$B$150,VALUE(2),FALSE),Sheet1!$D$1:$F$3,IF(Input!H46="Fri",VALUE(3), VALUE(2)),FALSE) &lt; D48, D48 - VLOOKUP(VLOOKUP(A48,Sheet1!$A$1:$B$150,VALUE(2),FALSE),Sheet1!$D$1:$F$3,IF(Input!H46="Fri",VALUE(3), VALUE(2)),FALSE), 0)</f>
        <v>0.75</v>
      </c>
      <c r="H48" s="9">
        <f t="shared" si="2"/>
        <v>23</v>
      </c>
      <c r="I48" s="9" t="str">
        <f>Input!M46</f>
        <v>0100 - Non Chargable</v>
      </c>
    </row>
    <row r="49" spans="1:9" x14ac:dyDescent="0.4">
      <c r="A49" s="6" t="str">
        <f>CONCATENATE(Input!C47, " ", Input!D47)</f>
        <v>Bradley Couch</v>
      </c>
      <c r="B49" s="24">
        <f>Input!G47</f>
        <v>43258</v>
      </c>
      <c r="C49" s="17">
        <f>IFERROR(TIMEVALUE((TEXT(RIGHT(Input!I47,(LEN(Input!I47)-LEN(B49))),"hh:mm:ss AM/PM"))), "")</f>
        <v>0.33333333333333331</v>
      </c>
      <c r="D49" s="17">
        <f>IFERROR(TIMEVALUE(TEXT(RIGHT(Input!J47,(LEN(Input!J47)-LEN(B49))),"hh:mm:ss AM/PM")), "")</f>
        <v>0.51041666666666663</v>
      </c>
      <c r="E49" s="22">
        <f t="shared" si="0"/>
        <v>0.17708333333333331</v>
      </c>
      <c r="F49" s="22">
        <f t="shared" si="1"/>
        <v>0.17708333333333331</v>
      </c>
      <c r="G49" s="23">
        <f>24*IF(VLOOKUP(VLOOKUP(A49,Sheet1!$A$1:$B$150,VALUE(2),FALSE),Sheet1!$D$1:$F$3,IF(Input!H47="Fri",VALUE(3), VALUE(2)),FALSE) &lt; D49, D49 - VLOOKUP(VLOOKUP(A49,Sheet1!$A$1:$B$150,VALUE(2),FALSE),Sheet1!$D$1:$F$3,IF(Input!H47="Fri",VALUE(3), VALUE(2)),FALSE), 0)</f>
        <v>0</v>
      </c>
      <c r="H49" s="9">
        <f t="shared" si="2"/>
        <v>23</v>
      </c>
      <c r="I49" s="9" t="str">
        <f>Input!M47</f>
        <v>0100 - Non Chargable</v>
      </c>
    </row>
    <row r="50" spans="1:9" x14ac:dyDescent="0.4">
      <c r="A50" s="6" t="str">
        <f>CONCATENATE(Input!C48, " ", Input!D48)</f>
        <v>Bradley Couch</v>
      </c>
      <c r="B50" s="24">
        <f>Input!G48</f>
        <v>43258</v>
      </c>
      <c r="C50" s="17">
        <f>IFERROR(TIMEVALUE((TEXT(RIGHT(Input!I48,(LEN(Input!I48)-LEN(B50))),"hh:mm:ss AM/PM"))), "")</f>
        <v>0.51041666666666663</v>
      </c>
      <c r="D50" s="17">
        <f>IFERROR(TIMEVALUE(TEXT(RIGHT(Input!J48,(LEN(Input!J48)-LEN(B50))),"hh:mm:ss AM/PM")), "")</f>
        <v>0.53125</v>
      </c>
      <c r="E50" s="22">
        <f t="shared" si="0"/>
        <v>2.083333333333337E-2</v>
      </c>
      <c r="F50" s="22">
        <f t="shared" si="1"/>
        <v>2.083333333333337E-2</v>
      </c>
      <c r="G50" s="23">
        <f>24*IF(VLOOKUP(VLOOKUP(A50,Sheet1!$A$1:$B$150,VALUE(2),FALSE),Sheet1!$D$1:$F$3,IF(Input!H48="Fri",VALUE(3), VALUE(2)),FALSE) &lt; D50, D50 - VLOOKUP(VLOOKUP(A50,Sheet1!$A$1:$B$150,VALUE(2),FALSE),Sheet1!$D$1:$F$3,IF(Input!H48="Fri",VALUE(3), VALUE(2)),FALSE), 0)</f>
        <v>0</v>
      </c>
      <c r="H50" s="9">
        <f t="shared" si="2"/>
        <v>23</v>
      </c>
      <c r="I50" s="9" t="str">
        <f>Input!M48</f>
        <v>Lunch Break</v>
      </c>
    </row>
    <row r="51" spans="1:9" x14ac:dyDescent="0.4">
      <c r="A51" s="6" t="str">
        <f>CONCATENATE(Input!C49, " ", Input!D49)</f>
        <v>Bradley Couch</v>
      </c>
      <c r="B51" s="24">
        <f>Input!G49</f>
        <v>43258</v>
      </c>
      <c r="C51" s="17">
        <f>IFERROR(TIMEVALUE((TEXT(RIGHT(Input!I49,(LEN(Input!I49)-LEN(B51))),"hh:mm:ss AM/PM"))), "")</f>
        <v>0.53125</v>
      </c>
      <c r="D51" s="17">
        <f>IFERROR(TIMEVALUE(TEXT(RIGHT(Input!J49,(LEN(Input!J49)-LEN(B51))),"hh:mm:ss AM/PM")), "")</f>
        <v>0.6875</v>
      </c>
      <c r="E51" s="22">
        <f t="shared" si="0"/>
        <v>0.15625</v>
      </c>
      <c r="F51" s="22">
        <f t="shared" si="1"/>
        <v>0</v>
      </c>
      <c r="G51" s="23">
        <f>24*IF(VLOOKUP(VLOOKUP(A51,Sheet1!$A$1:$B$150,VALUE(2),FALSE),Sheet1!$D$1:$F$3,IF(Input!H49="Fri",VALUE(3), VALUE(2)),FALSE) &lt; D51, D51 - VLOOKUP(VLOOKUP(A51,Sheet1!$A$1:$B$150,VALUE(2),FALSE),Sheet1!$D$1:$F$3,IF(Input!H49="Fri",VALUE(3), VALUE(2)),FALSE), 0)</f>
        <v>0.50000000000000089</v>
      </c>
      <c r="H51" s="9">
        <f t="shared" si="2"/>
        <v>23</v>
      </c>
      <c r="I51" s="9" t="str">
        <f>Input!M49</f>
        <v>0100 - Non Chargable</v>
      </c>
    </row>
    <row r="52" spans="1:9" x14ac:dyDescent="0.4">
      <c r="A52" s="6" t="str">
        <f>CONCATENATE(Input!C50, " ", Input!D50)</f>
        <v>Bradley Couch</v>
      </c>
      <c r="B52" s="24">
        <f>Input!G50</f>
        <v>43259</v>
      </c>
      <c r="C52" s="17">
        <f>IFERROR(TIMEVALUE((TEXT(RIGHT(Input!I50,(LEN(Input!I50)-LEN(B52))),"hh:mm:ss AM/PM"))), "")</f>
        <v>0.33333333333333331</v>
      </c>
      <c r="D52" s="17">
        <f>IFERROR(TIMEVALUE(TEXT(RIGHT(Input!J50,(LEN(Input!J50)-LEN(B52))),"hh:mm:ss AM/PM")), "")</f>
        <v>0.44791666666666669</v>
      </c>
      <c r="E52" s="22">
        <f t="shared" si="0"/>
        <v>0.11458333333333337</v>
      </c>
      <c r="F52" s="22">
        <f t="shared" si="1"/>
        <v>0.11458333333333337</v>
      </c>
      <c r="G52" s="23">
        <f>24*IF(VLOOKUP(VLOOKUP(A52,Sheet1!$A$1:$B$150,VALUE(2),FALSE),Sheet1!$D$1:$F$3,IF(Input!H50="Fri",VALUE(3), VALUE(2)),FALSE) &lt; D52, D52 - VLOOKUP(VLOOKUP(A52,Sheet1!$A$1:$B$150,VALUE(2),FALSE),Sheet1!$D$1:$F$3,IF(Input!H50="Fri",VALUE(3), VALUE(2)),FALSE), 0)</f>
        <v>0</v>
      </c>
      <c r="H52" s="9">
        <f t="shared" si="2"/>
        <v>23</v>
      </c>
      <c r="I52" s="9" t="str">
        <f>Input!M50</f>
        <v>0100 - Non Chargable</v>
      </c>
    </row>
    <row r="53" spans="1:9" x14ac:dyDescent="0.4">
      <c r="A53" s="6" t="str">
        <f>CONCATENATE(Input!C51, " ", Input!D51)</f>
        <v>Bradley Couch</v>
      </c>
      <c r="B53" s="24">
        <f>Input!G51</f>
        <v>43259</v>
      </c>
      <c r="C53" s="17">
        <f>IFERROR(TIMEVALUE((TEXT(RIGHT(Input!I51,(LEN(Input!I51)-LEN(B53))),"hh:mm:ss AM/PM"))), "")</f>
        <v>0.44791666666666669</v>
      </c>
      <c r="D53" s="17">
        <f>IFERROR(TIMEVALUE(TEXT(RIGHT(Input!J51,(LEN(Input!J51)-LEN(B53))),"hh:mm:ss AM/PM")), "")</f>
        <v>0.46875</v>
      </c>
      <c r="E53" s="22">
        <f t="shared" si="0"/>
        <v>2.0833333333333315E-2</v>
      </c>
      <c r="F53" s="22">
        <f t="shared" si="1"/>
        <v>2.0833333333333315E-2</v>
      </c>
      <c r="G53" s="23">
        <f>24*IF(VLOOKUP(VLOOKUP(A53,Sheet1!$A$1:$B$150,VALUE(2),FALSE),Sheet1!$D$1:$F$3,IF(Input!H51="Fri",VALUE(3), VALUE(2)),FALSE) &lt; D53, D53 - VLOOKUP(VLOOKUP(A53,Sheet1!$A$1:$B$150,VALUE(2),FALSE),Sheet1!$D$1:$F$3,IF(Input!H51="Fri",VALUE(3), VALUE(2)),FALSE), 0)</f>
        <v>0</v>
      </c>
      <c r="H53" s="9">
        <f t="shared" si="2"/>
        <v>23</v>
      </c>
      <c r="I53" s="9" t="str">
        <f>Input!M51</f>
        <v>Lunch Break</v>
      </c>
    </row>
    <row r="54" spans="1:9" x14ac:dyDescent="0.4">
      <c r="A54" s="6" t="str">
        <f>CONCATENATE(Input!C52, " ", Input!D52)</f>
        <v>Bradley Couch</v>
      </c>
      <c r="B54" s="24">
        <f>Input!G52</f>
        <v>43259</v>
      </c>
      <c r="C54" s="17">
        <f>IFERROR(TIMEVALUE((TEXT(RIGHT(Input!I52,(LEN(Input!I52)-LEN(B54))),"hh:mm:ss AM/PM"))), "")</f>
        <v>0.46875</v>
      </c>
      <c r="D54" s="17">
        <f>IFERROR(TIMEVALUE(TEXT(RIGHT(Input!J52,(LEN(Input!J52)-LEN(B54))),"hh:mm:ss AM/PM")), "")</f>
        <v>0.60416666666666663</v>
      </c>
      <c r="E54" s="22">
        <f t="shared" si="0"/>
        <v>0.13541666666666663</v>
      </c>
      <c r="F54" s="22">
        <f t="shared" si="1"/>
        <v>0</v>
      </c>
      <c r="G54" s="23">
        <f>24*IF(VLOOKUP(VLOOKUP(A54,Sheet1!$A$1:$B$150,VALUE(2),FALSE),Sheet1!$D$1:$F$3,IF(Input!H52="Fri",VALUE(3), VALUE(2)),FALSE) &lt; D54, D54 - VLOOKUP(VLOOKUP(A54,Sheet1!$A$1:$B$150,VALUE(2),FALSE),Sheet1!$D$1:$F$3,IF(Input!H52="Fri",VALUE(3), VALUE(2)),FALSE), 0)</f>
        <v>0.49999999999999822</v>
      </c>
      <c r="H54" s="9">
        <f t="shared" si="2"/>
        <v>23</v>
      </c>
      <c r="I54" s="9" t="str">
        <f>Input!M52</f>
        <v>0100 - Non Chargable</v>
      </c>
    </row>
    <row r="55" spans="1:9" x14ac:dyDescent="0.4">
      <c r="A55" s="6" t="str">
        <f>CONCATENATE(Input!C53, " ", Input!D53)</f>
        <v>Clay Dewar</v>
      </c>
      <c r="B55" s="24">
        <f>Input!G53</f>
        <v>43255</v>
      </c>
      <c r="C55" s="17">
        <f>IFERROR(TIMEVALUE((TEXT(RIGHT(Input!I53,(LEN(Input!I53)-LEN(B55))),"hh:mm:ss AM/PM"))), "")</f>
        <v>0.30208333333333331</v>
      </c>
      <c r="D55" s="17">
        <f>IFERROR(TIMEVALUE(TEXT(RIGHT(Input!J53,(LEN(Input!J53)-LEN(B55))),"hh:mm:ss AM/PM")), "")</f>
        <v>0.39583333333333331</v>
      </c>
      <c r="E55" s="22">
        <f t="shared" si="0"/>
        <v>9.375E-2</v>
      </c>
      <c r="F55" s="22">
        <f t="shared" si="1"/>
        <v>9.375E-2</v>
      </c>
      <c r="G55" s="23">
        <f>24*IF(VLOOKUP(VLOOKUP(A55,Sheet1!$A$1:$B$150,VALUE(2),FALSE),Sheet1!$D$1:$F$3,IF(Input!H53="Fri",VALUE(3), VALUE(2)),FALSE) &lt; D55, D55 - VLOOKUP(VLOOKUP(A55,Sheet1!$A$1:$B$150,VALUE(2),FALSE),Sheet1!$D$1:$F$3,IF(Input!H53="Fri",VALUE(3), VALUE(2)),FALSE), 0)</f>
        <v>0</v>
      </c>
      <c r="H55" s="9">
        <f t="shared" si="2"/>
        <v>23</v>
      </c>
      <c r="I55" s="9" t="str">
        <f>Input!M53</f>
        <v>I - 2134 - Mantra Midtown Fan</v>
      </c>
    </row>
    <row r="56" spans="1:9" x14ac:dyDescent="0.4">
      <c r="A56" s="6" t="str">
        <f>CONCATENATE(Input!C54, " ", Input!D54)</f>
        <v>Clay Dewar</v>
      </c>
      <c r="B56" s="24">
        <f>Input!G54</f>
        <v>43255</v>
      </c>
      <c r="C56" s="17">
        <f>IFERROR(TIMEVALUE((TEXT(RIGHT(Input!I54,(LEN(Input!I54)-LEN(B56))),"hh:mm:ss AM/PM"))), "")</f>
        <v>0.39583333333333331</v>
      </c>
      <c r="D56" s="17">
        <f>IFERROR(TIMEVALUE(TEXT(RIGHT(Input!J54,(LEN(Input!J54)-LEN(B56))),"hh:mm:ss AM/PM")), "")</f>
        <v>0.46875</v>
      </c>
      <c r="E56" s="22">
        <f t="shared" si="0"/>
        <v>7.2916666666666685E-2</v>
      </c>
      <c r="F56" s="22">
        <f t="shared" si="1"/>
        <v>7.2916666666666685E-2</v>
      </c>
      <c r="G56" s="23">
        <f>24*IF(VLOOKUP(VLOOKUP(A56,Sheet1!$A$1:$B$150,VALUE(2),FALSE),Sheet1!$D$1:$F$3,IF(Input!H54="Fri",VALUE(3), VALUE(2)),FALSE) &lt; D56, D56 - VLOOKUP(VLOOKUP(A56,Sheet1!$A$1:$B$150,VALUE(2),FALSE),Sheet1!$D$1:$F$3,IF(Input!H54="Fri",VALUE(3), VALUE(2)),FALSE), 0)</f>
        <v>0</v>
      </c>
      <c r="H56" s="9">
        <f t="shared" si="2"/>
        <v>23</v>
      </c>
      <c r="I56" s="9" t="str">
        <f>Input!M54</f>
        <v>I - 2109 - Capri By Fraser</v>
      </c>
    </row>
    <row r="57" spans="1:9" x14ac:dyDescent="0.4">
      <c r="A57" s="6" t="str">
        <f>CONCATENATE(Input!C55, " ", Input!D55)</f>
        <v>Clay Dewar</v>
      </c>
      <c r="B57" s="24">
        <f>Input!G55</f>
        <v>43255</v>
      </c>
      <c r="C57" s="17">
        <f>IFERROR(TIMEVALUE((TEXT(RIGHT(Input!I55,(LEN(Input!I55)-LEN(B57))),"hh:mm:ss AM/PM"))), "")</f>
        <v>0.46875</v>
      </c>
      <c r="D57" s="17">
        <f>IFERROR(TIMEVALUE(TEXT(RIGHT(Input!J55,(LEN(Input!J55)-LEN(B57))),"hh:mm:ss AM/PM")), "")</f>
        <v>0.47916666666666669</v>
      </c>
      <c r="E57" s="22">
        <f t="shared" si="0"/>
        <v>1.0416666666666685E-2</v>
      </c>
      <c r="F57" s="22">
        <f t="shared" si="1"/>
        <v>1.0416666666666685E-2</v>
      </c>
      <c r="G57" s="23">
        <f>24*IF(VLOOKUP(VLOOKUP(A57,Sheet1!$A$1:$B$150,VALUE(2),FALSE),Sheet1!$D$1:$F$3,IF(Input!H55="Fri",VALUE(3), VALUE(2)),FALSE) &lt; D57, D57 - VLOOKUP(VLOOKUP(A57,Sheet1!$A$1:$B$150,VALUE(2),FALSE),Sheet1!$D$1:$F$3,IF(Input!H55="Fri",VALUE(3), VALUE(2)),FALSE), 0)</f>
        <v>0</v>
      </c>
      <c r="H57" s="9">
        <f t="shared" si="2"/>
        <v>23</v>
      </c>
      <c r="I57" s="9" t="str">
        <f>Input!M55</f>
        <v>I - 2135 - Mantra On Edward</v>
      </c>
    </row>
    <row r="58" spans="1:9" x14ac:dyDescent="0.4">
      <c r="A58" s="6" t="str">
        <f>CONCATENATE(Input!C56, " ", Input!D56)</f>
        <v>Clay Dewar</v>
      </c>
      <c r="B58" s="24">
        <f>Input!G56</f>
        <v>43255</v>
      </c>
      <c r="C58" s="17">
        <f>IFERROR(TIMEVALUE((TEXT(RIGHT(Input!I56,(LEN(Input!I56)-LEN(B58))),"hh:mm:ss AM/PM"))), "")</f>
        <v>0.47916666666666669</v>
      </c>
      <c r="D58" s="17">
        <f>IFERROR(TIMEVALUE(TEXT(RIGHT(Input!J56,(LEN(Input!J56)-LEN(B58))),"hh:mm:ss AM/PM")), "")</f>
        <v>0.5</v>
      </c>
      <c r="E58" s="22">
        <f t="shared" si="0"/>
        <v>2.0833333333333315E-2</v>
      </c>
      <c r="F58" s="22">
        <f t="shared" si="1"/>
        <v>2.0833333333333315E-2</v>
      </c>
      <c r="G58" s="23">
        <f>24*IF(VLOOKUP(VLOOKUP(A58,Sheet1!$A$1:$B$150,VALUE(2),FALSE),Sheet1!$D$1:$F$3,IF(Input!H56="Fri",VALUE(3), VALUE(2)),FALSE) &lt; D58, D58 - VLOOKUP(VLOOKUP(A58,Sheet1!$A$1:$B$150,VALUE(2),FALSE),Sheet1!$D$1:$F$3,IF(Input!H56="Fri",VALUE(3), VALUE(2)),FALSE), 0)</f>
        <v>0</v>
      </c>
      <c r="H58" s="9">
        <f t="shared" si="2"/>
        <v>23</v>
      </c>
      <c r="I58" s="9" t="str">
        <f>Input!M56</f>
        <v>Lunch Break</v>
      </c>
    </row>
    <row r="59" spans="1:9" x14ac:dyDescent="0.4">
      <c r="A59" s="6" t="str">
        <f>CONCATENATE(Input!C57, " ", Input!D57)</f>
        <v>Clay Dewar</v>
      </c>
      <c r="B59" s="24">
        <f>Input!G57</f>
        <v>43255</v>
      </c>
      <c r="C59" s="17">
        <f>IFERROR(TIMEVALUE((TEXT(RIGHT(Input!I57,(LEN(Input!I57)-LEN(B59))),"hh:mm:ss AM/PM"))), "")</f>
        <v>0.5</v>
      </c>
      <c r="D59" s="17">
        <f>IFERROR(TIMEVALUE(TEXT(RIGHT(Input!J57,(LEN(Input!J57)-LEN(B59))),"hh:mm:ss AM/PM")), "")</f>
        <v>0.65625</v>
      </c>
      <c r="E59" s="22">
        <f t="shared" si="0"/>
        <v>0.15625</v>
      </c>
      <c r="F59" s="22">
        <f t="shared" si="1"/>
        <v>0.15625</v>
      </c>
      <c r="G59" s="23">
        <f>24*IF(VLOOKUP(VLOOKUP(A59,Sheet1!$A$1:$B$150,VALUE(2),FALSE),Sheet1!$D$1:$F$3,IF(Input!H57="Fri",VALUE(3), VALUE(2)),FALSE) &lt; D59, D59 - VLOOKUP(VLOOKUP(A59,Sheet1!$A$1:$B$150,VALUE(2),FALSE),Sheet1!$D$1:$F$3,IF(Input!H57="Fri",VALUE(3), VALUE(2)),FALSE), 0)</f>
        <v>0</v>
      </c>
      <c r="H59" s="9">
        <f t="shared" si="2"/>
        <v>23</v>
      </c>
      <c r="I59" s="9" t="str">
        <f>Input!M57</f>
        <v>I - 2135 - Mantra On Edward</v>
      </c>
    </row>
    <row r="60" spans="1:9" x14ac:dyDescent="0.4">
      <c r="A60" s="6" t="str">
        <f>CONCATENATE(Input!C58, " ", Input!D58)</f>
        <v>Clay Dewar</v>
      </c>
      <c r="B60" s="24">
        <f>Input!G58</f>
        <v>43256</v>
      </c>
      <c r="C60" s="17">
        <f>IFERROR(TIMEVALUE((TEXT(RIGHT(Input!I58,(LEN(Input!I58)-LEN(B60))),"hh:mm:ss AM/PM"))), "")</f>
        <v>0.30208333333333331</v>
      </c>
      <c r="D60" s="17">
        <f>IFERROR(TIMEVALUE(TEXT(RIGHT(Input!J58,(LEN(Input!J58)-LEN(B60))),"hh:mm:ss AM/PM")), "")</f>
        <v>0.42708333333333331</v>
      </c>
      <c r="E60" s="22">
        <f t="shared" si="0"/>
        <v>0.125</v>
      </c>
      <c r="F60" s="22">
        <f t="shared" si="1"/>
        <v>0.125</v>
      </c>
      <c r="G60" s="23">
        <f>24*IF(VLOOKUP(VLOOKUP(A60,Sheet1!$A$1:$B$150,VALUE(2),FALSE),Sheet1!$D$1:$F$3,IF(Input!H58="Fri",VALUE(3), VALUE(2)),FALSE) &lt; D60, D60 - VLOOKUP(VLOOKUP(A60,Sheet1!$A$1:$B$150,VALUE(2),FALSE),Sheet1!$D$1:$F$3,IF(Input!H58="Fri",VALUE(3), VALUE(2)),FALSE), 0)</f>
        <v>0</v>
      </c>
      <c r="H60" s="9">
        <f t="shared" si="2"/>
        <v>23</v>
      </c>
      <c r="I60" s="9" t="str">
        <f>Input!M58</f>
        <v>I - 2137 - Capri Emerg light test</v>
      </c>
    </row>
    <row r="61" spans="1:9" x14ac:dyDescent="0.4">
      <c r="A61" s="6" t="str">
        <f>CONCATENATE(Input!C59, " ", Input!D59)</f>
        <v>Clay Dewar</v>
      </c>
      <c r="B61" s="24">
        <f>Input!G59</f>
        <v>43256</v>
      </c>
      <c r="C61" s="17">
        <f>IFERROR(TIMEVALUE((TEXT(RIGHT(Input!I59,(LEN(Input!I59)-LEN(B61))),"hh:mm:ss AM/PM"))), "")</f>
        <v>0.42708333333333331</v>
      </c>
      <c r="D61" s="17">
        <f>IFERROR(TIMEVALUE(TEXT(RIGHT(Input!J59,(LEN(Input!J59)-LEN(B61))),"hh:mm:ss AM/PM")), "")</f>
        <v>0.44791666666666669</v>
      </c>
      <c r="E61" s="22">
        <f t="shared" si="0"/>
        <v>2.083333333333337E-2</v>
      </c>
      <c r="F61" s="22">
        <f t="shared" si="1"/>
        <v>2.083333333333337E-2</v>
      </c>
      <c r="G61" s="23">
        <f>24*IF(VLOOKUP(VLOOKUP(A61,Sheet1!$A$1:$B$150,VALUE(2),FALSE),Sheet1!$D$1:$F$3,IF(Input!H59="Fri",VALUE(3), VALUE(2)),FALSE) &lt; D61, D61 - VLOOKUP(VLOOKUP(A61,Sheet1!$A$1:$B$150,VALUE(2),FALSE),Sheet1!$D$1:$F$3,IF(Input!H59="Fri",VALUE(3), VALUE(2)),FALSE), 0)</f>
        <v>0</v>
      </c>
      <c r="H61" s="9">
        <f t="shared" si="2"/>
        <v>23</v>
      </c>
      <c r="I61" s="9" t="str">
        <f>Input!M59</f>
        <v>Lunch Break</v>
      </c>
    </row>
    <row r="62" spans="1:9" x14ac:dyDescent="0.4">
      <c r="A62" s="6" t="str">
        <f>CONCATENATE(Input!C60, " ", Input!D60)</f>
        <v>Clay Dewar</v>
      </c>
      <c r="B62" s="24">
        <f>Input!G60</f>
        <v>43256</v>
      </c>
      <c r="C62" s="17">
        <f>IFERROR(TIMEVALUE((TEXT(RIGHT(Input!I60,(LEN(Input!I60)-LEN(B62))),"hh:mm:ss AM/PM"))), "")</f>
        <v>0.44791666666666669</v>
      </c>
      <c r="D62" s="17">
        <f>IFERROR(TIMEVALUE(TEXT(RIGHT(Input!J60,(LEN(Input!J60)-LEN(B62))),"hh:mm:ss AM/PM")), "")</f>
        <v>0.55208333333333337</v>
      </c>
      <c r="E62" s="22">
        <f t="shared" si="0"/>
        <v>0.10416666666666669</v>
      </c>
      <c r="F62" s="22">
        <f t="shared" si="1"/>
        <v>0.10416666666666669</v>
      </c>
      <c r="G62" s="23">
        <f>24*IF(VLOOKUP(VLOOKUP(A62,Sheet1!$A$1:$B$150,VALUE(2),FALSE),Sheet1!$D$1:$F$3,IF(Input!H60="Fri",VALUE(3), VALUE(2)),FALSE) &lt; D62, D62 - VLOOKUP(VLOOKUP(A62,Sheet1!$A$1:$B$150,VALUE(2),FALSE),Sheet1!$D$1:$F$3,IF(Input!H60="Fri",VALUE(3), VALUE(2)),FALSE), 0)</f>
        <v>0</v>
      </c>
      <c r="H62" s="9">
        <f t="shared" si="2"/>
        <v>23</v>
      </c>
      <c r="I62" s="9" t="str">
        <f>Input!M60</f>
        <v>I - 2137 - Capri Emerg light test</v>
      </c>
    </row>
    <row r="63" spans="1:9" x14ac:dyDescent="0.4">
      <c r="A63" s="6" t="str">
        <f>CONCATENATE(Input!C61, " ", Input!D61)</f>
        <v>Clay Dewar</v>
      </c>
      <c r="B63" s="24">
        <f>Input!G61</f>
        <v>43256</v>
      </c>
      <c r="C63" s="17">
        <f>IFERROR(TIMEVALUE((TEXT(RIGHT(Input!I61,(LEN(Input!I61)-LEN(B63))),"hh:mm:ss AM/PM"))), "")</f>
        <v>0.55208333333333337</v>
      </c>
      <c r="D63" s="17">
        <f>IFERROR(TIMEVALUE(TEXT(RIGHT(Input!J61,(LEN(Input!J61)-LEN(B63))),"hh:mm:ss AM/PM")), "")</f>
        <v>0.60416666666666663</v>
      </c>
      <c r="E63" s="22">
        <f t="shared" si="0"/>
        <v>5.2083333333333259E-2</v>
      </c>
      <c r="F63" s="22">
        <f t="shared" si="1"/>
        <v>5.2083333333333259E-2</v>
      </c>
      <c r="G63" s="23">
        <f>24*IF(VLOOKUP(VLOOKUP(A63,Sheet1!$A$1:$B$150,VALUE(2),FALSE),Sheet1!$D$1:$F$3,IF(Input!H61="Fri",VALUE(3), VALUE(2)),FALSE) &lt; D63, D63 - VLOOKUP(VLOOKUP(A63,Sheet1!$A$1:$B$150,VALUE(2),FALSE),Sheet1!$D$1:$F$3,IF(Input!H61="Fri",VALUE(3), VALUE(2)),FALSE), 0)</f>
        <v>0</v>
      </c>
      <c r="H63" s="9">
        <f t="shared" si="2"/>
        <v>23</v>
      </c>
      <c r="I63" s="9" t="str">
        <f>Input!M61</f>
        <v>I - 2143 - Mantra Midtown Rm 503</v>
      </c>
    </row>
    <row r="64" spans="1:9" x14ac:dyDescent="0.4">
      <c r="A64" s="6" t="str">
        <f>CONCATENATE(Input!C62, " ", Input!D62)</f>
        <v>Clay Dewar</v>
      </c>
      <c r="B64" s="24">
        <f>Input!G62</f>
        <v>43256</v>
      </c>
      <c r="C64" s="17">
        <f>IFERROR(TIMEVALUE((TEXT(RIGHT(Input!I62,(LEN(Input!I62)-LEN(B64))),"hh:mm:ss AM/PM"))), "")</f>
        <v>0.60416666666666663</v>
      </c>
      <c r="D64" s="17">
        <f>IFERROR(TIMEVALUE(TEXT(RIGHT(Input!J62,(LEN(Input!J62)-LEN(B64))),"hh:mm:ss AM/PM")), "")</f>
        <v>0.6875</v>
      </c>
      <c r="E64" s="22">
        <f t="shared" si="0"/>
        <v>8.333333333333337E-2</v>
      </c>
      <c r="F64" s="22">
        <f t="shared" si="1"/>
        <v>0</v>
      </c>
      <c r="G64" s="23">
        <f>24*IF(VLOOKUP(VLOOKUP(A64,Sheet1!$A$1:$B$150,VALUE(2),FALSE),Sheet1!$D$1:$F$3,IF(Input!H62="Fri",VALUE(3), VALUE(2)),FALSE) &lt; D64, D64 - VLOOKUP(VLOOKUP(A64,Sheet1!$A$1:$B$150,VALUE(2),FALSE),Sheet1!$D$1:$F$3,IF(Input!H62="Fri",VALUE(3), VALUE(2)),FALSE), 0)</f>
        <v>0.50000000000000089</v>
      </c>
      <c r="H64" s="9">
        <f t="shared" si="2"/>
        <v>23</v>
      </c>
      <c r="I64" s="9" t="str">
        <f>Input!M62</f>
        <v>0100 - Non Chargable</v>
      </c>
    </row>
    <row r="65" spans="1:9" x14ac:dyDescent="0.4">
      <c r="A65" s="6" t="str">
        <f>CONCATENATE(Input!C63, " ", Input!D63)</f>
        <v>Clay Dewar</v>
      </c>
      <c r="B65" s="24">
        <f>Input!G63</f>
        <v>43257</v>
      </c>
      <c r="C65" s="17">
        <f>IFERROR(TIMEVALUE((TEXT(RIGHT(Input!I63,(LEN(Input!I63)-LEN(B65))),"hh:mm:ss AM/PM"))), "")</f>
        <v>0.30208333333333331</v>
      </c>
      <c r="D65" s="17">
        <f>IFERROR(TIMEVALUE(TEXT(RIGHT(Input!J63,(LEN(Input!J63)-LEN(B65))),"hh:mm:ss AM/PM")), "")</f>
        <v>0.47916666666666669</v>
      </c>
      <c r="E65" s="22">
        <f t="shared" si="0"/>
        <v>0.17708333333333337</v>
      </c>
      <c r="F65" s="22">
        <f t="shared" si="1"/>
        <v>0.17708333333333337</v>
      </c>
      <c r="G65" s="23">
        <f>24*IF(VLOOKUP(VLOOKUP(A65,Sheet1!$A$1:$B$150,VALUE(2),FALSE),Sheet1!$D$1:$F$3,IF(Input!H63="Fri",VALUE(3), VALUE(2)),FALSE) &lt; D65, D65 - VLOOKUP(VLOOKUP(A65,Sheet1!$A$1:$B$150,VALUE(2),FALSE),Sheet1!$D$1:$F$3,IF(Input!H63="Fri",VALUE(3), VALUE(2)),FALSE), 0)</f>
        <v>0</v>
      </c>
      <c r="H65" s="9">
        <f t="shared" si="2"/>
        <v>23</v>
      </c>
      <c r="I65" s="9" t="str">
        <f>Input!M63</f>
        <v>Q - 2136 - Cleanaway Yatala 200w LED's</v>
      </c>
    </row>
    <row r="66" spans="1:9" x14ac:dyDescent="0.4">
      <c r="A66" s="6" t="str">
        <f>CONCATENATE(Input!C64, " ", Input!D64)</f>
        <v>Clay Dewar</v>
      </c>
      <c r="B66" s="24">
        <f>Input!G64</f>
        <v>43257</v>
      </c>
      <c r="C66" s="17">
        <f>IFERROR(TIMEVALUE((TEXT(RIGHT(Input!I64,(LEN(Input!I64)-LEN(B66))),"hh:mm:ss AM/PM"))), "")</f>
        <v>0.47916666666666669</v>
      </c>
      <c r="D66" s="17">
        <f>IFERROR(TIMEVALUE(TEXT(RIGHT(Input!J64,(LEN(Input!J64)-LEN(B66))),"hh:mm:ss AM/PM")), "")</f>
        <v>0.5</v>
      </c>
      <c r="E66" s="22">
        <f t="shared" si="0"/>
        <v>2.0833333333333315E-2</v>
      </c>
      <c r="F66" s="22">
        <f t="shared" si="1"/>
        <v>2.0833333333333315E-2</v>
      </c>
      <c r="G66" s="23">
        <f>24*IF(VLOOKUP(VLOOKUP(A66,Sheet1!$A$1:$B$150,VALUE(2),FALSE),Sheet1!$D$1:$F$3,IF(Input!H64="Fri",VALUE(3), VALUE(2)),FALSE) &lt; D66, D66 - VLOOKUP(VLOOKUP(A66,Sheet1!$A$1:$B$150,VALUE(2),FALSE),Sheet1!$D$1:$F$3,IF(Input!H64="Fri",VALUE(3), VALUE(2)),FALSE), 0)</f>
        <v>0</v>
      </c>
      <c r="H66" s="9">
        <f t="shared" si="2"/>
        <v>23</v>
      </c>
      <c r="I66" s="9" t="str">
        <f>Input!M64</f>
        <v>Lunch Break</v>
      </c>
    </row>
    <row r="67" spans="1:9" x14ac:dyDescent="0.4">
      <c r="A67" s="6" t="str">
        <f>CONCATENATE(Input!C65, " ", Input!D65)</f>
        <v>Clay Dewar</v>
      </c>
      <c r="B67" s="24">
        <f>Input!G65</f>
        <v>43257</v>
      </c>
      <c r="C67" s="17">
        <f>IFERROR(TIMEVALUE((TEXT(RIGHT(Input!I65,(LEN(Input!I65)-LEN(B67))),"hh:mm:ss AM/PM"))), "")</f>
        <v>0.5</v>
      </c>
      <c r="D67" s="17">
        <f>IFERROR(TIMEVALUE(TEXT(RIGHT(Input!J65,(LEN(Input!J65)-LEN(B67))),"hh:mm:ss AM/PM")), "")</f>
        <v>0.65625</v>
      </c>
      <c r="E67" s="22">
        <f t="shared" si="0"/>
        <v>0.15625</v>
      </c>
      <c r="F67" s="22">
        <f t="shared" si="1"/>
        <v>0.15625</v>
      </c>
      <c r="G67" s="23">
        <f>24*IF(VLOOKUP(VLOOKUP(A67,Sheet1!$A$1:$B$150,VALUE(2),FALSE),Sheet1!$D$1:$F$3,IF(Input!H65="Fri",VALUE(3), VALUE(2)),FALSE) &lt; D67, D67 - VLOOKUP(VLOOKUP(A67,Sheet1!$A$1:$B$150,VALUE(2),FALSE),Sheet1!$D$1:$F$3,IF(Input!H65="Fri",VALUE(3), VALUE(2)),FALSE), 0)</f>
        <v>0</v>
      </c>
      <c r="H67" s="9">
        <f t="shared" si="2"/>
        <v>23</v>
      </c>
      <c r="I67" s="9" t="str">
        <f>Input!M65</f>
        <v>Q - 2136 - Cleanaway Yatala 200w LED's</v>
      </c>
    </row>
    <row r="68" spans="1:9" x14ac:dyDescent="0.4">
      <c r="A68" s="6" t="str">
        <f>CONCATENATE(Input!C66, " ", Input!D66)</f>
        <v>Clay Dewar</v>
      </c>
      <c r="B68" s="24">
        <f>Input!G66</f>
        <v>43258</v>
      </c>
      <c r="C68" s="17">
        <f>IFERROR(TIMEVALUE((TEXT(RIGHT(Input!I66,(LEN(Input!I66)-LEN(B68))),"hh:mm:ss AM/PM"))), "")</f>
        <v>0.3125</v>
      </c>
      <c r="D68" s="17">
        <f>IFERROR(TIMEVALUE(TEXT(RIGHT(Input!J66,(LEN(Input!J66)-LEN(B68))),"hh:mm:ss AM/PM")), "")</f>
        <v>0.32291666666666669</v>
      </c>
      <c r="E68" s="22">
        <f t="shared" si="0"/>
        <v>1.0416666666666685E-2</v>
      </c>
      <c r="F68" s="22">
        <f t="shared" si="1"/>
        <v>1.0416666666666685E-2</v>
      </c>
      <c r="G68" s="23">
        <f>24*IF(VLOOKUP(VLOOKUP(A68,Sheet1!$A$1:$B$150,VALUE(2),FALSE),Sheet1!$D$1:$F$3,IF(Input!H66="Fri",VALUE(3), VALUE(2)),FALSE) &lt; D68, D68 - VLOOKUP(VLOOKUP(A68,Sheet1!$A$1:$B$150,VALUE(2),FALSE),Sheet1!$D$1:$F$3,IF(Input!H66="Fri",VALUE(3), VALUE(2)),FALSE), 0)</f>
        <v>0</v>
      </c>
      <c r="H68" s="9">
        <f t="shared" si="2"/>
        <v>23</v>
      </c>
      <c r="I68" s="9" t="str">
        <f>Input!M66</f>
        <v>0100 - Non Chargable</v>
      </c>
    </row>
    <row r="69" spans="1:9" x14ac:dyDescent="0.4">
      <c r="A69" s="6" t="str">
        <f>CONCATENATE(Input!C67, " ", Input!D67)</f>
        <v>Clay Dewar</v>
      </c>
      <c r="B69" s="24">
        <f>Input!G67</f>
        <v>43258</v>
      </c>
      <c r="C69" s="17">
        <f>IFERROR(TIMEVALUE((TEXT(RIGHT(Input!I67,(LEN(Input!I67)-LEN(B69))),"hh:mm:ss AM/PM"))), "")</f>
        <v>0.32291666666666669</v>
      </c>
      <c r="D69" s="17">
        <f>IFERROR(TIMEVALUE(TEXT(RIGHT(Input!J67,(LEN(Input!J67)-LEN(B69))),"hh:mm:ss AM/PM")), "")</f>
        <v>0.39583333333333331</v>
      </c>
      <c r="E69" s="22">
        <f t="shared" ref="E69:E132" si="3">IFERROR(D69-C69,"")</f>
        <v>7.291666666666663E-2</v>
      </c>
      <c r="F69" s="22">
        <f t="shared" ref="F69:F132" si="4">IF(E69&gt;G69, E69-G69, 0)</f>
        <v>7.291666666666663E-2</v>
      </c>
      <c r="G69" s="23">
        <f>24*IF(VLOOKUP(VLOOKUP(A69,Sheet1!$A$1:$B$150,VALUE(2),FALSE),Sheet1!$D$1:$F$3,IF(Input!H67="Fri",VALUE(3), VALUE(2)),FALSE) &lt; D69, D69 - VLOOKUP(VLOOKUP(A69,Sheet1!$A$1:$B$150,VALUE(2),FALSE),Sheet1!$D$1:$F$3,IF(Input!H67="Fri",VALUE(3), VALUE(2)),FALSE), 0)</f>
        <v>0</v>
      </c>
      <c r="H69" s="9">
        <f t="shared" ref="H69:H132" si="5">WEEKNUM(B69)</f>
        <v>23</v>
      </c>
      <c r="I69" s="9" t="str">
        <f>Input!M67</f>
        <v>I -  2154 - Muil Rosie's house</v>
      </c>
    </row>
    <row r="70" spans="1:9" x14ac:dyDescent="0.4">
      <c r="A70" s="6" t="str">
        <f>CONCATENATE(Input!C68, " ", Input!D68)</f>
        <v>Clay Dewar</v>
      </c>
      <c r="B70" s="24">
        <f>Input!G68</f>
        <v>43258</v>
      </c>
      <c r="C70" s="17">
        <f>IFERROR(TIMEVALUE((TEXT(RIGHT(Input!I68,(LEN(Input!I68)-LEN(B70))),"hh:mm:ss AM/PM"))), "")</f>
        <v>0.39583333333333331</v>
      </c>
      <c r="D70" s="17">
        <f>IFERROR(TIMEVALUE(TEXT(RIGHT(Input!J68,(LEN(Input!J68)-LEN(B70))),"hh:mm:ss AM/PM")), "")</f>
        <v>0.47916666666666669</v>
      </c>
      <c r="E70" s="22">
        <f t="shared" si="3"/>
        <v>8.333333333333337E-2</v>
      </c>
      <c r="F70" s="22">
        <f t="shared" si="4"/>
        <v>8.333333333333337E-2</v>
      </c>
      <c r="G70" s="23">
        <f>24*IF(VLOOKUP(VLOOKUP(A70,Sheet1!$A$1:$B$150,VALUE(2),FALSE),Sheet1!$D$1:$F$3,IF(Input!H68="Fri",VALUE(3), VALUE(2)),FALSE) &lt; D70, D70 - VLOOKUP(VLOOKUP(A70,Sheet1!$A$1:$B$150,VALUE(2),FALSE),Sheet1!$D$1:$F$3,IF(Input!H68="Fri",VALUE(3), VALUE(2)),FALSE), 0)</f>
        <v>0</v>
      </c>
      <c r="H70" s="9">
        <f t="shared" si="5"/>
        <v>23</v>
      </c>
      <c r="I70" s="9" t="str">
        <f>Input!M68</f>
        <v>I - 2131 - Cool Times</v>
      </c>
    </row>
    <row r="71" spans="1:9" x14ac:dyDescent="0.4">
      <c r="A71" s="6" t="str">
        <f>CONCATENATE(Input!C69, " ", Input!D69)</f>
        <v>Clay Dewar</v>
      </c>
      <c r="B71" s="24">
        <f>Input!G69</f>
        <v>43258</v>
      </c>
      <c r="C71" s="17">
        <f>IFERROR(TIMEVALUE((TEXT(RIGHT(Input!I69,(LEN(Input!I69)-LEN(B71))),"hh:mm:ss AM/PM"))), "")</f>
        <v>0.47916666666666669</v>
      </c>
      <c r="D71" s="17">
        <f>IFERROR(TIMEVALUE(TEXT(RIGHT(Input!J69,(LEN(Input!J69)-LEN(B71))),"hh:mm:ss AM/PM")), "")</f>
        <v>0.5</v>
      </c>
      <c r="E71" s="22">
        <f t="shared" si="3"/>
        <v>2.0833333333333315E-2</v>
      </c>
      <c r="F71" s="22">
        <f t="shared" si="4"/>
        <v>2.0833333333333315E-2</v>
      </c>
      <c r="G71" s="23">
        <f>24*IF(VLOOKUP(VLOOKUP(A71,Sheet1!$A$1:$B$150,VALUE(2),FALSE),Sheet1!$D$1:$F$3,IF(Input!H69="Fri",VALUE(3), VALUE(2)),FALSE) &lt; D71, D71 - VLOOKUP(VLOOKUP(A71,Sheet1!$A$1:$B$150,VALUE(2),FALSE),Sheet1!$D$1:$F$3,IF(Input!H69="Fri",VALUE(3), VALUE(2)),FALSE), 0)</f>
        <v>0</v>
      </c>
      <c r="H71" s="9">
        <f t="shared" si="5"/>
        <v>23</v>
      </c>
      <c r="I71" s="9" t="str">
        <f>Input!M69</f>
        <v>Lunch Break</v>
      </c>
    </row>
    <row r="72" spans="1:9" x14ac:dyDescent="0.4">
      <c r="A72" s="6" t="str">
        <f>CONCATENATE(Input!C70, " ", Input!D70)</f>
        <v>Clay Dewar</v>
      </c>
      <c r="B72" s="24">
        <f>Input!G70</f>
        <v>43258</v>
      </c>
      <c r="C72" s="17">
        <f>IFERROR(TIMEVALUE((TEXT(RIGHT(Input!I70,(LEN(Input!I70)-LEN(B72))),"hh:mm:ss AM/PM"))), "")</f>
        <v>0.5</v>
      </c>
      <c r="D72" s="17">
        <f>IFERROR(TIMEVALUE(TEXT(RIGHT(Input!J70,(LEN(Input!J70)-LEN(B72))),"hh:mm:ss AM/PM")), "")</f>
        <v>0.66666666666666663</v>
      </c>
      <c r="E72" s="22">
        <f t="shared" si="3"/>
        <v>0.16666666666666663</v>
      </c>
      <c r="F72" s="22">
        <f t="shared" si="4"/>
        <v>0.16666666666666663</v>
      </c>
      <c r="G72" s="23">
        <f>24*IF(VLOOKUP(VLOOKUP(A72,Sheet1!$A$1:$B$150,VALUE(2),FALSE),Sheet1!$D$1:$F$3,IF(Input!H70="Fri",VALUE(3), VALUE(2)),FALSE) &lt; D72, D72 - VLOOKUP(VLOOKUP(A72,Sheet1!$A$1:$B$150,VALUE(2),FALSE),Sheet1!$D$1:$F$3,IF(Input!H70="Fri",VALUE(3), VALUE(2)),FALSE), 0)</f>
        <v>0</v>
      </c>
      <c r="H72" s="9">
        <f t="shared" si="5"/>
        <v>23</v>
      </c>
      <c r="I72" s="9" t="str">
        <f>Input!M70</f>
        <v>I - 2131 - Cool Times</v>
      </c>
    </row>
    <row r="73" spans="1:9" x14ac:dyDescent="0.4">
      <c r="A73" s="6" t="str">
        <f>CONCATENATE(Input!C71, " ", Input!D71)</f>
        <v>Clay Dewar</v>
      </c>
      <c r="B73" s="24">
        <f>Input!G71</f>
        <v>43259</v>
      </c>
      <c r="C73" s="17">
        <f>IFERROR(TIMEVALUE((TEXT(RIGHT(Input!I71,(LEN(Input!I71)-LEN(B73))),"hh:mm:ss AM/PM"))), "")</f>
        <v>0.30208333333333331</v>
      </c>
      <c r="D73" s="17">
        <f>IFERROR(TIMEVALUE(TEXT(RIGHT(Input!J71,(LEN(Input!J71)-LEN(B73))),"hh:mm:ss AM/PM")), "")</f>
        <v>0.40625</v>
      </c>
      <c r="E73" s="22">
        <f t="shared" si="3"/>
        <v>0.10416666666666669</v>
      </c>
      <c r="F73" s="22">
        <f t="shared" si="4"/>
        <v>0.10416666666666669</v>
      </c>
      <c r="G73" s="23">
        <f>24*IF(VLOOKUP(VLOOKUP(A73,Sheet1!$A$1:$B$150,VALUE(2),FALSE),Sheet1!$D$1:$F$3,IF(Input!H71="Fri",VALUE(3), VALUE(2)),FALSE) &lt; D73, D73 - VLOOKUP(VLOOKUP(A73,Sheet1!$A$1:$B$150,VALUE(2),FALSE),Sheet1!$D$1:$F$3,IF(Input!H71="Fri",VALUE(3), VALUE(2)),FALSE), 0)</f>
        <v>0</v>
      </c>
      <c r="H73" s="9">
        <f t="shared" si="5"/>
        <v>23</v>
      </c>
      <c r="I73" s="9" t="str">
        <f>Input!M71</f>
        <v>I - 2158 - S360 ACU VAV</v>
      </c>
    </row>
    <row r="74" spans="1:9" x14ac:dyDescent="0.4">
      <c r="A74" s="6" t="str">
        <f>CONCATENATE(Input!C72, " ", Input!D72)</f>
        <v>Clay Dewar</v>
      </c>
      <c r="B74" s="24">
        <f>Input!G72</f>
        <v>43259</v>
      </c>
      <c r="C74" s="17">
        <f>IFERROR(TIMEVALUE((TEXT(RIGHT(Input!I72,(LEN(Input!I72)-LEN(B74))),"hh:mm:ss AM/PM"))), "")</f>
        <v>0.40625</v>
      </c>
      <c r="D74" s="17">
        <f>IFERROR(TIMEVALUE(TEXT(RIGHT(Input!J72,(LEN(Input!J72)-LEN(B74))),"hh:mm:ss AM/PM")), "")</f>
        <v>0.42708333333333331</v>
      </c>
      <c r="E74" s="22">
        <f t="shared" si="3"/>
        <v>2.0833333333333315E-2</v>
      </c>
      <c r="F74" s="22">
        <f t="shared" si="4"/>
        <v>2.0833333333333315E-2</v>
      </c>
      <c r="G74" s="23">
        <f>24*IF(VLOOKUP(VLOOKUP(A74,Sheet1!$A$1:$B$150,VALUE(2),FALSE),Sheet1!$D$1:$F$3,IF(Input!H72="Fri",VALUE(3), VALUE(2)),FALSE) &lt; D74, D74 - VLOOKUP(VLOOKUP(A74,Sheet1!$A$1:$B$150,VALUE(2),FALSE),Sheet1!$D$1:$F$3,IF(Input!H72="Fri",VALUE(3), VALUE(2)),FALSE), 0)</f>
        <v>0</v>
      </c>
      <c r="H74" s="9">
        <f t="shared" si="5"/>
        <v>23</v>
      </c>
      <c r="I74" s="9" t="str">
        <f>Input!M72</f>
        <v>I - 2131 - Cool Times</v>
      </c>
    </row>
    <row r="75" spans="1:9" x14ac:dyDescent="0.4">
      <c r="A75" s="6" t="str">
        <f>CONCATENATE(Input!C73, " ", Input!D73)</f>
        <v>Clay Dewar</v>
      </c>
      <c r="B75" s="24">
        <f>Input!G73</f>
        <v>43259</v>
      </c>
      <c r="C75" s="17">
        <f>IFERROR(TIMEVALUE((TEXT(RIGHT(Input!I73,(LEN(Input!I73)-LEN(B75))),"hh:mm:ss AM/PM"))), "")</f>
        <v>0.42708333333333331</v>
      </c>
      <c r="D75" s="17">
        <f>IFERROR(TIMEVALUE(TEXT(RIGHT(Input!J73,(LEN(Input!J73)-LEN(B75))),"hh:mm:ss AM/PM")), "")</f>
        <v>0.44791666666666669</v>
      </c>
      <c r="E75" s="22">
        <f t="shared" si="3"/>
        <v>2.083333333333337E-2</v>
      </c>
      <c r="F75" s="22">
        <f t="shared" si="4"/>
        <v>2.083333333333337E-2</v>
      </c>
      <c r="G75" s="23">
        <f>24*IF(VLOOKUP(VLOOKUP(A75,Sheet1!$A$1:$B$150,VALUE(2),FALSE),Sheet1!$D$1:$F$3,IF(Input!H73="Fri",VALUE(3), VALUE(2)),FALSE) &lt; D75, D75 - VLOOKUP(VLOOKUP(A75,Sheet1!$A$1:$B$150,VALUE(2),FALSE),Sheet1!$D$1:$F$3,IF(Input!H73="Fri",VALUE(3), VALUE(2)),FALSE), 0)</f>
        <v>0</v>
      </c>
      <c r="H75" s="9">
        <f t="shared" si="5"/>
        <v>23</v>
      </c>
      <c r="I75" s="9" t="str">
        <f>Input!M73</f>
        <v>Lunch Break</v>
      </c>
    </row>
    <row r="76" spans="1:9" x14ac:dyDescent="0.4">
      <c r="A76" s="6" t="str">
        <f>CONCATENATE(Input!C74, " ", Input!D74)</f>
        <v>Clay Dewar</v>
      </c>
      <c r="B76" s="24">
        <f>Input!G74</f>
        <v>43259</v>
      </c>
      <c r="C76" s="17">
        <f>IFERROR(TIMEVALUE((TEXT(RIGHT(Input!I74,(LEN(Input!I74)-LEN(B76))),"hh:mm:ss AM/PM"))), "")</f>
        <v>0.44791666666666669</v>
      </c>
      <c r="D76" s="17">
        <f>IFERROR(TIMEVALUE(TEXT(RIGHT(Input!J74,(LEN(Input!J74)-LEN(B76))),"hh:mm:ss AM/PM")), "")</f>
        <v>0.55208333333333337</v>
      </c>
      <c r="E76" s="22">
        <f t="shared" si="3"/>
        <v>0.10416666666666669</v>
      </c>
      <c r="F76" s="22">
        <f t="shared" si="4"/>
        <v>0.10416666666666669</v>
      </c>
      <c r="G76" s="23">
        <f>24*IF(VLOOKUP(VLOOKUP(A76,Sheet1!$A$1:$B$150,VALUE(2),FALSE),Sheet1!$D$1:$F$3,IF(Input!H74="Fri",VALUE(3), VALUE(2)),FALSE) &lt; D76, D76 - VLOOKUP(VLOOKUP(A76,Sheet1!$A$1:$B$150,VALUE(2),FALSE),Sheet1!$D$1:$F$3,IF(Input!H74="Fri",VALUE(3), VALUE(2)),FALSE), 0)</f>
        <v>0</v>
      </c>
      <c r="H76" s="9">
        <f t="shared" si="5"/>
        <v>23</v>
      </c>
      <c r="I76" s="9" t="str">
        <f>Input!M74</f>
        <v>I - 2131 - Cool Times</v>
      </c>
    </row>
    <row r="77" spans="1:9" x14ac:dyDescent="0.4">
      <c r="A77" s="6" t="str">
        <f>CONCATENATE(Input!C75, " ", Input!D75)</f>
        <v>Tom Edwards</v>
      </c>
      <c r="B77" s="24">
        <f>Input!G75</f>
        <v>43255</v>
      </c>
      <c r="C77" s="17">
        <f>IFERROR(TIMEVALUE((TEXT(RIGHT(Input!I75,(LEN(Input!I75)-LEN(B77))),"hh:mm:ss AM/PM"))), "")</f>
        <v>0.27083333333333331</v>
      </c>
      <c r="D77" s="17">
        <f>IFERROR(TIMEVALUE(TEXT(RIGHT(Input!J75,(LEN(Input!J75)-LEN(B77))),"hh:mm:ss AM/PM")), "")</f>
        <v>0.44791666666666669</v>
      </c>
      <c r="E77" s="22">
        <f t="shared" si="3"/>
        <v>0.17708333333333337</v>
      </c>
      <c r="F77" s="22">
        <f t="shared" si="4"/>
        <v>0.17708333333333337</v>
      </c>
      <c r="G77" s="23">
        <f>24*IF(VLOOKUP(VLOOKUP(A77,Sheet1!$A$1:$B$150,VALUE(2),FALSE),Sheet1!$D$1:$F$3,IF(Input!H75="Fri",VALUE(3), VALUE(2)),FALSE) &lt; D77, D77 - VLOOKUP(VLOOKUP(A77,Sheet1!$A$1:$B$150,VALUE(2),FALSE),Sheet1!$D$1:$F$3,IF(Input!H75="Fri",VALUE(3), VALUE(2)),FALSE), 0)</f>
        <v>0</v>
      </c>
      <c r="H77" s="9">
        <f t="shared" si="5"/>
        <v>23</v>
      </c>
      <c r="I77" s="9" t="str">
        <f>Input!M75</f>
        <v>I - 2122 - Muil Rectification Works</v>
      </c>
    </row>
    <row r="78" spans="1:9" x14ac:dyDescent="0.4">
      <c r="A78" s="6" t="str">
        <f>CONCATENATE(Input!C76, " ", Input!D76)</f>
        <v>Tom Edwards</v>
      </c>
      <c r="B78" s="24">
        <f>Input!G76</f>
        <v>43255</v>
      </c>
      <c r="C78" s="17">
        <f>IFERROR(TIMEVALUE((TEXT(RIGHT(Input!I76,(LEN(Input!I76)-LEN(B78))),"hh:mm:ss AM/PM"))), "")</f>
        <v>0.44791666666666669</v>
      </c>
      <c r="D78" s="17">
        <f>IFERROR(TIMEVALUE(TEXT(RIGHT(Input!J76,(LEN(Input!J76)-LEN(B78))),"hh:mm:ss AM/PM")), "")</f>
        <v>0.46875</v>
      </c>
      <c r="E78" s="22">
        <f t="shared" si="3"/>
        <v>2.0833333333333315E-2</v>
      </c>
      <c r="F78" s="22">
        <f t="shared" si="4"/>
        <v>2.0833333333333315E-2</v>
      </c>
      <c r="G78" s="23">
        <f>24*IF(VLOOKUP(VLOOKUP(A78,Sheet1!$A$1:$B$150,VALUE(2),FALSE),Sheet1!$D$1:$F$3,IF(Input!H76="Fri",VALUE(3), VALUE(2)),FALSE) &lt; D78, D78 - VLOOKUP(VLOOKUP(A78,Sheet1!$A$1:$B$150,VALUE(2),FALSE),Sheet1!$D$1:$F$3,IF(Input!H76="Fri",VALUE(3), VALUE(2)),FALSE), 0)</f>
        <v>0</v>
      </c>
      <c r="H78" s="9">
        <f t="shared" si="5"/>
        <v>23</v>
      </c>
      <c r="I78" s="9" t="str">
        <f>Input!M76</f>
        <v>Lunch Break</v>
      </c>
    </row>
    <row r="79" spans="1:9" x14ac:dyDescent="0.4">
      <c r="A79" s="6" t="str">
        <f>CONCATENATE(Input!C77, " ", Input!D77)</f>
        <v>Tom Edwards</v>
      </c>
      <c r="B79" s="24">
        <f>Input!G77</f>
        <v>43255</v>
      </c>
      <c r="C79" s="17">
        <f>IFERROR(TIMEVALUE((TEXT(RIGHT(Input!I77,(LEN(Input!I77)-LEN(B79))),"hh:mm:ss AM/PM"))), "")</f>
        <v>0.46875</v>
      </c>
      <c r="D79" s="17">
        <f>IFERROR(TIMEVALUE(TEXT(RIGHT(Input!J77,(LEN(Input!J77)-LEN(B79))),"hh:mm:ss AM/PM")), "")</f>
        <v>0.63541666666666663</v>
      </c>
      <c r="E79" s="22">
        <f t="shared" si="3"/>
        <v>0.16666666666666663</v>
      </c>
      <c r="F79" s="22">
        <f t="shared" si="4"/>
        <v>0.16666666666666663</v>
      </c>
      <c r="G79" s="23">
        <f>24*IF(VLOOKUP(VLOOKUP(A79,Sheet1!$A$1:$B$150,VALUE(2),FALSE),Sheet1!$D$1:$F$3,IF(Input!H77="Fri",VALUE(3), VALUE(2)),FALSE) &lt; D79, D79 - VLOOKUP(VLOOKUP(A79,Sheet1!$A$1:$B$150,VALUE(2),FALSE),Sheet1!$D$1:$F$3,IF(Input!H77="Fri",VALUE(3), VALUE(2)),FALSE), 0)</f>
        <v>0</v>
      </c>
      <c r="H79" s="9">
        <f t="shared" si="5"/>
        <v>23</v>
      </c>
      <c r="I79" s="9" t="str">
        <f>Input!M77</f>
        <v>I - 2122 - Muil Rectification Works</v>
      </c>
    </row>
    <row r="80" spans="1:9" x14ac:dyDescent="0.4">
      <c r="A80" s="6" t="str">
        <f>CONCATENATE(Input!C78, " ", Input!D78)</f>
        <v>Tom Edwards</v>
      </c>
      <c r="B80" s="24">
        <f>Input!G78</f>
        <v>43256</v>
      </c>
      <c r="C80" s="17">
        <f>IFERROR(TIMEVALUE((TEXT(RIGHT(Input!I78,(LEN(Input!I78)-LEN(B80))),"hh:mm:ss AM/PM"))), "")</f>
        <v>0.33333333333333331</v>
      </c>
      <c r="D80" s="17">
        <f>IFERROR(TIMEVALUE(TEXT(RIGHT(Input!J78,(LEN(Input!J78)-LEN(B80))),"hh:mm:ss AM/PM")), "")</f>
        <v>0.48958333333333331</v>
      </c>
      <c r="E80" s="22">
        <f t="shared" si="3"/>
        <v>0.15625</v>
      </c>
      <c r="F80" s="22">
        <f t="shared" si="4"/>
        <v>0.15625</v>
      </c>
      <c r="G80" s="23">
        <f>24*IF(VLOOKUP(VLOOKUP(A80,Sheet1!$A$1:$B$150,VALUE(2),FALSE),Sheet1!$D$1:$F$3,IF(Input!H78="Fri",VALUE(3), VALUE(2)),FALSE) &lt; D80, D80 - VLOOKUP(VLOOKUP(A80,Sheet1!$A$1:$B$150,VALUE(2),FALSE),Sheet1!$D$1:$F$3,IF(Input!H78="Fri",VALUE(3), VALUE(2)),FALSE), 0)</f>
        <v>0</v>
      </c>
      <c r="H80" s="9">
        <f t="shared" si="5"/>
        <v>23</v>
      </c>
      <c r="I80" s="9" t="str">
        <f>Input!M78</f>
        <v>I - 2122 - Muil Rectification Works</v>
      </c>
    </row>
    <row r="81" spans="1:9" x14ac:dyDescent="0.4">
      <c r="A81" s="6" t="str">
        <f>CONCATENATE(Input!C79, " ", Input!D79)</f>
        <v>Tom Edwards</v>
      </c>
      <c r="B81" s="24">
        <f>Input!G79</f>
        <v>43256</v>
      </c>
      <c r="C81" s="17">
        <f>IFERROR(TIMEVALUE((TEXT(RIGHT(Input!I79,(LEN(Input!I79)-LEN(B81))),"hh:mm:ss AM/PM"))), "")</f>
        <v>0.48958333333333331</v>
      </c>
      <c r="D81" s="17">
        <f>IFERROR(TIMEVALUE(TEXT(RIGHT(Input!J79,(LEN(Input!J79)-LEN(B81))),"hh:mm:ss AM/PM")), "")</f>
        <v>0.51041666666666663</v>
      </c>
      <c r="E81" s="22">
        <f t="shared" si="3"/>
        <v>2.0833333333333315E-2</v>
      </c>
      <c r="F81" s="22">
        <f t="shared" si="4"/>
        <v>2.0833333333333315E-2</v>
      </c>
      <c r="G81" s="23">
        <f>24*IF(VLOOKUP(VLOOKUP(A81,Sheet1!$A$1:$B$150,VALUE(2),FALSE),Sheet1!$D$1:$F$3,IF(Input!H79="Fri",VALUE(3), VALUE(2)),FALSE) &lt; D81, D81 - VLOOKUP(VLOOKUP(A81,Sheet1!$A$1:$B$150,VALUE(2),FALSE),Sheet1!$D$1:$F$3,IF(Input!H79="Fri",VALUE(3), VALUE(2)),FALSE), 0)</f>
        <v>0</v>
      </c>
      <c r="H81" s="9">
        <f t="shared" si="5"/>
        <v>23</v>
      </c>
      <c r="I81" s="9" t="str">
        <f>Input!M79</f>
        <v>Lunch Break</v>
      </c>
    </row>
    <row r="82" spans="1:9" x14ac:dyDescent="0.4">
      <c r="A82" s="6" t="str">
        <f>CONCATENATE(Input!C80, " ", Input!D80)</f>
        <v>Tom Edwards</v>
      </c>
      <c r="B82" s="24">
        <f>Input!G80</f>
        <v>43256</v>
      </c>
      <c r="C82" s="17">
        <f>IFERROR(TIMEVALUE((TEXT(RIGHT(Input!I80,(LEN(Input!I80)-LEN(B82))),"hh:mm:ss AM/PM"))), "")</f>
        <v>0.51041666666666663</v>
      </c>
      <c r="D82" s="17">
        <f>IFERROR(TIMEVALUE(TEXT(RIGHT(Input!J80,(LEN(Input!J80)-LEN(B82))),"hh:mm:ss AM/PM")), "")</f>
        <v>0.64583333333333337</v>
      </c>
      <c r="E82" s="22">
        <f t="shared" si="3"/>
        <v>0.13541666666666674</v>
      </c>
      <c r="F82" s="22">
        <f t="shared" si="4"/>
        <v>0.13541666666666674</v>
      </c>
      <c r="G82" s="23">
        <f>24*IF(VLOOKUP(VLOOKUP(A82,Sheet1!$A$1:$B$150,VALUE(2),FALSE),Sheet1!$D$1:$F$3,IF(Input!H80="Fri",VALUE(3), VALUE(2)),FALSE) &lt; D82, D82 - VLOOKUP(VLOOKUP(A82,Sheet1!$A$1:$B$150,VALUE(2),FALSE),Sheet1!$D$1:$F$3,IF(Input!H80="Fri",VALUE(3), VALUE(2)),FALSE), 0)</f>
        <v>0</v>
      </c>
      <c r="H82" s="9">
        <f t="shared" si="5"/>
        <v>23</v>
      </c>
      <c r="I82" s="9" t="str">
        <f>Input!M80</f>
        <v>I - 2122 - Muil Rectification Works</v>
      </c>
    </row>
    <row r="83" spans="1:9" x14ac:dyDescent="0.4">
      <c r="A83" s="6" t="str">
        <f>CONCATENATE(Input!C81, " ", Input!D81)</f>
        <v>Tom Edwards</v>
      </c>
      <c r="B83" s="24">
        <f>Input!G81</f>
        <v>43257</v>
      </c>
      <c r="C83" s="17">
        <f>IFERROR(TIMEVALUE((TEXT(RIGHT(Input!I81,(LEN(Input!I81)-LEN(B83))),"hh:mm:ss AM/PM"))), "")</f>
        <v>0.27083333333333331</v>
      </c>
      <c r="D83" s="17">
        <f>IFERROR(TIMEVALUE(TEXT(RIGHT(Input!J81,(LEN(Input!J81)-LEN(B83))),"hh:mm:ss AM/PM")), "")</f>
        <v>0.44791666666666669</v>
      </c>
      <c r="E83" s="22">
        <f t="shared" si="3"/>
        <v>0.17708333333333337</v>
      </c>
      <c r="F83" s="22">
        <f t="shared" si="4"/>
        <v>0.17708333333333337</v>
      </c>
      <c r="G83" s="23">
        <f>24*IF(VLOOKUP(VLOOKUP(A83,Sheet1!$A$1:$B$150,VALUE(2),FALSE),Sheet1!$D$1:$F$3,IF(Input!H81="Fri",VALUE(3), VALUE(2)),FALSE) &lt; D83, D83 - VLOOKUP(VLOOKUP(A83,Sheet1!$A$1:$B$150,VALUE(2),FALSE),Sheet1!$D$1:$F$3,IF(Input!H81="Fri",VALUE(3), VALUE(2)),FALSE), 0)</f>
        <v>0</v>
      </c>
      <c r="H83" s="9">
        <f t="shared" si="5"/>
        <v>23</v>
      </c>
      <c r="I83" s="9" t="str">
        <f>Input!M81</f>
        <v>I - 2122 - Muil Rectification Works</v>
      </c>
    </row>
    <row r="84" spans="1:9" x14ac:dyDescent="0.4">
      <c r="A84" s="6" t="str">
        <f>CONCATENATE(Input!C82, " ", Input!D82)</f>
        <v>Tom Edwards</v>
      </c>
      <c r="B84" s="24">
        <f>Input!G82</f>
        <v>43257</v>
      </c>
      <c r="C84" s="17">
        <f>IFERROR(TIMEVALUE((TEXT(RIGHT(Input!I82,(LEN(Input!I82)-LEN(B84))),"hh:mm:ss AM/PM"))), "")</f>
        <v>0.44791666666666669</v>
      </c>
      <c r="D84" s="17">
        <f>IFERROR(TIMEVALUE(TEXT(RIGHT(Input!J82,(LEN(Input!J82)-LEN(B84))),"hh:mm:ss AM/PM")), "")</f>
        <v>0.46875</v>
      </c>
      <c r="E84" s="22">
        <f t="shared" si="3"/>
        <v>2.0833333333333315E-2</v>
      </c>
      <c r="F84" s="22">
        <f t="shared" si="4"/>
        <v>2.0833333333333315E-2</v>
      </c>
      <c r="G84" s="23">
        <f>24*IF(VLOOKUP(VLOOKUP(A84,Sheet1!$A$1:$B$150,VALUE(2),FALSE),Sheet1!$D$1:$F$3,IF(Input!H82="Fri",VALUE(3), VALUE(2)),FALSE) &lt; D84, D84 - VLOOKUP(VLOOKUP(A84,Sheet1!$A$1:$B$150,VALUE(2),FALSE),Sheet1!$D$1:$F$3,IF(Input!H82="Fri",VALUE(3), VALUE(2)),FALSE), 0)</f>
        <v>0</v>
      </c>
      <c r="H84" s="9">
        <f t="shared" si="5"/>
        <v>23</v>
      </c>
      <c r="I84" s="9" t="str">
        <f>Input!M82</f>
        <v>Lunch Break</v>
      </c>
    </row>
    <row r="85" spans="1:9" x14ac:dyDescent="0.4">
      <c r="A85" s="6" t="str">
        <f>CONCATENATE(Input!C83, " ", Input!D83)</f>
        <v>Tom Edwards</v>
      </c>
      <c r="B85" s="24">
        <f>Input!G83</f>
        <v>43257</v>
      </c>
      <c r="C85" s="17">
        <f>IFERROR(TIMEVALUE((TEXT(RIGHT(Input!I83,(LEN(Input!I83)-LEN(B85))),"hh:mm:ss AM/PM"))), "")</f>
        <v>0.46875</v>
      </c>
      <c r="D85" s="17">
        <f>IFERROR(TIMEVALUE(TEXT(RIGHT(Input!J83,(LEN(Input!J83)-LEN(B85))),"hh:mm:ss AM/PM")), "")</f>
        <v>0.625</v>
      </c>
      <c r="E85" s="22">
        <f t="shared" si="3"/>
        <v>0.15625</v>
      </c>
      <c r="F85" s="22">
        <f t="shared" si="4"/>
        <v>0.15625</v>
      </c>
      <c r="G85" s="23">
        <f>24*IF(VLOOKUP(VLOOKUP(A85,Sheet1!$A$1:$B$150,VALUE(2),FALSE),Sheet1!$D$1:$F$3,IF(Input!H83="Fri",VALUE(3), VALUE(2)),FALSE) &lt; D85, D85 - VLOOKUP(VLOOKUP(A85,Sheet1!$A$1:$B$150,VALUE(2),FALSE),Sheet1!$D$1:$F$3,IF(Input!H83="Fri",VALUE(3), VALUE(2)),FALSE), 0)</f>
        <v>0</v>
      </c>
      <c r="H85" s="9">
        <f t="shared" si="5"/>
        <v>23</v>
      </c>
      <c r="I85" s="9" t="str">
        <f>Input!M83</f>
        <v>I - 2122 - Muil Rectification Works</v>
      </c>
    </row>
    <row r="86" spans="1:9" x14ac:dyDescent="0.4">
      <c r="A86" s="6" t="str">
        <f>CONCATENATE(Input!C84, " ", Input!D84)</f>
        <v>Tom Edwards</v>
      </c>
      <c r="B86" s="24">
        <f>Input!G84</f>
        <v>43258</v>
      </c>
      <c r="C86" s="17">
        <f>IFERROR(TIMEVALUE((TEXT(RIGHT(Input!I84,(LEN(Input!I84)-LEN(B86))),"hh:mm:ss AM/PM"))), "")</f>
        <v>0.27083333333333331</v>
      </c>
      <c r="D86" s="17">
        <f>IFERROR(TIMEVALUE(TEXT(RIGHT(Input!J84,(LEN(Input!J84)-LEN(B86))),"hh:mm:ss AM/PM")), "")</f>
        <v>0.44791666666666669</v>
      </c>
      <c r="E86" s="22">
        <f t="shared" si="3"/>
        <v>0.17708333333333337</v>
      </c>
      <c r="F86" s="22">
        <f t="shared" si="4"/>
        <v>0.17708333333333337</v>
      </c>
      <c r="G86" s="23">
        <f>24*IF(VLOOKUP(VLOOKUP(A86,Sheet1!$A$1:$B$150,VALUE(2),FALSE),Sheet1!$D$1:$F$3,IF(Input!H84="Fri",VALUE(3), VALUE(2)),FALSE) &lt; D86, D86 - VLOOKUP(VLOOKUP(A86,Sheet1!$A$1:$B$150,VALUE(2),FALSE),Sheet1!$D$1:$F$3,IF(Input!H84="Fri",VALUE(3), VALUE(2)),FALSE), 0)</f>
        <v>0</v>
      </c>
      <c r="H86" s="9">
        <f t="shared" si="5"/>
        <v>23</v>
      </c>
      <c r="I86" s="9" t="str">
        <f>Input!M84</f>
        <v>I - 2122 - Muil Rectification Works</v>
      </c>
    </row>
    <row r="87" spans="1:9" x14ac:dyDescent="0.4">
      <c r="A87" s="6" t="str">
        <f>CONCATENATE(Input!C85, " ", Input!D85)</f>
        <v>Tom Edwards</v>
      </c>
      <c r="B87" s="24">
        <f>Input!G85</f>
        <v>43258</v>
      </c>
      <c r="C87" s="17">
        <f>IFERROR(TIMEVALUE((TEXT(RIGHT(Input!I85,(LEN(Input!I85)-LEN(B87))),"hh:mm:ss AM/PM"))), "")</f>
        <v>0.44791666666666669</v>
      </c>
      <c r="D87" s="17">
        <f>IFERROR(TIMEVALUE(TEXT(RIGHT(Input!J85,(LEN(Input!J85)-LEN(B87))),"hh:mm:ss AM/PM")), "")</f>
        <v>0.46875</v>
      </c>
      <c r="E87" s="22">
        <f t="shared" si="3"/>
        <v>2.0833333333333315E-2</v>
      </c>
      <c r="F87" s="22">
        <f t="shared" si="4"/>
        <v>2.0833333333333315E-2</v>
      </c>
      <c r="G87" s="23">
        <f>24*IF(VLOOKUP(VLOOKUP(A87,Sheet1!$A$1:$B$150,VALUE(2),FALSE),Sheet1!$D$1:$F$3,IF(Input!H85="Fri",VALUE(3), VALUE(2)),FALSE) &lt; D87, D87 - VLOOKUP(VLOOKUP(A87,Sheet1!$A$1:$B$150,VALUE(2),FALSE),Sheet1!$D$1:$F$3,IF(Input!H85="Fri",VALUE(3), VALUE(2)),FALSE), 0)</f>
        <v>0</v>
      </c>
      <c r="H87" s="9">
        <f t="shared" si="5"/>
        <v>23</v>
      </c>
      <c r="I87" s="9" t="str">
        <f>Input!M85</f>
        <v>Lunch Break</v>
      </c>
    </row>
    <row r="88" spans="1:9" x14ac:dyDescent="0.4">
      <c r="A88" s="6" t="str">
        <f>CONCATENATE(Input!C86, " ", Input!D86)</f>
        <v>Tom Edwards</v>
      </c>
      <c r="B88" s="24">
        <f>Input!G86</f>
        <v>43258</v>
      </c>
      <c r="C88" s="17">
        <f>IFERROR(TIMEVALUE((TEXT(RIGHT(Input!I86,(LEN(Input!I86)-LEN(B88))),"hh:mm:ss AM/PM"))), "")</f>
        <v>0.46875</v>
      </c>
      <c r="D88" s="17">
        <f>IFERROR(TIMEVALUE(TEXT(RIGHT(Input!J86,(LEN(Input!J86)-LEN(B88))),"hh:mm:ss AM/PM")), "")</f>
        <v>0.625</v>
      </c>
      <c r="E88" s="22">
        <f t="shared" si="3"/>
        <v>0.15625</v>
      </c>
      <c r="F88" s="22">
        <f t="shared" si="4"/>
        <v>0.15625</v>
      </c>
      <c r="G88" s="23">
        <f>24*IF(VLOOKUP(VLOOKUP(A88,Sheet1!$A$1:$B$150,VALUE(2),FALSE),Sheet1!$D$1:$F$3,IF(Input!H86="Fri",VALUE(3), VALUE(2)),FALSE) &lt; D88, D88 - VLOOKUP(VLOOKUP(A88,Sheet1!$A$1:$B$150,VALUE(2),FALSE),Sheet1!$D$1:$F$3,IF(Input!H86="Fri",VALUE(3), VALUE(2)),FALSE), 0)</f>
        <v>0</v>
      </c>
      <c r="H88" s="9">
        <f t="shared" si="5"/>
        <v>23</v>
      </c>
      <c r="I88" s="9" t="str">
        <f>Input!M86</f>
        <v>I - 2122 - Muil Rectification Works</v>
      </c>
    </row>
    <row r="89" spans="1:9" x14ac:dyDescent="0.4">
      <c r="A89" s="6" t="str">
        <f>CONCATENATE(Input!C87, " ", Input!D87)</f>
        <v>Tom Edwards</v>
      </c>
      <c r="B89" s="24">
        <f>Input!G87</f>
        <v>43259</v>
      </c>
      <c r="C89" s="17">
        <f>IFERROR(TIMEVALUE((TEXT(RIGHT(Input!I87,(LEN(Input!I87)-LEN(B89))),"hh:mm:ss AM/PM"))), "")</f>
        <v>0.27083333333333331</v>
      </c>
      <c r="D89" s="17">
        <f>IFERROR(TIMEVALUE(TEXT(RIGHT(Input!J87,(LEN(Input!J87)-LEN(B89))),"hh:mm:ss AM/PM")), "")</f>
        <v>0.42708333333333331</v>
      </c>
      <c r="E89" s="22">
        <f t="shared" si="3"/>
        <v>0.15625</v>
      </c>
      <c r="F89" s="22">
        <f t="shared" si="4"/>
        <v>0.15625</v>
      </c>
      <c r="G89" s="23">
        <f>24*IF(VLOOKUP(VLOOKUP(A89,Sheet1!$A$1:$B$150,VALUE(2),FALSE),Sheet1!$D$1:$F$3,IF(Input!H87="Fri",VALUE(3), VALUE(2)),FALSE) &lt; D89, D89 - VLOOKUP(VLOOKUP(A89,Sheet1!$A$1:$B$150,VALUE(2),FALSE),Sheet1!$D$1:$F$3,IF(Input!H87="Fri",VALUE(3), VALUE(2)),FALSE), 0)</f>
        <v>0</v>
      </c>
      <c r="H89" s="9">
        <f t="shared" si="5"/>
        <v>23</v>
      </c>
      <c r="I89" s="9" t="str">
        <f>Input!M87</f>
        <v>I - 2122 - Muil Rectification Works</v>
      </c>
    </row>
    <row r="90" spans="1:9" x14ac:dyDescent="0.4">
      <c r="A90" s="6" t="str">
        <f>CONCATENATE(Input!C88, " ", Input!D88)</f>
        <v>Tom Edwards</v>
      </c>
      <c r="B90" s="24">
        <f>Input!G88</f>
        <v>43259</v>
      </c>
      <c r="C90" s="17">
        <f>IFERROR(TIMEVALUE((TEXT(RIGHT(Input!I88,(LEN(Input!I88)-LEN(B90))),"hh:mm:ss AM/PM"))), "")</f>
        <v>0.42708333333333331</v>
      </c>
      <c r="D90" s="17">
        <f>IFERROR(TIMEVALUE(TEXT(RIGHT(Input!J88,(LEN(Input!J88)-LEN(B90))),"hh:mm:ss AM/PM")), "")</f>
        <v>0.44791666666666669</v>
      </c>
      <c r="E90" s="22">
        <f t="shared" si="3"/>
        <v>2.083333333333337E-2</v>
      </c>
      <c r="F90" s="22">
        <f t="shared" si="4"/>
        <v>2.083333333333337E-2</v>
      </c>
      <c r="G90" s="23">
        <f>24*IF(VLOOKUP(VLOOKUP(A90,Sheet1!$A$1:$B$150,VALUE(2),FALSE),Sheet1!$D$1:$F$3,IF(Input!H88="Fri",VALUE(3), VALUE(2)),FALSE) &lt; D90, D90 - VLOOKUP(VLOOKUP(A90,Sheet1!$A$1:$B$150,VALUE(2),FALSE),Sheet1!$D$1:$F$3,IF(Input!H88="Fri",VALUE(3), VALUE(2)),FALSE), 0)</f>
        <v>0</v>
      </c>
      <c r="H90" s="9">
        <f t="shared" si="5"/>
        <v>23</v>
      </c>
      <c r="I90" s="9" t="str">
        <f>Input!M88</f>
        <v>Lunch Break</v>
      </c>
    </row>
    <row r="91" spans="1:9" x14ac:dyDescent="0.4">
      <c r="A91" s="6" t="str">
        <f>CONCATENATE(Input!C89, " ", Input!D89)</f>
        <v>Tom Edwards</v>
      </c>
      <c r="B91" s="24">
        <f>Input!G89</f>
        <v>43259</v>
      </c>
      <c r="C91" s="17">
        <f>IFERROR(TIMEVALUE((TEXT(RIGHT(Input!I89,(LEN(Input!I89)-LEN(B91))),"hh:mm:ss AM/PM"))), "")</f>
        <v>0.44791666666666669</v>
      </c>
      <c r="D91" s="17">
        <f>IFERROR(TIMEVALUE(TEXT(RIGHT(Input!J89,(LEN(Input!J89)-LEN(B91))),"hh:mm:ss AM/PM")), "")</f>
        <v>0.59375</v>
      </c>
      <c r="E91" s="22">
        <f t="shared" si="3"/>
        <v>0.14583333333333331</v>
      </c>
      <c r="F91" s="22">
        <f t="shared" si="4"/>
        <v>0</v>
      </c>
      <c r="G91" s="23">
        <f>24*IF(VLOOKUP(VLOOKUP(A91,Sheet1!$A$1:$B$150,VALUE(2),FALSE),Sheet1!$D$1:$F$3,IF(Input!H89="Fri",VALUE(3), VALUE(2)),FALSE) &lt; D91, D91 - VLOOKUP(VLOOKUP(A91,Sheet1!$A$1:$B$150,VALUE(2),FALSE),Sheet1!$D$1:$F$3,IF(Input!H89="Fri",VALUE(3), VALUE(2)),FALSE), 0)</f>
        <v>0.24999999999999911</v>
      </c>
      <c r="H91" s="9">
        <f t="shared" si="5"/>
        <v>23</v>
      </c>
      <c r="I91" s="9" t="str">
        <f>Input!M89</f>
        <v>I - 2122 - Muil Rectification Works</v>
      </c>
    </row>
    <row r="92" spans="1:9" x14ac:dyDescent="0.4">
      <c r="A92" s="6" t="str">
        <f>CONCATENATE(Input!C90, " ", Input!D90)</f>
        <v>Richard Farley</v>
      </c>
      <c r="B92" s="24">
        <f>Input!G90</f>
        <v>43255</v>
      </c>
      <c r="C92" s="17">
        <f>IFERROR(TIMEVALUE((TEXT(RIGHT(Input!I90,(LEN(Input!I90)-LEN(B92))),"hh:mm:ss AM/PM"))), "")</f>
        <v>0.29166666666666669</v>
      </c>
      <c r="D92" s="17">
        <f>IFERROR(TIMEVALUE(TEXT(RIGHT(Input!J90,(LEN(Input!J90)-LEN(B92))),"hh:mm:ss AM/PM")), "")</f>
        <v>0.46875</v>
      </c>
      <c r="E92" s="22">
        <f t="shared" si="3"/>
        <v>0.17708333333333331</v>
      </c>
      <c r="F92" s="22">
        <f t="shared" si="4"/>
        <v>0.17708333333333331</v>
      </c>
      <c r="G92" s="23">
        <f>24*IF(VLOOKUP(VLOOKUP(A92,Sheet1!$A$1:$B$150,VALUE(2),FALSE),Sheet1!$D$1:$F$3,IF(Input!H90="Fri",VALUE(3), VALUE(2)),FALSE) &lt; D92, D92 - VLOOKUP(VLOOKUP(A92,Sheet1!$A$1:$B$150,VALUE(2),FALSE),Sheet1!$D$1:$F$3,IF(Input!H90="Fri",VALUE(3), VALUE(2)),FALSE), 0)</f>
        <v>0</v>
      </c>
      <c r="H92" s="9">
        <f t="shared" si="5"/>
        <v>23</v>
      </c>
      <c r="I92" s="9" t="str">
        <f>Input!M90</f>
        <v>I - 2130 - Muil Quoted</v>
      </c>
    </row>
    <row r="93" spans="1:9" x14ac:dyDescent="0.4">
      <c r="A93" s="6" t="str">
        <f>CONCATENATE(Input!C91, " ", Input!D91)</f>
        <v>Richard Farley</v>
      </c>
      <c r="B93" s="24">
        <f>Input!G91</f>
        <v>43255</v>
      </c>
      <c r="C93" s="17">
        <f>IFERROR(TIMEVALUE((TEXT(RIGHT(Input!I91,(LEN(Input!I91)-LEN(B93))),"hh:mm:ss AM/PM"))), "")</f>
        <v>0.46875</v>
      </c>
      <c r="D93" s="17">
        <f>IFERROR(TIMEVALUE(TEXT(RIGHT(Input!J91,(LEN(Input!J91)-LEN(B93))),"hh:mm:ss AM/PM")), "")</f>
        <v>0.48958333333333331</v>
      </c>
      <c r="E93" s="22">
        <f t="shared" si="3"/>
        <v>2.0833333333333315E-2</v>
      </c>
      <c r="F93" s="22">
        <f t="shared" si="4"/>
        <v>2.0833333333333315E-2</v>
      </c>
      <c r="G93" s="23">
        <f>24*IF(VLOOKUP(VLOOKUP(A93,Sheet1!$A$1:$B$150,VALUE(2),FALSE),Sheet1!$D$1:$F$3,IF(Input!H91="Fri",VALUE(3), VALUE(2)),FALSE) &lt; D93, D93 - VLOOKUP(VLOOKUP(A93,Sheet1!$A$1:$B$150,VALUE(2),FALSE),Sheet1!$D$1:$F$3,IF(Input!H91="Fri",VALUE(3), VALUE(2)),FALSE), 0)</f>
        <v>0</v>
      </c>
      <c r="H93" s="9">
        <f t="shared" si="5"/>
        <v>23</v>
      </c>
      <c r="I93" s="9" t="str">
        <f>Input!M91</f>
        <v>Lunch Break</v>
      </c>
    </row>
    <row r="94" spans="1:9" x14ac:dyDescent="0.4">
      <c r="A94" s="6" t="str">
        <f>CONCATENATE(Input!C92, " ", Input!D92)</f>
        <v>Richard Farley</v>
      </c>
      <c r="B94" s="24">
        <f>Input!G92</f>
        <v>43255</v>
      </c>
      <c r="C94" s="17">
        <f>IFERROR(TIMEVALUE((TEXT(RIGHT(Input!I92,(LEN(Input!I92)-LEN(B94))),"hh:mm:ss AM/PM"))), "")</f>
        <v>0.48958333333333331</v>
      </c>
      <c r="D94" s="17">
        <f>IFERROR(TIMEVALUE(TEXT(RIGHT(Input!J92,(LEN(Input!J92)-LEN(B94))),"hh:mm:ss AM/PM")), "")</f>
        <v>0.64583333333333337</v>
      </c>
      <c r="E94" s="22">
        <f t="shared" si="3"/>
        <v>0.15625000000000006</v>
      </c>
      <c r="F94" s="22">
        <f t="shared" si="4"/>
        <v>0.15625000000000006</v>
      </c>
      <c r="G94" s="23">
        <f>24*IF(VLOOKUP(VLOOKUP(A94,Sheet1!$A$1:$B$150,VALUE(2),FALSE),Sheet1!$D$1:$F$3,IF(Input!H92="Fri",VALUE(3), VALUE(2)),FALSE) &lt; D94, D94 - VLOOKUP(VLOOKUP(A94,Sheet1!$A$1:$B$150,VALUE(2),FALSE),Sheet1!$D$1:$F$3,IF(Input!H92="Fri",VALUE(3), VALUE(2)),FALSE), 0)</f>
        <v>0</v>
      </c>
      <c r="H94" s="9">
        <f t="shared" si="5"/>
        <v>23</v>
      </c>
      <c r="I94" s="9" t="str">
        <f>Input!M92</f>
        <v>I - 2130 - Muil Quoted</v>
      </c>
    </row>
    <row r="95" spans="1:9" x14ac:dyDescent="0.4">
      <c r="A95" s="6" t="str">
        <f>CONCATENATE(Input!C93, " ", Input!D93)</f>
        <v>Richard Farley</v>
      </c>
      <c r="B95" s="24">
        <f>Input!G93</f>
        <v>43256</v>
      </c>
      <c r="C95" s="17">
        <f>IFERROR(TIMEVALUE((TEXT(RIGHT(Input!I93,(LEN(Input!I93)-LEN(B95))),"hh:mm:ss AM/PM"))), "")</f>
        <v>0.25</v>
      </c>
      <c r="D95" s="17">
        <f>IFERROR(TIMEVALUE(TEXT(RIGHT(Input!J93,(LEN(Input!J93)-LEN(B95))),"hh:mm:ss AM/PM")), "")</f>
        <v>0.27083333333333331</v>
      </c>
      <c r="E95" s="22">
        <f t="shared" si="3"/>
        <v>2.0833333333333315E-2</v>
      </c>
      <c r="F95" s="22">
        <f t="shared" si="4"/>
        <v>2.0833333333333315E-2</v>
      </c>
      <c r="G95" s="23">
        <f>24*IF(VLOOKUP(VLOOKUP(A95,Sheet1!$A$1:$B$150,VALUE(2),FALSE),Sheet1!$D$1:$F$3,IF(Input!H93="Fri",VALUE(3), VALUE(2)),FALSE) &lt; D95, D95 - VLOOKUP(VLOOKUP(A95,Sheet1!$A$1:$B$150,VALUE(2),FALSE),Sheet1!$D$1:$F$3,IF(Input!H93="Fri",VALUE(3), VALUE(2)),FALSE), 0)</f>
        <v>0</v>
      </c>
      <c r="H95" s="9">
        <f t="shared" si="5"/>
        <v>23</v>
      </c>
      <c r="I95" s="9" t="str">
        <f>Input!M93</f>
        <v>Q - 2140 - Gobble N Go</v>
      </c>
    </row>
    <row r="96" spans="1:9" x14ac:dyDescent="0.4">
      <c r="A96" s="6" t="str">
        <f>CONCATENATE(Input!C94, " ", Input!D94)</f>
        <v>Richard Farley</v>
      </c>
      <c r="B96" s="24">
        <f>Input!G94</f>
        <v>43256</v>
      </c>
      <c r="C96" s="17">
        <f>IFERROR(TIMEVALUE((TEXT(RIGHT(Input!I94,(LEN(Input!I94)-LEN(B96))),"hh:mm:ss AM/PM"))), "")</f>
        <v>0.27083333333333331</v>
      </c>
      <c r="D96" s="17">
        <f>IFERROR(TIMEVALUE(TEXT(RIGHT(Input!J94,(LEN(Input!J94)-LEN(B96))),"hh:mm:ss AM/PM")), "")</f>
        <v>0.375</v>
      </c>
      <c r="E96" s="22">
        <f t="shared" si="3"/>
        <v>0.10416666666666669</v>
      </c>
      <c r="F96" s="22">
        <f t="shared" si="4"/>
        <v>0.10416666666666669</v>
      </c>
      <c r="G96" s="23">
        <f>24*IF(VLOOKUP(VLOOKUP(A96,Sheet1!$A$1:$B$150,VALUE(2),FALSE),Sheet1!$D$1:$F$3,IF(Input!H94="Fri",VALUE(3), VALUE(2)),FALSE) &lt; D96, D96 - VLOOKUP(VLOOKUP(A96,Sheet1!$A$1:$B$150,VALUE(2),FALSE),Sheet1!$D$1:$F$3,IF(Input!H94="Fri",VALUE(3), VALUE(2)),FALSE), 0)</f>
        <v>0</v>
      </c>
      <c r="H96" s="9">
        <f t="shared" si="5"/>
        <v>23</v>
      </c>
      <c r="I96" s="9" t="str">
        <f>Input!M94</f>
        <v>I - 2130 - Muil Quoted</v>
      </c>
    </row>
    <row r="97" spans="1:9" x14ac:dyDescent="0.4">
      <c r="A97" s="6" t="str">
        <f>CONCATENATE(Input!C95, " ", Input!D95)</f>
        <v>Richard Farley</v>
      </c>
      <c r="B97" s="24">
        <f>Input!G95</f>
        <v>43256</v>
      </c>
      <c r="C97" s="17">
        <f>IFERROR(TIMEVALUE((TEXT(RIGHT(Input!I95,(LEN(Input!I95)-LEN(B97))),"hh:mm:ss AM/PM"))), "")</f>
        <v>0.375</v>
      </c>
      <c r="D97" s="17">
        <f>IFERROR(TIMEVALUE(TEXT(RIGHT(Input!J95,(LEN(Input!J95)-LEN(B97))),"hh:mm:ss AM/PM")), "")</f>
        <v>0.4375</v>
      </c>
      <c r="E97" s="22">
        <f t="shared" si="3"/>
        <v>6.25E-2</v>
      </c>
      <c r="F97" s="22">
        <f t="shared" si="4"/>
        <v>6.25E-2</v>
      </c>
      <c r="G97" s="23">
        <f>24*IF(VLOOKUP(VLOOKUP(A97,Sheet1!$A$1:$B$150,VALUE(2),FALSE),Sheet1!$D$1:$F$3,IF(Input!H95="Fri",VALUE(3), VALUE(2)),FALSE) &lt; D97, D97 - VLOOKUP(VLOOKUP(A97,Sheet1!$A$1:$B$150,VALUE(2),FALSE),Sheet1!$D$1:$F$3,IF(Input!H95="Fri",VALUE(3), VALUE(2)),FALSE), 0)</f>
        <v>0</v>
      </c>
      <c r="H97" s="9">
        <f t="shared" si="5"/>
        <v>23</v>
      </c>
      <c r="I97" s="9" t="str">
        <f>Input!M95</f>
        <v>Q - 2141 - A-Grade Aluminium Mill</v>
      </c>
    </row>
    <row r="98" spans="1:9" x14ac:dyDescent="0.4">
      <c r="A98" s="6" t="str">
        <f>CONCATENATE(Input!C96, " ", Input!D96)</f>
        <v>Richard Farley</v>
      </c>
      <c r="B98" s="24">
        <f>Input!G96</f>
        <v>43256</v>
      </c>
      <c r="C98" s="17">
        <f>IFERROR(TIMEVALUE((TEXT(RIGHT(Input!I96,(LEN(Input!I96)-LEN(B98))),"hh:mm:ss AM/PM"))), "")</f>
        <v>0.4375</v>
      </c>
      <c r="D98" s="17">
        <f>IFERROR(TIMEVALUE(TEXT(RIGHT(Input!J96,(LEN(Input!J96)-LEN(B98))),"hh:mm:ss AM/PM")), "")</f>
        <v>0.45833333333333331</v>
      </c>
      <c r="E98" s="22">
        <f t="shared" si="3"/>
        <v>2.0833333333333315E-2</v>
      </c>
      <c r="F98" s="22">
        <f t="shared" si="4"/>
        <v>2.0833333333333315E-2</v>
      </c>
      <c r="G98" s="23">
        <f>24*IF(VLOOKUP(VLOOKUP(A98,Sheet1!$A$1:$B$150,VALUE(2),FALSE),Sheet1!$D$1:$F$3,IF(Input!H96="Fri",VALUE(3), VALUE(2)),FALSE) &lt; D98, D98 - VLOOKUP(VLOOKUP(A98,Sheet1!$A$1:$B$150,VALUE(2),FALSE),Sheet1!$D$1:$F$3,IF(Input!H96="Fri",VALUE(3), VALUE(2)),FALSE), 0)</f>
        <v>0</v>
      </c>
      <c r="H98" s="9">
        <f t="shared" si="5"/>
        <v>23</v>
      </c>
      <c r="I98" s="9" t="str">
        <f>Input!M96</f>
        <v>Lunch Break</v>
      </c>
    </row>
    <row r="99" spans="1:9" x14ac:dyDescent="0.4">
      <c r="A99" s="6" t="str">
        <f>CONCATENATE(Input!C97, " ", Input!D97)</f>
        <v>Richard Farley</v>
      </c>
      <c r="B99" s="24">
        <f>Input!G97</f>
        <v>43256</v>
      </c>
      <c r="C99" s="17">
        <f>IFERROR(TIMEVALUE((TEXT(RIGHT(Input!I97,(LEN(Input!I97)-LEN(B99))),"hh:mm:ss AM/PM"))), "")</f>
        <v>0.45833333333333331</v>
      </c>
      <c r="D99" s="17">
        <f>IFERROR(TIMEVALUE(TEXT(RIGHT(Input!J97,(LEN(Input!J97)-LEN(B99))),"hh:mm:ss AM/PM")), "")</f>
        <v>0.60416666666666663</v>
      </c>
      <c r="E99" s="22">
        <f t="shared" si="3"/>
        <v>0.14583333333333331</v>
      </c>
      <c r="F99" s="22">
        <f t="shared" si="4"/>
        <v>0.14583333333333331</v>
      </c>
      <c r="G99" s="23">
        <f>24*IF(VLOOKUP(VLOOKUP(A99,Sheet1!$A$1:$B$150,VALUE(2),FALSE),Sheet1!$D$1:$F$3,IF(Input!H97="Fri",VALUE(3), VALUE(2)),FALSE) &lt; D99, D99 - VLOOKUP(VLOOKUP(A99,Sheet1!$A$1:$B$150,VALUE(2),FALSE),Sheet1!$D$1:$F$3,IF(Input!H97="Fri",VALUE(3), VALUE(2)),FALSE), 0)</f>
        <v>0</v>
      </c>
      <c r="H99" s="9">
        <f t="shared" si="5"/>
        <v>23</v>
      </c>
      <c r="I99" s="9" t="str">
        <f>Input!M97</f>
        <v>I - 2130 - Muil Quoted</v>
      </c>
    </row>
    <row r="100" spans="1:9" x14ac:dyDescent="0.4">
      <c r="A100" s="6" t="str">
        <f>CONCATENATE(Input!C98, " ", Input!D98)</f>
        <v>Richard Farley</v>
      </c>
      <c r="B100" s="24">
        <f>Input!G98</f>
        <v>43257</v>
      </c>
      <c r="C100" s="17">
        <f>IFERROR(TIMEVALUE((TEXT(RIGHT(Input!I98,(LEN(Input!I98)-LEN(B100))),"hh:mm:ss AM/PM"))), "")</f>
        <v>0.29166666666666669</v>
      </c>
      <c r="D100" s="17">
        <f>IFERROR(TIMEVALUE(TEXT(RIGHT(Input!J98,(LEN(Input!J98)-LEN(B100))),"hh:mm:ss AM/PM")), "")</f>
        <v>0.48958333333333331</v>
      </c>
      <c r="E100" s="22">
        <f t="shared" si="3"/>
        <v>0.19791666666666663</v>
      </c>
      <c r="F100" s="22">
        <f t="shared" si="4"/>
        <v>0.19791666666666663</v>
      </c>
      <c r="G100" s="23">
        <f>24*IF(VLOOKUP(VLOOKUP(A100,Sheet1!$A$1:$B$150,VALUE(2),FALSE),Sheet1!$D$1:$F$3,IF(Input!H98="Fri",VALUE(3), VALUE(2)),FALSE) &lt; D100, D100 - VLOOKUP(VLOOKUP(A100,Sheet1!$A$1:$B$150,VALUE(2),FALSE),Sheet1!$D$1:$F$3,IF(Input!H98="Fri",VALUE(3), VALUE(2)),FALSE), 0)</f>
        <v>0</v>
      </c>
      <c r="H100" s="9">
        <f t="shared" si="5"/>
        <v>23</v>
      </c>
      <c r="I100" s="9" t="str">
        <f>Input!M98</f>
        <v>Q - 2136 - Cleanaway Yatala 200w LED's</v>
      </c>
    </row>
    <row r="101" spans="1:9" x14ac:dyDescent="0.4">
      <c r="A101" s="6" t="str">
        <f>CONCATENATE(Input!C99, " ", Input!D99)</f>
        <v>Richard Farley</v>
      </c>
      <c r="B101" s="24">
        <f>Input!G99</f>
        <v>43257</v>
      </c>
      <c r="C101" s="17">
        <f>IFERROR(TIMEVALUE((TEXT(RIGHT(Input!I99,(LEN(Input!I99)-LEN(B101))),"hh:mm:ss AM/PM"))), "")</f>
        <v>0.48958333333333331</v>
      </c>
      <c r="D101" s="17">
        <f>IFERROR(TIMEVALUE(TEXT(RIGHT(Input!J99,(LEN(Input!J99)-LEN(B101))),"hh:mm:ss AM/PM")), "")</f>
        <v>0.51041666666666663</v>
      </c>
      <c r="E101" s="22">
        <f t="shared" si="3"/>
        <v>2.0833333333333315E-2</v>
      </c>
      <c r="F101" s="22">
        <f t="shared" si="4"/>
        <v>2.0833333333333315E-2</v>
      </c>
      <c r="G101" s="23">
        <f>24*IF(VLOOKUP(VLOOKUP(A101,Sheet1!$A$1:$B$150,VALUE(2),FALSE),Sheet1!$D$1:$F$3,IF(Input!H99="Fri",VALUE(3), VALUE(2)),FALSE) &lt; D101, D101 - VLOOKUP(VLOOKUP(A101,Sheet1!$A$1:$B$150,VALUE(2),FALSE),Sheet1!$D$1:$F$3,IF(Input!H99="Fri",VALUE(3), VALUE(2)),FALSE), 0)</f>
        <v>0</v>
      </c>
      <c r="H101" s="9">
        <f t="shared" si="5"/>
        <v>23</v>
      </c>
      <c r="I101" s="9" t="str">
        <f>Input!M99</f>
        <v>Lunch Break</v>
      </c>
    </row>
    <row r="102" spans="1:9" x14ac:dyDescent="0.4">
      <c r="A102" s="6" t="str">
        <f>CONCATENATE(Input!C100, " ", Input!D100)</f>
        <v>Richard Farley</v>
      </c>
      <c r="B102" s="24">
        <f>Input!G100</f>
        <v>43257</v>
      </c>
      <c r="C102" s="17">
        <f>IFERROR(TIMEVALUE((TEXT(RIGHT(Input!I100,(LEN(Input!I100)-LEN(B102))),"hh:mm:ss AM/PM"))), "")</f>
        <v>0.51041666666666663</v>
      </c>
      <c r="D102" s="17">
        <f>IFERROR(TIMEVALUE(TEXT(RIGHT(Input!J100,(LEN(Input!J100)-LEN(B102))),"hh:mm:ss AM/PM")), "")</f>
        <v>0.66666666666666663</v>
      </c>
      <c r="E102" s="22">
        <f t="shared" si="3"/>
        <v>0.15625</v>
      </c>
      <c r="F102" s="22">
        <f t="shared" si="4"/>
        <v>0.15625</v>
      </c>
      <c r="G102" s="23">
        <f>24*IF(VLOOKUP(VLOOKUP(A102,Sheet1!$A$1:$B$150,VALUE(2),FALSE),Sheet1!$D$1:$F$3,IF(Input!H100="Fri",VALUE(3), VALUE(2)),FALSE) &lt; D102, D102 - VLOOKUP(VLOOKUP(A102,Sheet1!$A$1:$B$150,VALUE(2),FALSE),Sheet1!$D$1:$F$3,IF(Input!H100="Fri",VALUE(3), VALUE(2)),FALSE), 0)</f>
        <v>0</v>
      </c>
      <c r="H102" s="9">
        <f t="shared" si="5"/>
        <v>23</v>
      </c>
      <c r="I102" s="9" t="str">
        <f>Input!M100</f>
        <v>Q - 2136 - Cleanaway Yatala 200w LED's</v>
      </c>
    </row>
    <row r="103" spans="1:9" x14ac:dyDescent="0.4">
      <c r="A103" s="6" t="str">
        <f>CONCATENATE(Input!C101, " ", Input!D101)</f>
        <v>Richard Farley</v>
      </c>
      <c r="B103" s="24">
        <f>Input!G101</f>
        <v>43258</v>
      </c>
      <c r="C103" s="17">
        <f>IFERROR(TIMEVALUE((TEXT(RIGHT(Input!I101,(LEN(Input!I101)-LEN(B103))),"hh:mm:ss AM/PM"))), "")</f>
        <v>0.29166666666666669</v>
      </c>
      <c r="D103" s="17">
        <f>IFERROR(TIMEVALUE(TEXT(RIGHT(Input!J101,(LEN(Input!J101)-LEN(B103))),"hh:mm:ss AM/PM")), "")</f>
        <v>0.4375</v>
      </c>
      <c r="E103" s="22">
        <f t="shared" si="3"/>
        <v>0.14583333333333331</v>
      </c>
      <c r="F103" s="22">
        <f t="shared" si="4"/>
        <v>0.14583333333333331</v>
      </c>
      <c r="G103" s="23">
        <f>24*IF(VLOOKUP(VLOOKUP(A103,Sheet1!$A$1:$B$150,VALUE(2),FALSE),Sheet1!$D$1:$F$3,IF(Input!H101="Fri",VALUE(3), VALUE(2)),FALSE) &lt; D103, D103 - VLOOKUP(VLOOKUP(A103,Sheet1!$A$1:$B$150,VALUE(2),FALSE),Sheet1!$D$1:$F$3,IF(Input!H101="Fri",VALUE(3), VALUE(2)),FALSE), 0)</f>
        <v>0</v>
      </c>
      <c r="H103" s="9">
        <f t="shared" si="5"/>
        <v>23</v>
      </c>
      <c r="I103" s="9" t="str">
        <f>Input!M101</f>
        <v>Q - 2155 - Cleanaway Yatala maintenance</v>
      </c>
    </row>
    <row r="104" spans="1:9" x14ac:dyDescent="0.4">
      <c r="A104" s="6" t="str">
        <f>CONCATENATE(Input!C102, " ", Input!D102)</f>
        <v>Richard Farley</v>
      </c>
      <c r="B104" s="24">
        <f>Input!G102</f>
        <v>43258</v>
      </c>
      <c r="C104" s="17">
        <f>IFERROR(TIMEVALUE((TEXT(RIGHT(Input!I102,(LEN(Input!I102)-LEN(B104))),"hh:mm:ss AM/PM"))), "")</f>
        <v>0.4375</v>
      </c>
      <c r="D104" s="17">
        <f>IFERROR(TIMEVALUE(TEXT(RIGHT(Input!J102,(LEN(Input!J102)-LEN(B104))),"hh:mm:ss AM/PM")), "")</f>
        <v>0.45833333333333331</v>
      </c>
      <c r="E104" s="22">
        <f t="shared" si="3"/>
        <v>2.0833333333333315E-2</v>
      </c>
      <c r="F104" s="22">
        <f t="shared" si="4"/>
        <v>2.0833333333333315E-2</v>
      </c>
      <c r="G104" s="23">
        <f>24*IF(VLOOKUP(VLOOKUP(A104,Sheet1!$A$1:$B$150,VALUE(2),FALSE),Sheet1!$D$1:$F$3,IF(Input!H102="Fri",VALUE(3), VALUE(2)),FALSE) &lt; D104, D104 - VLOOKUP(VLOOKUP(A104,Sheet1!$A$1:$B$150,VALUE(2),FALSE),Sheet1!$D$1:$F$3,IF(Input!H102="Fri",VALUE(3), VALUE(2)),FALSE), 0)</f>
        <v>0</v>
      </c>
      <c r="H104" s="9">
        <f t="shared" si="5"/>
        <v>23</v>
      </c>
      <c r="I104" s="9" t="str">
        <f>Input!M102</f>
        <v>Lunch Break</v>
      </c>
    </row>
    <row r="105" spans="1:9" x14ac:dyDescent="0.4">
      <c r="A105" s="6" t="str">
        <f>CONCATENATE(Input!C103, " ", Input!D103)</f>
        <v>Richard Farley</v>
      </c>
      <c r="B105" s="24">
        <f>Input!G103</f>
        <v>43258</v>
      </c>
      <c r="C105" s="17">
        <f>IFERROR(TIMEVALUE((TEXT(RIGHT(Input!I103,(LEN(Input!I103)-LEN(B105))),"hh:mm:ss AM/PM"))), "")</f>
        <v>0.45833333333333331</v>
      </c>
      <c r="D105" s="17">
        <f>IFERROR(TIMEVALUE(TEXT(RIGHT(Input!J103,(LEN(Input!J103)-LEN(B105))),"hh:mm:ss AM/PM")), "")</f>
        <v>0.59375</v>
      </c>
      <c r="E105" s="22">
        <f t="shared" si="3"/>
        <v>0.13541666666666669</v>
      </c>
      <c r="F105" s="22">
        <f t="shared" si="4"/>
        <v>0.13541666666666669</v>
      </c>
      <c r="G105" s="23">
        <f>24*IF(VLOOKUP(VLOOKUP(A105,Sheet1!$A$1:$B$150,VALUE(2),FALSE),Sheet1!$D$1:$F$3,IF(Input!H103="Fri",VALUE(3), VALUE(2)),FALSE) &lt; D105, D105 - VLOOKUP(VLOOKUP(A105,Sheet1!$A$1:$B$150,VALUE(2),FALSE),Sheet1!$D$1:$F$3,IF(Input!H103="Fri",VALUE(3), VALUE(2)),FALSE), 0)</f>
        <v>0</v>
      </c>
      <c r="H105" s="9">
        <f t="shared" si="5"/>
        <v>23</v>
      </c>
      <c r="I105" s="9" t="str">
        <f>Input!M103</f>
        <v>Q - 2155 - Cleanaway Yatala maintenance</v>
      </c>
    </row>
    <row r="106" spans="1:9" x14ac:dyDescent="0.4">
      <c r="A106" s="6" t="str">
        <f>CONCATENATE(Input!C104, " ", Input!D104)</f>
        <v>Richard Farley</v>
      </c>
      <c r="B106" s="24">
        <f>Input!G104</f>
        <v>43258</v>
      </c>
      <c r="C106" s="17">
        <f>IFERROR(TIMEVALUE((TEXT(RIGHT(Input!I104,(LEN(Input!I104)-LEN(B106))),"hh:mm:ss AM/PM"))), "")</f>
        <v>0.59375</v>
      </c>
      <c r="D106" s="17">
        <f>IFERROR(TIMEVALUE(TEXT(RIGHT(Input!J104,(LEN(Input!J104)-LEN(B106))),"hh:mm:ss AM/PM")), "")</f>
        <v>0.64583333333333337</v>
      </c>
      <c r="E106" s="22">
        <f t="shared" si="3"/>
        <v>5.208333333333337E-2</v>
      </c>
      <c r="F106" s="22">
        <f t="shared" si="4"/>
        <v>5.208333333333337E-2</v>
      </c>
      <c r="G106" s="23">
        <f>24*IF(VLOOKUP(VLOOKUP(A106,Sheet1!$A$1:$B$150,VALUE(2),FALSE),Sheet1!$D$1:$F$3,IF(Input!H104="Fri",VALUE(3), VALUE(2)),FALSE) &lt; D106, D106 - VLOOKUP(VLOOKUP(A106,Sheet1!$A$1:$B$150,VALUE(2),FALSE),Sheet1!$D$1:$F$3,IF(Input!H104="Fri",VALUE(3), VALUE(2)),FALSE), 0)</f>
        <v>0</v>
      </c>
      <c r="H106" s="9">
        <f t="shared" si="5"/>
        <v>23</v>
      </c>
      <c r="I106" s="9" t="str">
        <f>Input!M104</f>
        <v>I - 2130 - Muil Quoted</v>
      </c>
    </row>
    <row r="107" spans="1:9" x14ac:dyDescent="0.4">
      <c r="A107" s="6" t="str">
        <f>CONCATENATE(Input!C105, " ", Input!D105)</f>
        <v>Richard Farley</v>
      </c>
      <c r="B107" s="24">
        <f>Input!G105</f>
        <v>43259</v>
      </c>
      <c r="C107" s="17">
        <f>IFERROR(TIMEVALUE((TEXT(RIGHT(Input!I105,(LEN(Input!I105)-LEN(B107))),"hh:mm:ss AM/PM"))), "")</f>
        <v>0.29166666666666669</v>
      </c>
      <c r="D107" s="17">
        <f>IFERROR(TIMEVALUE(TEXT(RIGHT(Input!J105,(LEN(Input!J105)-LEN(B107))),"hh:mm:ss AM/PM")), "")</f>
        <v>0.36458333333333331</v>
      </c>
      <c r="E107" s="22">
        <f t="shared" si="3"/>
        <v>7.291666666666663E-2</v>
      </c>
      <c r="F107" s="22">
        <f t="shared" si="4"/>
        <v>7.291666666666663E-2</v>
      </c>
      <c r="G107" s="23">
        <f>24*IF(VLOOKUP(VLOOKUP(A107,Sheet1!$A$1:$B$150,VALUE(2),FALSE),Sheet1!$D$1:$F$3,IF(Input!H105="Fri",VALUE(3), VALUE(2)),FALSE) &lt; D107, D107 - VLOOKUP(VLOOKUP(A107,Sheet1!$A$1:$B$150,VALUE(2),FALSE),Sheet1!$D$1:$F$3,IF(Input!H105="Fri",VALUE(3), VALUE(2)),FALSE), 0)</f>
        <v>0</v>
      </c>
      <c r="H107" s="9">
        <f t="shared" si="5"/>
        <v>23</v>
      </c>
      <c r="I107" s="9" t="str">
        <f>Input!M105</f>
        <v>I - 2130 - Muil Quoted</v>
      </c>
    </row>
    <row r="108" spans="1:9" x14ac:dyDescent="0.4">
      <c r="A108" s="6" t="str">
        <f>CONCATENATE(Input!C106, " ", Input!D106)</f>
        <v>Richard Farley</v>
      </c>
      <c r="B108" s="24">
        <f>Input!G106</f>
        <v>43259</v>
      </c>
      <c r="C108" s="17">
        <f>IFERROR(TIMEVALUE((TEXT(RIGHT(Input!I106,(LEN(Input!I106)-LEN(B108))),"hh:mm:ss AM/PM"))), "")</f>
        <v>0.375</v>
      </c>
      <c r="D108" s="17">
        <f>IFERROR(TIMEVALUE(TEXT(RIGHT(Input!J106,(LEN(Input!J106)-LEN(B108))),"hh:mm:ss AM/PM")), "")</f>
        <v>0.55208333333333337</v>
      </c>
      <c r="E108" s="22">
        <f t="shared" si="3"/>
        <v>0.17708333333333337</v>
      </c>
      <c r="F108" s="22">
        <f t="shared" si="4"/>
        <v>0.17708333333333337</v>
      </c>
      <c r="G108" s="23">
        <f>24*IF(VLOOKUP(VLOOKUP(A108,Sheet1!$A$1:$B$150,VALUE(2),FALSE),Sheet1!$D$1:$F$3,IF(Input!H106="Fri",VALUE(3), VALUE(2)),FALSE) &lt; D108, D108 - VLOOKUP(VLOOKUP(A108,Sheet1!$A$1:$B$150,VALUE(2),FALSE),Sheet1!$D$1:$F$3,IF(Input!H106="Fri",VALUE(3), VALUE(2)),FALSE), 0)</f>
        <v>0</v>
      </c>
      <c r="H108" s="9">
        <f t="shared" si="5"/>
        <v>23</v>
      </c>
      <c r="I108" s="9" t="str">
        <f>Input!M106</f>
        <v>Q  - 1934 - Megaburn</v>
      </c>
    </row>
    <row r="109" spans="1:9" x14ac:dyDescent="0.4">
      <c r="A109" s="6" t="str">
        <f>CONCATENATE(Input!C107, " ", Input!D107)</f>
        <v>Richard Farley</v>
      </c>
      <c r="B109" s="24">
        <f>Input!G107</f>
        <v>43259</v>
      </c>
      <c r="C109" s="17">
        <f>IFERROR(TIMEVALUE((TEXT(RIGHT(Input!I107,(LEN(Input!I107)-LEN(B109))),"hh:mm:ss AM/PM"))), "")</f>
        <v>0.55208333333333337</v>
      </c>
      <c r="D109" s="17">
        <f>IFERROR(TIMEVALUE(TEXT(RIGHT(Input!J107,(LEN(Input!J107)-LEN(B109))),"hh:mm:ss AM/PM")), "")</f>
        <v>0.5625</v>
      </c>
      <c r="E109" s="22">
        <f t="shared" si="3"/>
        <v>1.041666666666663E-2</v>
      </c>
      <c r="F109" s="22">
        <f t="shared" si="4"/>
        <v>1.041666666666663E-2</v>
      </c>
      <c r="G109" s="23">
        <f>24*IF(VLOOKUP(VLOOKUP(A109,Sheet1!$A$1:$B$150,VALUE(2),FALSE),Sheet1!$D$1:$F$3,IF(Input!H107="Fri",VALUE(3), VALUE(2)),FALSE) &lt; D109, D109 - VLOOKUP(VLOOKUP(A109,Sheet1!$A$1:$B$150,VALUE(2),FALSE),Sheet1!$D$1:$F$3,IF(Input!H107="Fri",VALUE(3), VALUE(2)),FALSE), 0)</f>
        <v>0</v>
      </c>
      <c r="H109" s="9">
        <f t="shared" si="5"/>
        <v>23</v>
      </c>
      <c r="I109" s="9" t="str">
        <f>Input!M107</f>
        <v>0001 - Lunch Break</v>
      </c>
    </row>
    <row r="110" spans="1:9" x14ac:dyDescent="0.4">
      <c r="A110" s="6" t="str">
        <f>CONCATENATE(Input!C108, " ", Input!D108)</f>
        <v>Reddon Nathan</v>
      </c>
      <c r="B110" s="24">
        <f>Input!G108</f>
        <v>43255</v>
      </c>
      <c r="C110" s="17">
        <f>IFERROR(TIMEVALUE((TEXT(RIGHT(Input!I108,(LEN(Input!I108)-LEN(B110))),"hh:mm:ss AM/PM"))), "")</f>
        <v>0.3125</v>
      </c>
      <c r="D110" s="17">
        <f>IFERROR(TIMEVALUE(TEXT(RIGHT(Input!J108,(LEN(Input!J108)-LEN(B110))),"hh:mm:ss AM/PM")), "")</f>
        <v>0.46875</v>
      </c>
      <c r="E110" s="22">
        <f t="shared" si="3"/>
        <v>0.15625</v>
      </c>
      <c r="F110" s="22">
        <f t="shared" si="4"/>
        <v>0.15625</v>
      </c>
      <c r="G110" s="23">
        <f>24*IF(VLOOKUP(VLOOKUP(A110,Sheet1!$A$1:$B$150,VALUE(2),FALSE),Sheet1!$D$1:$F$3,IF(Input!H108="Fri",VALUE(3), VALUE(2)),FALSE) &lt; D110, D110 - VLOOKUP(VLOOKUP(A110,Sheet1!$A$1:$B$150,VALUE(2),FALSE),Sheet1!$D$1:$F$3,IF(Input!H108="Fri",VALUE(3), VALUE(2)),FALSE), 0)</f>
        <v>0</v>
      </c>
      <c r="H110" s="9">
        <f t="shared" si="5"/>
        <v>23</v>
      </c>
      <c r="I110" s="9" t="str">
        <f>Input!M108</f>
        <v>I - 2131 - Cool Times</v>
      </c>
    </row>
    <row r="111" spans="1:9" x14ac:dyDescent="0.4">
      <c r="A111" s="6" t="str">
        <f>CONCATENATE(Input!C109, " ", Input!D109)</f>
        <v>Reddon Nathan</v>
      </c>
      <c r="B111" s="24">
        <f>Input!G109</f>
        <v>43255</v>
      </c>
      <c r="C111" s="17">
        <f>IFERROR(TIMEVALUE((TEXT(RIGHT(Input!I109,(LEN(Input!I109)-LEN(B111))),"hh:mm:ss AM/PM"))), "")</f>
        <v>0.46875</v>
      </c>
      <c r="D111" s="17">
        <f>IFERROR(TIMEVALUE(TEXT(RIGHT(Input!J109,(LEN(Input!J109)-LEN(B111))),"hh:mm:ss AM/PM")), "")</f>
        <v>0.48958333333333331</v>
      </c>
      <c r="E111" s="22">
        <f t="shared" si="3"/>
        <v>2.0833333333333315E-2</v>
      </c>
      <c r="F111" s="22">
        <f t="shared" si="4"/>
        <v>2.0833333333333315E-2</v>
      </c>
      <c r="G111" s="23">
        <f>24*IF(VLOOKUP(VLOOKUP(A111,Sheet1!$A$1:$B$150,VALUE(2),FALSE),Sheet1!$D$1:$F$3,IF(Input!H109="Fri",VALUE(3), VALUE(2)),FALSE) &lt; D111, D111 - VLOOKUP(VLOOKUP(A111,Sheet1!$A$1:$B$150,VALUE(2),FALSE),Sheet1!$D$1:$F$3,IF(Input!H109="Fri",VALUE(3), VALUE(2)),FALSE), 0)</f>
        <v>0</v>
      </c>
      <c r="H111" s="9">
        <f t="shared" si="5"/>
        <v>23</v>
      </c>
      <c r="I111" s="9" t="str">
        <f>Input!M109</f>
        <v>Lunch Break</v>
      </c>
    </row>
    <row r="112" spans="1:9" x14ac:dyDescent="0.4">
      <c r="A112" s="6" t="str">
        <f>CONCATENATE(Input!C110, " ", Input!D110)</f>
        <v>Reddon Nathan</v>
      </c>
      <c r="B112" s="24">
        <f>Input!G110</f>
        <v>43255</v>
      </c>
      <c r="C112" s="17">
        <f>IFERROR(TIMEVALUE((TEXT(RIGHT(Input!I110,(LEN(Input!I110)-LEN(B112))),"hh:mm:ss AM/PM"))), "")</f>
        <v>0.48958333333333331</v>
      </c>
      <c r="D112" s="17">
        <f>IFERROR(TIMEVALUE(TEXT(RIGHT(Input!J110,(LEN(Input!J110)-LEN(B112))),"hh:mm:ss AM/PM")), "")</f>
        <v>0.63541666666666663</v>
      </c>
      <c r="E112" s="22">
        <f t="shared" si="3"/>
        <v>0.14583333333333331</v>
      </c>
      <c r="F112" s="22">
        <f t="shared" si="4"/>
        <v>0.14583333333333331</v>
      </c>
      <c r="G112" s="23">
        <f>24*IF(VLOOKUP(VLOOKUP(A112,Sheet1!$A$1:$B$150,VALUE(2),FALSE),Sheet1!$D$1:$F$3,IF(Input!H110="Fri",VALUE(3), VALUE(2)),FALSE) &lt; D112, D112 - VLOOKUP(VLOOKUP(A112,Sheet1!$A$1:$B$150,VALUE(2),FALSE),Sheet1!$D$1:$F$3,IF(Input!H110="Fri",VALUE(3), VALUE(2)),FALSE), 0)</f>
        <v>0</v>
      </c>
      <c r="H112" s="9">
        <f t="shared" si="5"/>
        <v>23</v>
      </c>
      <c r="I112" s="9" t="str">
        <f>Input!M110</f>
        <v>I - 2131 - Cool Times</v>
      </c>
    </row>
    <row r="113" spans="1:9" x14ac:dyDescent="0.4">
      <c r="A113" s="6" t="str">
        <f>CONCATENATE(Input!C111, " ", Input!D111)</f>
        <v>Reddon Nathan</v>
      </c>
      <c r="B113" s="24">
        <f>Input!G111</f>
        <v>43255</v>
      </c>
      <c r="C113" s="17">
        <f>IFERROR(TIMEVALUE((TEXT(RIGHT(Input!I111,(LEN(Input!I111)-LEN(B113))),"hh:mm:ss AM/PM"))), "")</f>
        <v>0.63541666666666663</v>
      </c>
      <c r="D113" s="17">
        <f>IFERROR(TIMEVALUE(TEXT(RIGHT(Input!J111,(LEN(Input!J111)-LEN(B113))),"hh:mm:ss AM/PM")), "")</f>
        <v>0.66666666666666663</v>
      </c>
      <c r="E113" s="22">
        <f t="shared" si="3"/>
        <v>3.125E-2</v>
      </c>
      <c r="F113" s="22">
        <f t="shared" si="4"/>
        <v>3.125E-2</v>
      </c>
      <c r="G113" s="23">
        <f>24*IF(VLOOKUP(VLOOKUP(A113,Sheet1!$A$1:$B$150,VALUE(2),FALSE),Sheet1!$D$1:$F$3,IF(Input!H111="Fri",VALUE(3), VALUE(2)),FALSE) &lt; D113, D113 - VLOOKUP(VLOOKUP(A113,Sheet1!$A$1:$B$150,VALUE(2),FALSE),Sheet1!$D$1:$F$3,IF(Input!H111="Fri",VALUE(3), VALUE(2)),FALSE), 0)</f>
        <v>0</v>
      </c>
      <c r="H113" s="9">
        <f t="shared" si="5"/>
        <v>23</v>
      </c>
      <c r="I113" s="9" t="str">
        <f>Input!M111</f>
        <v>0100 - Non Chargable</v>
      </c>
    </row>
    <row r="114" spans="1:9" x14ac:dyDescent="0.4">
      <c r="A114" s="6" t="str">
        <f>CONCATENATE(Input!C112, " ", Input!D112)</f>
        <v>Reddon Nathan</v>
      </c>
      <c r="B114" s="24">
        <f>Input!G112</f>
        <v>43256</v>
      </c>
      <c r="C114" s="17">
        <f>IFERROR(TIMEVALUE((TEXT(RIGHT(Input!I112,(LEN(Input!I112)-LEN(B114))),"hh:mm:ss AM/PM"))), "")</f>
        <v>0.3125</v>
      </c>
      <c r="D114" s="17">
        <f>IFERROR(TIMEVALUE(TEXT(RIGHT(Input!J112,(LEN(Input!J112)-LEN(B114))),"hh:mm:ss AM/PM")), "")</f>
        <v>0.44791666666666669</v>
      </c>
      <c r="E114" s="22">
        <f t="shared" si="3"/>
        <v>0.13541666666666669</v>
      </c>
      <c r="F114" s="22">
        <f t="shared" si="4"/>
        <v>0.13541666666666669</v>
      </c>
      <c r="G114" s="23">
        <f>24*IF(VLOOKUP(VLOOKUP(A114,Sheet1!$A$1:$B$150,VALUE(2),FALSE),Sheet1!$D$1:$F$3,IF(Input!H112="Fri",VALUE(3), VALUE(2)),FALSE) &lt; D114, D114 - VLOOKUP(VLOOKUP(A114,Sheet1!$A$1:$B$150,VALUE(2),FALSE),Sheet1!$D$1:$F$3,IF(Input!H112="Fri",VALUE(3), VALUE(2)),FALSE), 0)</f>
        <v>0</v>
      </c>
      <c r="H114" s="9">
        <f t="shared" si="5"/>
        <v>23</v>
      </c>
      <c r="I114" s="9" t="str">
        <f>Input!M112</f>
        <v>I - 2131 - Cool Times</v>
      </c>
    </row>
    <row r="115" spans="1:9" x14ac:dyDescent="0.4">
      <c r="A115" s="6" t="str">
        <f>CONCATENATE(Input!C113, " ", Input!D113)</f>
        <v>Reddon Nathan</v>
      </c>
      <c r="B115" s="24">
        <f>Input!G113</f>
        <v>43256</v>
      </c>
      <c r="C115" s="17">
        <f>IFERROR(TIMEVALUE((TEXT(RIGHT(Input!I113,(LEN(Input!I113)-LEN(B115))),"hh:mm:ss AM/PM"))), "")</f>
        <v>0.44791666666666669</v>
      </c>
      <c r="D115" s="17">
        <f>IFERROR(TIMEVALUE(TEXT(RIGHT(Input!J113,(LEN(Input!J113)-LEN(B115))),"hh:mm:ss AM/PM")), "")</f>
        <v>0.48958333333333331</v>
      </c>
      <c r="E115" s="22">
        <f t="shared" si="3"/>
        <v>4.166666666666663E-2</v>
      </c>
      <c r="F115" s="22">
        <f t="shared" si="4"/>
        <v>4.166666666666663E-2</v>
      </c>
      <c r="G115" s="23">
        <f>24*IF(VLOOKUP(VLOOKUP(A115,Sheet1!$A$1:$B$150,VALUE(2),FALSE),Sheet1!$D$1:$F$3,IF(Input!H113="Fri",VALUE(3), VALUE(2)),FALSE) &lt; D115, D115 - VLOOKUP(VLOOKUP(A115,Sheet1!$A$1:$B$150,VALUE(2),FALSE),Sheet1!$D$1:$F$3,IF(Input!H113="Fri",VALUE(3), VALUE(2)),FALSE), 0)</f>
        <v>0</v>
      </c>
      <c r="H115" s="9">
        <f t="shared" si="5"/>
        <v>23</v>
      </c>
      <c r="I115" s="9" t="str">
        <f>Input!M113</f>
        <v>I - 2139 - Skyline Apartments</v>
      </c>
    </row>
    <row r="116" spans="1:9" x14ac:dyDescent="0.4">
      <c r="A116" s="6" t="str">
        <f>CONCATENATE(Input!C114, " ", Input!D114)</f>
        <v>Reddon Nathan</v>
      </c>
      <c r="B116" s="24">
        <f>Input!G114</f>
        <v>43256</v>
      </c>
      <c r="C116" s="17">
        <f>IFERROR(TIMEVALUE((TEXT(RIGHT(Input!I114,(LEN(Input!I114)-LEN(B116))),"hh:mm:ss AM/PM"))), "")</f>
        <v>0.48958333333333331</v>
      </c>
      <c r="D116" s="17">
        <f>IFERROR(TIMEVALUE(TEXT(RIGHT(Input!J114,(LEN(Input!J114)-LEN(B116))),"hh:mm:ss AM/PM")), "")</f>
        <v>0.51041666666666663</v>
      </c>
      <c r="E116" s="22">
        <f t="shared" si="3"/>
        <v>2.0833333333333315E-2</v>
      </c>
      <c r="F116" s="22">
        <f t="shared" si="4"/>
        <v>2.0833333333333315E-2</v>
      </c>
      <c r="G116" s="23">
        <f>24*IF(VLOOKUP(VLOOKUP(A116,Sheet1!$A$1:$B$150,VALUE(2),FALSE),Sheet1!$D$1:$F$3,IF(Input!H114="Fri",VALUE(3), VALUE(2)),FALSE) &lt; D116, D116 - VLOOKUP(VLOOKUP(A116,Sheet1!$A$1:$B$150,VALUE(2),FALSE),Sheet1!$D$1:$F$3,IF(Input!H114="Fri",VALUE(3), VALUE(2)),FALSE), 0)</f>
        <v>0</v>
      </c>
      <c r="H116" s="9">
        <f t="shared" si="5"/>
        <v>23</v>
      </c>
      <c r="I116" s="9" t="str">
        <f>Input!M114</f>
        <v>Lunch Break</v>
      </c>
    </row>
    <row r="117" spans="1:9" x14ac:dyDescent="0.4">
      <c r="A117" s="6" t="str">
        <f>CONCATENATE(Input!C115, " ", Input!D115)</f>
        <v>Reddon Nathan</v>
      </c>
      <c r="B117" s="24">
        <f>Input!G115</f>
        <v>43256</v>
      </c>
      <c r="C117" s="17">
        <f>IFERROR(TIMEVALUE((TEXT(RIGHT(Input!I115,(LEN(Input!I115)-LEN(B117))),"hh:mm:ss AM/PM"))), "")</f>
        <v>0.51041666666666663</v>
      </c>
      <c r="D117" s="17">
        <f>IFERROR(TIMEVALUE(TEXT(RIGHT(Input!J115,(LEN(Input!J115)-LEN(B117))),"hh:mm:ss AM/PM")), "")</f>
        <v>0.67708333333333337</v>
      </c>
      <c r="E117" s="22">
        <f t="shared" si="3"/>
        <v>0.16666666666666674</v>
      </c>
      <c r="F117" s="22">
        <f t="shared" si="4"/>
        <v>0</v>
      </c>
      <c r="G117" s="23">
        <f>24*IF(VLOOKUP(VLOOKUP(A117,Sheet1!$A$1:$B$150,VALUE(2),FALSE),Sheet1!$D$1:$F$3,IF(Input!H115="Fri",VALUE(3), VALUE(2)),FALSE) &lt; D117, D117 - VLOOKUP(VLOOKUP(A117,Sheet1!$A$1:$B$150,VALUE(2),FALSE),Sheet1!$D$1:$F$3,IF(Input!H115="Fri",VALUE(3), VALUE(2)),FALSE), 0)</f>
        <v>0.25000000000000178</v>
      </c>
      <c r="H117" s="9">
        <f t="shared" si="5"/>
        <v>23</v>
      </c>
      <c r="I117" s="9" t="str">
        <f>Input!M115</f>
        <v>I - 2131 - Cool Times</v>
      </c>
    </row>
    <row r="118" spans="1:9" x14ac:dyDescent="0.4">
      <c r="A118" s="6" t="str">
        <f>CONCATENATE(Input!C116, " ", Input!D116)</f>
        <v>Reddon Nathan</v>
      </c>
      <c r="B118" s="24">
        <f>Input!G116</f>
        <v>43257</v>
      </c>
      <c r="C118" s="17">
        <f>IFERROR(TIMEVALUE((TEXT(RIGHT(Input!I116,(LEN(Input!I116)-LEN(B118))),"hh:mm:ss AM/PM"))), "")</f>
        <v>0.27083333333333331</v>
      </c>
      <c r="D118" s="17">
        <f>IFERROR(TIMEVALUE(TEXT(RIGHT(Input!J116,(LEN(Input!J116)-LEN(B118))),"hh:mm:ss AM/PM")), "")</f>
        <v>0.44791666666666669</v>
      </c>
      <c r="E118" s="22">
        <f t="shared" si="3"/>
        <v>0.17708333333333337</v>
      </c>
      <c r="F118" s="22">
        <f t="shared" si="4"/>
        <v>0.17708333333333337</v>
      </c>
      <c r="G118" s="23">
        <f>24*IF(VLOOKUP(VLOOKUP(A118,Sheet1!$A$1:$B$150,VALUE(2),FALSE),Sheet1!$D$1:$F$3,IF(Input!H116="Fri",VALUE(3), VALUE(2)),FALSE) &lt; D118, D118 - VLOOKUP(VLOOKUP(A118,Sheet1!$A$1:$B$150,VALUE(2),FALSE),Sheet1!$D$1:$F$3,IF(Input!H116="Fri",VALUE(3), VALUE(2)),FALSE), 0)</f>
        <v>0</v>
      </c>
      <c r="H118" s="9">
        <f t="shared" si="5"/>
        <v>23</v>
      </c>
      <c r="I118" s="9" t="str">
        <f>Input!M116</f>
        <v>I - 2131 - Cool Times</v>
      </c>
    </row>
    <row r="119" spans="1:9" x14ac:dyDescent="0.4">
      <c r="A119" s="6" t="str">
        <f>CONCATENATE(Input!C117, " ", Input!D117)</f>
        <v>Reddon Nathan</v>
      </c>
      <c r="B119" s="24">
        <f>Input!G117</f>
        <v>43257</v>
      </c>
      <c r="C119" s="17">
        <f>IFERROR(TIMEVALUE((TEXT(RIGHT(Input!I117,(LEN(Input!I117)-LEN(B119))),"hh:mm:ss AM/PM"))), "")</f>
        <v>0.44791666666666669</v>
      </c>
      <c r="D119" s="17">
        <f>IFERROR(TIMEVALUE(TEXT(RIGHT(Input!J117,(LEN(Input!J117)-LEN(B119))),"hh:mm:ss AM/PM")), "")</f>
        <v>0.46875</v>
      </c>
      <c r="E119" s="22">
        <f t="shared" si="3"/>
        <v>2.0833333333333315E-2</v>
      </c>
      <c r="F119" s="22">
        <f t="shared" si="4"/>
        <v>2.0833333333333315E-2</v>
      </c>
      <c r="G119" s="23">
        <f>24*IF(VLOOKUP(VLOOKUP(A119,Sheet1!$A$1:$B$150,VALUE(2),FALSE),Sheet1!$D$1:$F$3,IF(Input!H117="Fri",VALUE(3), VALUE(2)),FALSE) &lt; D119, D119 - VLOOKUP(VLOOKUP(A119,Sheet1!$A$1:$B$150,VALUE(2),FALSE),Sheet1!$D$1:$F$3,IF(Input!H117="Fri",VALUE(3), VALUE(2)),FALSE), 0)</f>
        <v>0</v>
      </c>
      <c r="H119" s="9">
        <f t="shared" si="5"/>
        <v>23</v>
      </c>
      <c r="I119" s="9" t="str">
        <f>Input!M117</f>
        <v>Lunch Break</v>
      </c>
    </row>
    <row r="120" spans="1:9" x14ac:dyDescent="0.4">
      <c r="A120" s="6" t="str">
        <f>CONCATENATE(Input!C118, " ", Input!D118)</f>
        <v>Reddon Nathan</v>
      </c>
      <c r="B120" s="24">
        <f>Input!G118</f>
        <v>43257</v>
      </c>
      <c r="C120" s="17">
        <f>IFERROR(TIMEVALUE((TEXT(RIGHT(Input!I118,(LEN(Input!I118)-LEN(B120))),"hh:mm:ss AM/PM"))), "")</f>
        <v>0.46875</v>
      </c>
      <c r="D120" s="17">
        <f>IFERROR(TIMEVALUE(TEXT(RIGHT(Input!J118,(LEN(Input!J118)-LEN(B120))),"hh:mm:ss AM/PM")), "")</f>
        <v>0.625</v>
      </c>
      <c r="E120" s="22">
        <f t="shared" si="3"/>
        <v>0.15625</v>
      </c>
      <c r="F120" s="22">
        <f t="shared" si="4"/>
        <v>0.15625</v>
      </c>
      <c r="G120" s="23">
        <f>24*IF(VLOOKUP(VLOOKUP(A120,Sheet1!$A$1:$B$150,VALUE(2),FALSE),Sheet1!$D$1:$F$3,IF(Input!H118="Fri",VALUE(3), VALUE(2)),FALSE) &lt; D120, D120 - VLOOKUP(VLOOKUP(A120,Sheet1!$A$1:$B$150,VALUE(2),FALSE),Sheet1!$D$1:$F$3,IF(Input!H118="Fri",VALUE(3), VALUE(2)),FALSE), 0)</f>
        <v>0</v>
      </c>
      <c r="H120" s="9">
        <f t="shared" si="5"/>
        <v>23</v>
      </c>
      <c r="I120" s="9" t="str">
        <f>Input!M118</f>
        <v>I - 2131 - Cool Times</v>
      </c>
    </row>
    <row r="121" spans="1:9" x14ac:dyDescent="0.4">
      <c r="A121" s="6" t="str">
        <f>CONCATENATE(Input!C119, " ", Input!D119)</f>
        <v>Reddon Nathan</v>
      </c>
      <c r="B121" s="24">
        <f>Input!G119</f>
        <v>43258</v>
      </c>
      <c r="C121" s="17">
        <f>IFERROR(TIMEVALUE((TEXT(RIGHT(Input!I119,(LEN(Input!I119)-LEN(B121))),"hh:mm:ss AM/PM"))), "")</f>
        <v>0.3125</v>
      </c>
      <c r="D121" s="17">
        <f>IFERROR(TIMEVALUE(TEXT(RIGHT(Input!J119,(LEN(Input!J119)-LEN(B121))),"hh:mm:ss AM/PM")), "")</f>
        <v>0.46875</v>
      </c>
      <c r="E121" s="22">
        <f t="shared" si="3"/>
        <v>0.15625</v>
      </c>
      <c r="F121" s="22">
        <f t="shared" si="4"/>
        <v>0.15625</v>
      </c>
      <c r="G121" s="23">
        <f>24*IF(VLOOKUP(VLOOKUP(A121,Sheet1!$A$1:$B$150,VALUE(2),FALSE),Sheet1!$D$1:$F$3,IF(Input!H119="Fri",VALUE(3), VALUE(2)),FALSE) &lt; D121, D121 - VLOOKUP(VLOOKUP(A121,Sheet1!$A$1:$B$150,VALUE(2),FALSE),Sheet1!$D$1:$F$3,IF(Input!H119="Fri",VALUE(3), VALUE(2)),FALSE), 0)</f>
        <v>0</v>
      </c>
      <c r="H121" s="9">
        <f t="shared" si="5"/>
        <v>23</v>
      </c>
      <c r="I121" s="9" t="str">
        <f>Input!M119</f>
        <v>I - 2131 - Cool Times</v>
      </c>
    </row>
    <row r="122" spans="1:9" x14ac:dyDescent="0.4">
      <c r="A122" s="6" t="str">
        <f>CONCATENATE(Input!C120, " ", Input!D120)</f>
        <v>Reddon Nathan</v>
      </c>
      <c r="B122" s="24">
        <f>Input!G120</f>
        <v>43258</v>
      </c>
      <c r="C122" s="17">
        <f>IFERROR(TIMEVALUE((TEXT(RIGHT(Input!I120,(LEN(Input!I120)-LEN(B122))),"hh:mm:ss AM/PM"))), "")</f>
        <v>0.46875</v>
      </c>
      <c r="D122" s="17">
        <f>IFERROR(TIMEVALUE(TEXT(RIGHT(Input!J120,(LEN(Input!J120)-LEN(B122))),"hh:mm:ss AM/PM")), "")</f>
        <v>0.48958333333333331</v>
      </c>
      <c r="E122" s="22">
        <f t="shared" si="3"/>
        <v>2.0833333333333315E-2</v>
      </c>
      <c r="F122" s="22">
        <f t="shared" si="4"/>
        <v>2.0833333333333315E-2</v>
      </c>
      <c r="G122" s="23">
        <f>24*IF(VLOOKUP(VLOOKUP(A122,Sheet1!$A$1:$B$150,VALUE(2),FALSE),Sheet1!$D$1:$F$3,IF(Input!H120="Fri",VALUE(3), VALUE(2)),FALSE) &lt; D122, D122 - VLOOKUP(VLOOKUP(A122,Sheet1!$A$1:$B$150,VALUE(2),FALSE),Sheet1!$D$1:$F$3,IF(Input!H120="Fri",VALUE(3), VALUE(2)),FALSE), 0)</f>
        <v>0</v>
      </c>
      <c r="H122" s="9">
        <f t="shared" si="5"/>
        <v>23</v>
      </c>
      <c r="I122" s="9" t="str">
        <f>Input!M120</f>
        <v>Lunch Break</v>
      </c>
    </row>
    <row r="123" spans="1:9" x14ac:dyDescent="0.4">
      <c r="A123" s="6" t="str">
        <f>CONCATENATE(Input!C121, " ", Input!D121)</f>
        <v>Reddon Nathan</v>
      </c>
      <c r="B123" s="24">
        <f>Input!G121</f>
        <v>43258</v>
      </c>
      <c r="C123" s="17">
        <f>IFERROR(TIMEVALUE((TEXT(RIGHT(Input!I121,(LEN(Input!I121)-LEN(B123))),"hh:mm:ss AM/PM"))), "")</f>
        <v>0.48958333333333331</v>
      </c>
      <c r="D123" s="17">
        <f>IFERROR(TIMEVALUE(TEXT(RIGHT(Input!J121,(LEN(Input!J121)-LEN(B123))),"hh:mm:ss AM/PM")), "")</f>
        <v>0.625</v>
      </c>
      <c r="E123" s="22">
        <f t="shared" si="3"/>
        <v>0.13541666666666669</v>
      </c>
      <c r="F123" s="22">
        <f t="shared" si="4"/>
        <v>0.13541666666666669</v>
      </c>
      <c r="G123" s="23">
        <f>24*IF(VLOOKUP(VLOOKUP(A123,Sheet1!$A$1:$B$150,VALUE(2),FALSE),Sheet1!$D$1:$F$3,IF(Input!H121="Fri",VALUE(3), VALUE(2)),FALSE) &lt; D123, D123 - VLOOKUP(VLOOKUP(A123,Sheet1!$A$1:$B$150,VALUE(2),FALSE),Sheet1!$D$1:$F$3,IF(Input!H121="Fri",VALUE(3), VALUE(2)),FALSE), 0)</f>
        <v>0</v>
      </c>
      <c r="H123" s="9">
        <f t="shared" si="5"/>
        <v>23</v>
      </c>
      <c r="I123" s="9" t="str">
        <f>Input!M121</f>
        <v>I - 2131 - Cool Times</v>
      </c>
    </row>
    <row r="124" spans="1:9" x14ac:dyDescent="0.4">
      <c r="A124" s="6" t="str">
        <f>CONCATENATE(Input!C122, " ", Input!D122)</f>
        <v>Reddon Nathan</v>
      </c>
      <c r="B124" s="24">
        <f>Input!G122</f>
        <v>43258</v>
      </c>
      <c r="C124" s="17">
        <f>IFERROR(TIMEVALUE((TEXT(RIGHT(Input!I122,(LEN(Input!I122)-LEN(B124))),"hh:mm:ss AM/PM"))), "")</f>
        <v>0.625</v>
      </c>
      <c r="D124" s="17">
        <f>IFERROR(TIMEVALUE(TEXT(RIGHT(Input!J122,(LEN(Input!J122)-LEN(B124))),"hh:mm:ss AM/PM")), "")</f>
        <v>0.66666666666666663</v>
      </c>
      <c r="E124" s="22">
        <f t="shared" si="3"/>
        <v>4.166666666666663E-2</v>
      </c>
      <c r="F124" s="22">
        <f t="shared" si="4"/>
        <v>4.166666666666663E-2</v>
      </c>
      <c r="G124" s="23">
        <f>24*IF(VLOOKUP(VLOOKUP(A124,Sheet1!$A$1:$B$150,VALUE(2),FALSE),Sheet1!$D$1:$F$3,IF(Input!H122="Fri",VALUE(3), VALUE(2)),FALSE) &lt; D124, D124 - VLOOKUP(VLOOKUP(A124,Sheet1!$A$1:$B$150,VALUE(2),FALSE),Sheet1!$D$1:$F$3,IF(Input!H122="Fri",VALUE(3), VALUE(2)),FALSE), 0)</f>
        <v>0</v>
      </c>
      <c r="H124" s="9">
        <f t="shared" si="5"/>
        <v>23</v>
      </c>
      <c r="I124" s="9" t="str">
        <f>Input!M122</f>
        <v>0100 - Non Chargable</v>
      </c>
    </row>
    <row r="125" spans="1:9" x14ac:dyDescent="0.4">
      <c r="A125" s="6" t="str">
        <f>CONCATENATE(Input!C123, " ", Input!D123)</f>
        <v>Reddon Nathan</v>
      </c>
      <c r="B125" s="24">
        <f>Input!G123</f>
        <v>43259</v>
      </c>
      <c r="C125" s="17">
        <f>IFERROR(TIMEVALUE((TEXT(RIGHT(Input!I123,(LEN(Input!I123)-LEN(B125))),"hh:mm:ss AM/PM"))), "")</f>
        <v>0.3125</v>
      </c>
      <c r="D125" s="17">
        <f>IFERROR(TIMEVALUE(TEXT(RIGHT(Input!J123,(LEN(Input!J123)-LEN(B125))),"hh:mm:ss AM/PM")), "")</f>
        <v>0.36458333333333331</v>
      </c>
      <c r="E125" s="22">
        <f t="shared" si="3"/>
        <v>5.2083333333333315E-2</v>
      </c>
      <c r="F125" s="22">
        <f t="shared" si="4"/>
        <v>5.2083333333333315E-2</v>
      </c>
      <c r="G125" s="23">
        <f>24*IF(VLOOKUP(VLOOKUP(A125,Sheet1!$A$1:$B$150,VALUE(2),FALSE),Sheet1!$D$1:$F$3,IF(Input!H123="Fri",VALUE(3), VALUE(2)),FALSE) &lt; D125, D125 - VLOOKUP(VLOOKUP(A125,Sheet1!$A$1:$B$150,VALUE(2),FALSE),Sheet1!$D$1:$F$3,IF(Input!H123="Fri",VALUE(3), VALUE(2)),FALSE), 0)</f>
        <v>0</v>
      </c>
      <c r="H125" s="9">
        <f t="shared" si="5"/>
        <v>23</v>
      </c>
      <c r="I125" s="9" t="str">
        <f>Input!M123</f>
        <v>Q  - 2017 - Kawana school kiln</v>
      </c>
    </row>
    <row r="126" spans="1:9" x14ac:dyDescent="0.4">
      <c r="A126" s="6" t="str">
        <f>CONCATENATE(Input!C124, " ", Input!D124)</f>
        <v>Reddon Nathan</v>
      </c>
      <c r="B126" s="24">
        <f>Input!G124</f>
        <v>43259</v>
      </c>
      <c r="C126" s="17">
        <f>IFERROR(TIMEVALUE((TEXT(RIGHT(Input!I124,(LEN(Input!I124)-LEN(B126))),"hh:mm:ss AM/PM"))), "")</f>
        <v>0.36458333333333331</v>
      </c>
      <c r="D126" s="17">
        <f>IFERROR(TIMEVALUE(TEXT(RIGHT(Input!J124,(LEN(Input!J124)-LEN(B126))),"hh:mm:ss AM/PM")), "")</f>
        <v>0.44791666666666669</v>
      </c>
      <c r="E126" s="22">
        <f t="shared" si="3"/>
        <v>8.333333333333337E-2</v>
      </c>
      <c r="F126" s="22">
        <f t="shared" si="4"/>
        <v>8.333333333333337E-2</v>
      </c>
      <c r="G126" s="23">
        <f>24*IF(VLOOKUP(VLOOKUP(A126,Sheet1!$A$1:$B$150,VALUE(2),FALSE),Sheet1!$D$1:$F$3,IF(Input!H124="Fri",VALUE(3), VALUE(2)),FALSE) &lt; D126, D126 - VLOOKUP(VLOOKUP(A126,Sheet1!$A$1:$B$150,VALUE(2),FALSE),Sheet1!$D$1:$F$3,IF(Input!H124="Fri",VALUE(3), VALUE(2)),FALSE), 0)</f>
        <v>0</v>
      </c>
      <c r="H126" s="9">
        <f t="shared" si="5"/>
        <v>23</v>
      </c>
      <c r="I126" s="9" t="str">
        <f>Input!M124</f>
        <v>0100 - Non Chargable</v>
      </c>
    </row>
    <row r="127" spans="1:9" x14ac:dyDescent="0.4">
      <c r="A127" s="6" t="str">
        <f>CONCATENATE(Input!C125, " ", Input!D125)</f>
        <v>Reddon Nathan</v>
      </c>
      <c r="B127" s="24">
        <f>Input!G125</f>
        <v>43259</v>
      </c>
      <c r="C127" s="17">
        <f>IFERROR(TIMEVALUE((TEXT(RIGHT(Input!I125,(LEN(Input!I125)-LEN(B127))),"hh:mm:ss AM/PM"))), "")</f>
        <v>0.44791666666666669</v>
      </c>
      <c r="D127" s="17">
        <f>IFERROR(TIMEVALUE(TEXT(RIGHT(Input!J125,(LEN(Input!J125)-LEN(B127))),"hh:mm:ss AM/PM")), "")</f>
        <v>0.46875</v>
      </c>
      <c r="E127" s="22">
        <f t="shared" si="3"/>
        <v>2.0833333333333315E-2</v>
      </c>
      <c r="F127" s="22">
        <f t="shared" si="4"/>
        <v>2.0833333333333315E-2</v>
      </c>
      <c r="G127" s="23">
        <f>24*IF(VLOOKUP(VLOOKUP(A127,Sheet1!$A$1:$B$150,VALUE(2),FALSE),Sheet1!$D$1:$F$3,IF(Input!H125="Fri",VALUE(3), VALUE(2)),FALSE) &lt; D127, D127 - VLOOKUP(VLOOKUP(A127,Sheet1!$A$1:$B$150,VALUE(2),FALSE),Sheet1!$D$1:$F$3,IF(Input!H125="Fri",VALUE(3), VALUE(2)),FALSE), 0)</f>
        <v>0</v>
      </c>
      <c r="H127" s="9">
        <f t="shared" si="5"/>
        <v>23</v>
      </c>
      <c r="I127" s="9" t="str">
        <f>Input!M125</f>
        <v>Lunch Break</v>
      </c>
    </row>
    <row r="128" spans="1:9" x14ac:dyDescent="0.4">
      <c r="A128" s="6" t="str">
        <f>CONCATENATE(Input!C126, " ", Input!D126)</f>
        <v>Reddon Nathan</v>
      </c>
      <c r="B128" s="24">
        <f>Input!G126</f>
        <v>43259</v>
      </c>
      <c r="C128" s="17">
        <f>IFERROR(TIMEVALUE((TEXT(RIGHT(Input!I126,(LEN(Input!I126)-LEN(B128))),"hh:mm:ss AM/PM"))), "")</f>
        <v>0.46875</v>
      </c>
      <c r="D128" s="17">
        <f>IFERROR(TIMEVALUE(TEXT(RIGHT(Input!J126,(LEN(Input!J126)-LEN(B128))),"hh:mm:ss AM/PM")), "")</f>
        <v>0.5</v>
      </c>
      <c r="E128" s="22">
        <f t="shared" si="3"/>
        <v>3.125E-2</v>
      </c>
      <c r="F128" s="22">
        <f t="shared" si="4"/>
        <v>3.125E-2</v>
      </c>
      <c r="G128" s="23">
        <f>24*IF(VLOOKUP(VLOOKUP(A128,Sheet1!$A$1:$B$150,VALUE(2),FALSE),Sheet1!$D$1:$F$3,IF(Input!H126="Fri",VALUE(3), VALUE(2)),FALSE) &lt; D128, D128 - VLOOKUP(VLOOKUP(A128,Sheet1!$A$1:$B$150,VALUE(2),FALSE),Sheet1!$D$1:$F$3,IF(Input!H126="Fri",VALUE(3), VALUE(2)),FALSE), 0)</f>
        <v>0</v>
      </c>
      <c r="H128" s="9">
        <f t="shared" si="5"/>
        <v>23</v>
      </c>
      <c r="I128" s="9" t="str">
        <f>Input!M126</f>
        <v>0100 - Non Chargable</v>
      </c>
    </row>
    <row r="129" spans="1:9" x14ac:dyDescent="0.4">
      <c r="A129" s="6" t="str">
        <f>CONCATENATE(Input!C127, " ", Input!D127)</f>
        <v>Reddon Nathan</v>
      </c>
      <c r="B129" s="24">
        <f>Input!G127</f>
        <v>43259</v>
      </c>
      <c r="C129" s="17">
        <f>IFERROR(TIMEVALUE((TEXT(RIGHT(Input!I127,(LEN(Input!I127)-LEN(B129))),"hh:mm:ss AM/PM"))), "")</f>
        <v>0.5</v>
      </c>
      <c r="D129" s="17">
        <f>IFERROR(TIMEVALUE(TEXT(RIGHT(Input!J127,(LEN(Input!J127)-LEN(B129))),"hh:mm:ss AM/PM")), "")</f>
        <v>0.58333333333333337</v>
      </c>
      <c r="E129" s="22">
        <f t="shared" si="3"/>
        <v>8.333333333333337E-2</v>
      </c>
      <c r="F129" s="22">
        <f t="shared" si="4"/>
        <v>8.333333333333337E-2</v>
      </c>
      <c r="G129" s="23">
        <f>24*IF(VLOOKUP(VLOOKUP(A129,Sheet1!$A$1:$B$150,VALUE(2),FALSE),Sheet1!$D$1:$F$3,IF(Input!H127="Fri",VALUE(3), VALUE(2)),FALSE) &lt; D129, D129 - VLOOKUP(VLOOKUP(A129,Sheet1!$A$1:$B$150,VALUE(2),FALSE),Sheet1!$D$1:$F$3,IF(Input!H127="Fri",VALUE(3), VALUE(2)),FALSE), 0)</f>
        <v>0</v>
      </c>
      <c r="H129" s="9">
        <f t="shared" si="5"/>
        <v>23</v>
      </c>
      <c r="I129" s="9" t="str">
        <f>Input!M127</f>
        <v>I - 2131 - Cool Times</v>
      </c>
    </row>
    <row r="130" spans="1:9" x14ac:dyDescent="0.4">
      <c r="A130" s="6" t="str">
        <f>CONCATENATE(Input!C128, " ", Input!D128)</f>
        <v>Gavin Russell</v>
      </c>
      <c r="B130" s="24">
        <f>Input!G128</f>
        <v>43255</v>
      </c>
      <c r="C130" s="17">
        <f>IFERROR(TIMEVALUE((TEXT(RIGHT(Input!I128,(LEN(Input!I128)-LEN(B130))),"hh:mm:ss AM/PM"))), "")</f>
        <v>0.27083333333333331</v>
      </c>
      <c r="D130" s="17">
        <f>IFERROR(TIMEVALUE(TEXT(RIGHT(Input!J128,(LEN(Input!J128)-LEN(B130))),"hh:mm:ss AM/PM")), "")</f>
        <v>0.45833333333333331</v>
      </c>
      <c r="E130" s="22">
        <f t="shared" si="3"/>
        <v>0.1875</v>
      </c>
      <c r="F130" s="22">
        <f t="shared" si="4"/>
        <v>0.1875</v>
      </c>
      <c r="G130" s="23">
        <f>24*IF(VLOOKUP(VLOOKUP(A130,Sheet1!$A$1:$B$150,VALUE(2),FALSE),Sheet1!$D$1:$F$3,IF(Input!H128="Fri",VALUE(3), VALUE(2)),FALSE) &lt; D130, D130 - VLOOKUP(VLOOKUP(A130,Sheet1!$A$1:$B$150,VALUE(2),FALSE),Sheet1!$D$1:$F$3,IF(Input!H128="Fri",VALUE(3), VALUE(2)),FALSE), 0)</f>
        <v>0</v>
      </c>
      <c r="H130" s="9">
        <f t="shared" si="5"/>
        <v>23</v>
      </c>
      <c r="I130" s="9" t="str">
        <f>Input!M128</f>
        <v>0000 - Overhead</v>
      </c>
    </row>
    <row r="131" spans="1:9" x14ac:dyDescent="0.4">
      <c r="A131" s="6" t="str">
        <f>CONCATENATE(Input!C129, " ", Input!D129)</f>
        <v>Gavin Russell</v>
      </c>
      <c r="B131" s="24">
        <f>Input!G129</f>
        <v>43255</v>
      </c>
      <c r="C131" s="17">
        <f>IFERROR(TIMEVALUE((TEXT(RIGHT(Input!I129,(LEN(Input!I129)-LEN(B131))),"hh:mm:ss AM/PM"))), "")</f>
        <v>0.45833333333333331</v>
      </c>
      <c r="D131" s="17">
        <f>IFERROR(TIMEVALUE(TEXT(RIGHT(Input!J129,(LEN(Input!J129)-LEN(B131))),"hh:mm:ss AM/PM")), "")</f>
        <v>0.47916666666666669</v>
      </c>
      <c r="E131" s="22">
        <f t="shared" si="3"/>
        <v>2.083333333333337E-2</v>
      </c>
      <c r="F131" s="22">
        <f t="shared" si="4"/>
        <v>2.083333333333337E-2</v>
      </c>
      <c r="G131" s="23">
        <f>24*IF(VLOOKUP(VLOOKUP(A131,Sheet1!$A$1:$B$150,VALUE(2),FALSE),Sheet1!$D$1:$F$3,IF(Input!H129="Fri",VALUE(3), VALUE(2)),FALSE) &lt; D131, D131 - VLOOKUP(VLOOKUP(A131,Sheet1!$A$1:$B$150,VALUE(2),FALSE),Sheet1!$D$1:$F$3,IF(Input!H129="Fri",VALUE(3), VALUE(2)),FALSE), 0)</f>
        <v>0</v>
      </c>
      <c r="H131" s="9">
        <f t="shared" si="5"/>
        <v>23</v>
      </c>
      <c r="I131" s="9" t="str">
        <f>Input!M129</f>
        <v>Lunch Break</v>
      </c>
    </row>
    <row r="132" spans="1:9" x14ac:dyDescent="0.4">
      <c r="A132" s="6" t="str">
        <f>CONCATENATE(Input!C130, " ", Input!D130)</f>
        <v>Gavin Russell</v>
      </c>
      <c r="B132" s="24">
        <f>Input!G130</f>
        <v>43255</v>
      </c>
      <c r="C132" s="17">
        <f>IFERROR(TIMEVALUE((TEXT(RIGHT(Input!I130,(LEN(Input!I130)-LEN(B132))),"hh:mm:ss AM/PM"))), "")</f>
        <v>0.47916666666666669</v>
      </c>
      <c r="D132" s="17">
        <f>IFERROR(TIMEVALUE(TEXT(RIGHT(Input!J130,(LEN(Input!J130)-LEN(B132))),"hh:mm:ss AM/PM")), "")</f>
        <v>0.64583333333333337</v>
      </c>
      <c r="E132" s="22">
        <f t="shared" si="3"/>
        <v>0.16666666666666669</v>
      </c>
      <c r="F132" s="22">
        <f t="shared" si="4"/>
        <v>0.16666666666666669</v>
      </c>
      <c r="G132" s="23">
        <f>24*IF(VLOOKUP(VLOOKUP(A132,Sheet1!$A$1:$B$150,VALUE(2),FALSE),Sheet1!$D$1:$F$3,IF(Input!H130="Fri",VALUE(3), VALUE(2)),FALSE) &lt; D132, D132 - VLOOKUP(VLOOKUP(A132,Sheet1!$A$1:$B$150,VALUE(2),FALSE),Sheet1!$D$1:$F$3,IF(Input!H130="Fri",VALUE(3), VALUE(2)),FALSE), 0)</f>
        <v>0</v>
      </c>
      <c r="H132" s="9">
        <f t="shared" si="5"/>
        <v>23</v>
      </c>
      <c r="I132" s="9" t="str">
        <f>Input!M130</f>
        <v>0000 - Overhead</v>
      </c>
    </row>
    <row r="133" spans="1:9" x14ac:dyDescent="0.4">
      <c r="A133" s="6" t="str">
        <f>CONCATENATE(Input!C131, " ", Input!D131)</f>
        <v>Gavin Russell</v>
      </c>
      <c r="B133" s="24">
        <f>Input!G131</f>
        <v>43256</v>
      </c>
      <c r="C133" s="17">
        <f>IFERROR(TIMEVALUE((TEXT(RIGHT(Input!I131,(LEN(Input!I131)-LEN(B133))),"hh:mm:ss AM/PM"))), "")</f>
        <v>0.30208333333333331</v>
      </c>
      <c r="D133" s="17">
        <f>IFERROR(TIMEVALUE(TEXT(RIGHT(Input!J131,(LEN(Input!J131)-LEN(B133))),"hh:mm:ss AM/PM")), "")</f>
        <v>0.47916666666666669</v>
      </c>
      <c r="E133" s="22">
        <f t="shared" ref="E133:E196" si="6">IFERROR(D133-C133,"")</f>
        <v>0.17708333333333337</v>
      </c>
      <c r="F133" s="22">
        <f t="shared" ref="F133:F196" si="7">IF(E133&gt;G133, E133-G133, 0)</f>
        <v>0.17708333333333337</v>
      </c>
      <c r="G133" s="23">
        <f>24*IF(VLOOKUP(VLOOKUP(A133,Sheet1!$A$1:$B$150,VALUE(2),FALSE),Sheet1!$D$1:$F$3,IF(Input!H131="Fri",VALUE(3), VALUE(2)),FALSE) &lt; D133, D133 - VLOOKUP(VLOOKUP(A133,Sheet1!$A$1:$B$150,VALUE(2),FALSE),Sheet1!$D$1:$F$3,IF(Input!H131="Fri",VALUE(3), VALUE(2)),FALSE), 0)</f>
        <v>0</v>
      </c>
      <c r="H133" s="9">
        <f t="shared" ref="H133:H196" si="8">WEEKNUM(B133)</f>
        <v>23</v>
      </c>
      <c r="I133" s="9" t="str">
        <f>Input!M131</f>
        <v>0000 - Overhead</v>
      </c>
    </row>
    <row r="134" spans="1:9" x14ac:dyDescent="0.4">
      <c r="A134" s="6" t="str">
        <f>CONCATENATE(Input!C132, " ", Input!D132)</f>
        <v>Gavin Russell</v>
      </c>
      <c r="B134" s="24">
        <f>Input!G132</f>
        <v>43256</v>
      </c>
      <c r="C134" s="17">
        <f>IFERROR(TIMEVALUE((TEXT(RIGHT(Input!I132,(LEN(Input!I132)-LEN(B134))),"hh:mm:ss AM/PM"))), "")</f>
        <v>0.47916666666666669</v>
      </c>
      <c r="D134" s="17">
        <f>IFERROR(TIMEVALUE(TEXT(RIGHT(Input!J132,(LEN(Input!J132)-LEN(B134))),"hh:mm:ss AM/PM")), "")</f>
        <v>0.5</v>
      </c>
      <c r="E134" s="22">
        <f t="shared" si="6"/>
        <v>2.0833333333333315E-2</v>
      </c>
      <c r="F134" s="22">
        <f t="shared" si="7"/>
        <v>2.0833333333333315E-2</v>
      </c>
      <c r="G134" s="23">
        <f>24*IF(VLOOKUP(VLOOKUP(A134,Sheet1!$A$1:$B$150,VALUE(2),FALSE),Sheet1!$D$1:$F$3,IF(Input!H132="Fri",VALUE(3), VALUE(2)),FALSE) &lt; D134, D134 - VLOOKUP(VLOOKUP(A134,Sheet1!$A$1:$B$150,VALUE(2),FALSE),Sheet1!$D$1:$F$3,IF(Input!H132="Fri",VALUE(3), VALUE(2)),FALSE), 0)</f>
        <v>0</v>
      </c>
      <c r="H134" s="9">
        <f t="shared" si="8"/>
        <v>23</v>
      </c>
      <c r="I134" s="9" t="str">
        <f>Input!M132</f>
        <v>Lunch Break</v>
      </c>
    </row>
    <row r="135" spans="1:9" x14ac:dyDescent="0.4">
      <c r="A135" s="6" t="str">
        <f>CONCATENATE(Input!C133, " ", Input!D133)</f>
        <v>Gavin Russell</v>
      </c>
      <c r="B135" s="24">
        <f>Input!G133</f>
        <v>43256</v>
      </c>
      <c r="C135" s="17">
        <f>IFERROR(TIMEVALUE((TEXT(RIGHT(Input!I133,(LEN(Input!I133)-LEN(B135))),"hh:mm:ss AM/PM"))), "")</f>
        <v>0.5</v>
      </c>
      <c r="D135" s="17">
        <f>IFERROR(TIMEVALUE(TEXT(RIGHT(Input!J133,(LEN(Input!J133)-LEN(B135))),"hh:mm:ss AM/PM")), "")</f>
        <v>0.65625</v>
      </c>
      <c r="E135" s="22">
        <f t="shared" si="6"/>
        <v>0.15625</v>
      </c>
      <c r="F135" s="22">
        <f t="shared" si="7"/>
        <v>0.15625</v>
      </c>
      <c r="G135" s="23">
        <f>24*IF(VLOOKUP(VLOOKUP(A135,Sheet1!$A$1:$B$150,VALUE(2),FALSE),Sheet1!$D$1:$F$3,IF(Input!H133="Fri",VALUE(3), VALUE(2)),FALSE) &lt; D135, D135 - VLOOKUP(VLOOKUP(A135,Sheet1!$A$1:$B$150,VALUE(2),FALSE),Sheet1!$D$1:$F$3,IF(Input!H133="Fri",VALUE(3), VALUE(2)),FALSE), 0)</f>
        <v>0</v>
      </c>
      <c r="H135" s="9">
        <f t="shared" si="8"/>
        <v>23</v>
      </c>
      <c r="I135" s="9" t="str">
        <f>Input!M133</f>
        <v>0000 - Overhead</v>
      </c>
    </row>
    <row r="136" spans="1:9" x14ac:dyDescent="0.4">
      <c r="A136" s="6" t="str">
        <f>CONCATENATE(Input!C134, " ", Input!D134)</f>
        <v>Gavin Russell</v>
      </c>
      <c r="B136" s="24">
        <f>Input!G134</f>
        <v>43256</v>
      </c>
      <c r="C136" s="17">
        <f>IFERROR(TIMEVALUE((TEXT(RIGHT(Input!I134,(LEN(Input!I134)-LEN(B136))),"hh:mm:ss AM/PM"))), "")</f>
        <v>0.65625</v>
      </c>
      <c r="D136" s="17">
        <f>IFERROR(TIMEVALUE(TEXT(RIGHT(Input!J134,(LEN(Input!J134)-LEN(B136))),"hh:mm:ss AM/PM")), "")</f>
        <v>0.66666666666666663</v>
      </c>
      <c r="E136" s="22">
        <f t="shared" si="6"/>
        <v>1.041666666666663E-2</v>
      </c>
      <c r="F136" s="22">
        <f t="shared" si="7"/>
        <v>1.041666666666663E-2</v>
      </c>
      <c r="G136" s="23">
        <f>24*IF(VLOOKUP(VLOOKUP(A136,Sheet1!$A$1:$B$150,VALUE(2),FALSE),Sheet1!$D$1:$F$3,IF(Input!H134="Fri",VALUE(3), VALUE(2)),FALSE) &lt; D136, D136 - VLOOKUP(VLOOKUP(A136,Sheet1!$A$1:$B$150,VALUE(2),FALSE),Sheet1!$D$1:$F$3,IF(Input!H134="Fri",VALUE(3), VALUE(2)),FALSE), 0)</f>
        <v>0</v>
      </c>
      <c r="H136" s="9">
        <f t="shared" si="8"/>
        <v>23</v>
      </c>
      <c r="I136" s="9" t="str">
        <f>Input!M134</f>
        <v>0000 - Overhead</v>
      </c>
    </row>
    <row r="137" spans="1:9" x14ac:dyDescent="0.4">
      <c r="A137" s="6" t="str">
        <f>CONCATENATE(Input!C135, " ", Input!D135)</f>
        <v>Gavin Russell</v>
      </c>
      <c r="B137" s="24">
        <f>Input!G135</f>
        <v>43257</v>
      </c>
      <c r="C137" s="17">
        <f>IFERROR(TIMEVALUE((TEXT(RIGHT(Input!I135,(LEN(Input!I135)-LEN(B137))),"hh:mm:ss AM/PM"))), "")</f>
        <v>0.3125</v>
      </c>
      <c r="D137" s="17">
        <f>IFERROR(TIMEVALUE(TEXT(RIGHT(Input!J135,(LEN(Input!J135)-LEN(B137))),"hh:mm:ss AM/PM")), "")</f>
        <v>0.4375</v>
      </c>
      <c r="E137" s="22">
        <f t="shared" si="6"/>
        <v>0.125</v>
      </c>
      <c r="F137" s="22">
        <f t="shared" si="7"/>
        <v>0.125</v>
      </c>
      <c r="G137" s="23">
        <f>24*IF(VLOOKUP(VLOOKUP(A137,Sheet1!$A$1:$B$150,VALUE(2),FALSE),Sheet1!$D$1:$F$3,IF(Input!H135="Fri",VALUE(3), VALUE(2)),FALSE) &lt; D137, D137 - VLOOKUP(VLOOKUP(A137,Sheet1!$A$1:$B$150,VALUE(2),FALSE),Sheet1!$D$1:$F$3,IF(Input!H135="Fri",VALUE(3), VALUE(2)),FALSE), 0)</f>
        <v>0</v>
      </c>
      <c r="H137" s="9">
        <f t="shared" si="8"/>
        <v>23</v>
      </c>
      <c r="I137" s="9" t="str">
        <f>Input!M135</f>
        <v>0000 - Overhead</v>
      </c>
    </row>
    <row r="138" spans="1:9" x14ac:dyDescent="0.4">
      <c r="A138" s="6" t="str">
        <f>CONCATENATE(Input!C136, " ", Input!D136)</f>
        <v>Gavin Russell</v>
      </c>
      <c r="B138" s="24">
        <f>Input!G136</f>
        <v>43257</v>
      </c>
      <c r="C138" s="17">
        <f>IFERROR(TIMEVALUE((TEXT(RIGHT(Input!I136,(LEN(Input!I136)-LEN(B138))),"hh:mm:ss AM/PM"))), "")</f>
        <v>0.4375</v>
      </c>
      <c r="D138" s="17">
        <f>IFERROR(TIMEVALUE(TEXT(RIGHT(Input!J136,(LEN(Input!J136)-LEN(B138))),"hh:mm:ss AM/PM")), "")</f>
        <v>0.45833333333333331</v>
      </c>
      <c r="E138" s="22">
        <f t="shared" si="6"/>
        <v>2.0833333333333315E-2</v>
      </c>
      <c r="F138" s="22">
        <f t="shared" si="7"/>
        <v>2.0833333333333315E-2</v>
      </c>
      <c r="G138" s="23">
        <f>24*IF(VLOOKUP(VLOOKUP(A138,Sheet1!$A$1:$B$150,VALUE(2),FALSE),Sheet1!$D$1:$F$3,IF(Input!H136="Fri",VALUE(3), VALUE(2)),FALSE) &lt; D138, D138 - VLOOKUP(VLOOKUP(A138,Sheet1!$A$1:$B$150,VALUE(2),FALSE),Sheet1!$D$1:$F$3,IF(Input!H136="Fri",VALUE(3), VALUE(2)),FALSE), 0)</f>
        <v>0</v>
      </c>
      <c r="H138" s="9">
        <f t="shared" si="8"/>
        <v>23</v>
      </c>
      <c r="I138" s="9" t="str">
        <f>Input!M136</f>
        <v>Lunch Break</v>
      </c>
    </row>
    <row r="139" spans="1:9" x14ac:dyDescent="0.4">
      <c r="A139" s="6" t="str">
        <f>CONCATENATE(Input!C137, " ", Input!D137)</f>
        <v>Gavin Russell</v>
      </c>
      <c r="B139" s="24">
        <f>Input!G137</f>
        <v>43257</v>
      </c>
      <c r="C139" s="17">
        <f>IFERROR(TIMEVALUE((TEXT(RIGHT(Input!I137,(LEN(Input!I137)-LEN(B139))),"hh:mm:ss AM/PM"))), "")</f>
        <v>0.45833333333333331</v>
      </c>
      <c r="D139" s="17">
        <f>IFERROR(TIMEVALUE(TEXT(RIGHT(Input!J137,(LEN(Input!J137)-LEN(B139))),"hh:mm:ss AM/PM")), "")</f>
        <v>0.57291666666666663</v>
      </c>
      <c r="E139" s="22">
        <f t="shared" si="6"/>
        <v>0.11458333333333331</v>
      </c>
      <c r="F139" s="22">
        <f t="shared" si="7"/>
        <v>0.11458333333333331</v>
      </c>
      <c r="G139" s="23">
        <f>24*IF(VLOOKUP(VLOOKUP(A139,Sheet1!$A$1:$B$150,VALUE(2),FALSE),Sheet1!$D$1:$F$3,IF(Input!H137="Fri",VALUE(3), VALUE(2)),FALSE) &lt; D139, D139 - VLOOKUP(VLOOKUP(A139,Sheet1!$A$1:$B$150,VALUE(2),FALSE),Sheet1!$D$1:$F$3,IF(Input!H137="Fri",VALUE(3), VALUE(2)),FALSE), 0)</f>
        <v>0</v>
      </c>
      <c r="H139" s="9">
        <f t="shared" si="8"/>
        <v>23</v>
      </c>
      <c r="I139" s="9" t="str">
        <f>Input!M137</f>
        <v>0000 - Overhead</v>
      </c>
    </row>
    <row r="140" spans="1:9" x14ac:dyDescent="0.4">
      <c r="A140" s="6" t="str">
        <f>CONCATENATE(Input!C138, " ", Input!D138)</f>
        <v>Gavin Russell</v>
      </c>
      <c r="B140" s="24">
        <f>Input!G138</f>
        <v>43257</v>
      </c>
      <c r="C140" s="17">
        <f>IFERROR(TIMEVALUE((TEXT(RIGHT(Input!I138,(LEN(Input!I138)-LEN(B140))),"hh:mm:ss AM/PM"))), "")</f>
        <v>0.57291666666666663</v>
      </c>
      <c r="D140" s="17">
        <f>IFERROR(TIMEVALUE(TEXT(RIGHT(Input!J138,(LEN(Input!J138)-LEN(B140))),"hh:mm:ss AM/PM")), "")</f>
        <v>0.66666666666666663</v>
      </c>
      <c r="E140" s="22">
        <f t="shared" si="6"/>
        <v>9.375E-2</v>
      </c>
      <c r="F140" s="22">
        <f t="shared" si="7"/>
        <v>9.375E-2</v>
      </c>
      <c r="G140" s="23">
        <f>24*IF(VLOOKUP(VLOOKUP(A140,Sheet1!$A$1:$B$150,VALUE(2),FALSE),Sheet1!$D$1:$F$3,IF(Input!H138="Fri",VALUE(3), VALUE(2)),FALSE) &lt; D140, D140 - VLOOKUP(VLOOKUP(A140,Sheet1!$A$1:$B$150,VALUE(2),FALSE),Sheet1!$D$1:$F$3,IF(Input!H138="Fri",VALUE(3), VALUE(2)),FALSE), 0)</f>
        <v>0</v>
      </c>
      <c r="H140" s="9">
        <f t="shared" si="8"/>
        <v>23</v>
      </c>
      <c r="I140" s="9" t="str">
        <f>Input!M138</f>
        <v>0000 - Overhead</v>
      </c>
    </row>
    <row r="141" spans="1:9" x14ac:dyDescent="0.4">
      <c r="A141" s="6" t="str">
        <f>CONCATENATE(Input!C139, " ", Input!D139)</f>
        <v>Gavin Russell</v>
      </c>
      <c r="B141" s="24">
        <f>Input!G139</f>
        <v>43258</v>
      </c>
      <c r="C141" s="17">
        <f>IFERROR(TIMEVALUE((TEXT(RIGHT(Input!I139,(LEN(Input!I139)-LEN(B141))),"hh:mm:ss AM/PM"))), "")</f>
        <v>0.30208333333333331</v>
      </c>
      <c r="D141" s="17">
        <f>IFERROR(TIMEVALUE(TEXT(RIGHT(Input!J139,(LEN(Input!J139)-LEN(B141))),"hh:mm:ss AM/PM")), "")</f>
        <v>0.45833333333333331</v>
      </c>
      <c r="E141" s="22">
        <f t="shared" si="6"/>
        <v>0.15625</v>
      </c>
      <c r="F141" s="22">
        <f t="shared" si="7"/>
        <v>0.15625</v>
      </c>
      <c r="G141" s="23">
        <f>24*IF(VLOOKUP(VLOOKUP(A141,Sheet1!$A$1:$B$150,VALUE(2),FALSE),Sheet1!$D$1:$F$3,IF(Input!H139="Fri",VALUE(3), VALUE(2)),FALSE) &lt; D141, D141 - VLOOKUP(VLOOKUP(A141,Sheet1!$A$1:$B$150,VALUE(2),FALSE),Sheet1!$D$1:$F$3,IF(Input!H139="Fri",VALUE(3), VALUE(2)),FALSE), 0)</f>
        <v>0</v>
      </c>
      <c r="H141" s="9">
        <f t="shared" si="8"/>
        <v>23</v>
      </c>
      <c r="I141" s="9" t="str">
        <f>Input!M139</f>
        <v>0000 - Overhead</v>
      </c>
    </row>
    <row r="142" spans="1:9" x14ac:dyDescent="0.4">
      <c r="A142" s="6" t="str">
        <f>CONCATENATE(Input!C140, " ", Input!D140)</f>
        <v>Gavin Russell</v>
      </c>
      <c r="B142" s="24">
        <f>Input!G140</f>
        <v>43258</v>
      </c>
      <c r="C142" s="17">
        <f>IFERROR(TIMEVALUE((TEXT(RIGHT(Input!I140,(LEN(Input!I140)-LEN(B142))),"hh:mm:ss AM/PM"))), "")</f>
        <v>0.45833333333333331</v>
      </c>
      <c r="D142" s="17">
        <f>IFERROR(TIMEVALUE(TEXT(RIGHT(Input!J140,(LEN(Input!J140)-LEN(B142))),"hh:mm:ss AM/PM")), "")</f>
        <v>0.47916666666666669</v>
      </c>
      <c r="E142" s="22">
        <f t="shared" si="6"/>
        <v>2.083333333333337E-2</v>
      </c>
      <c r="F142" s="22">
        <f t="shared" si="7"/>
        <v>2.083333333333337E-2</v>
      </c>
      <c r="G142" s="23">
        <f>24*IF(VLOOKUP(VLOOKUP(A142,Sheet1!$A$1:$B$150,VALUE(2),FALSE),Sheet1!$D$1:$F$3,IF(Input!H140="Fri",VALUE(3), VALUE(2)),FALSE) &lt; D142, D142 - VLOOKUP(VLOOKUP(A142,Sheet1!$A$1:$B$150,VALUE(2),FALSE),Sheet1!$D$1:$F$3,IF(Input!H140="Fri",VALUE(3), VALUE(2)),FALSE), 0)</f>
        <v>0</v>
      </c>
      <c r="H142" s="9">
        <f t="shared" si="8"/>
        <v>23</v>
      </c>
      <c r="I142" s="9" t="str">
        <f>Input!M140</f>
        <v>Lunch Break</v>
      </c>
    </row>
    <row r="143" spans="1:9" x14ac:dyDescent="0.4">
      <c r="A143" s="6" t="str">
        <f>CONCATENATE(Input!C141, " ", Input!D141)</f>
        <v>Gavin Russell</v>
      </c>
      <c r="B143" s="24">
        <f>Input!G141</f>
        <v>43258</v>
      </c>
      <c r="C143" s="17">
        <f>IFERROR(TIMEVALUE((TEXT(RIGHT(Input!I141,(LEN(Input!I141)-LEN(B143))),"hh:mm:ss AM/PM"))), "")</f>
        <v>0.47916666666666669</v>
      </c>
      <c r="D143" s="17">
        <f>IFERROR(TIMEVALUE(TEXT(RIGHT(Input!J141,(LEN(Input!J141)-LEN(B143))),"hh:mm:ss AM/PM")), "")</f>
        <v>0.61458333333333337</v>
      </c>
      <c r="E143" s="22">
        <f t="shared" si="6"/>
        <v>0.13541666666666669</v>
      </c>
      <c r="F143" s="22">
        <f t="shared" si="7"/>
        <v>0.13541666666666669</v>
      </c>
      <c r="G143" s="23">
        <f>24*IF(VLOOKUP(VLOOKUP(A143,Sheet1!$A$1:$B$150,VALUE(2),FALSE),Sheet1!$D$1:$F$3,IF(Input!H141="Fri",VALUE(3), VALUE(2)),FALSE) &lt; D143, D143 - VLOOKUP(VLOOKUP(A143,Sheet1!$A$1:$B$150,VALUE(2),FALSE),Sheet1!$D$1:$F$3,IF(Input!H141="Fri",VALUE(3), VALUE(2)),FALSE), 0)</f>
        <v>0</v>
      </c>
      <c r="H143" s="9">
        <f t="shared" si="8"/>
        <v>23</v>
      </c>
      <c r="I143" s="9" t="str">
        <f>Input!M141</f>
        <v>0000 - Overhead</v>
      </c>
    </row>
    <row r="144" spans="1:9" x14ac:dyDescent="0.4">
      <c r="A144" s="6" t="str">
        <f>CONCATENATE(Input!C142, " ", Input!D142)</f>
        <v>Gavin Russell</v>
      </c>
      <c r="B144" s="24">
        <f>Input!G142</f>
        <v>43258</v>
      </c>
      <c r="C144" s="17">
        <f>IFERROR(TIMEVALUE((TEXT(RIGHT(Input!I142,(LEN(Input!I142)-LEN(B144))),"hh:mm:ss AM/PM"))), "")</f>
        <v>0.61458333333333337</v>
      </c>
      <c r="D144" s="17">
        <f>IFERROR(TIMEVALUE(TEXT(RIGHT(Input!J142,(LEN(Input!J142)-LEN(B144))),"hh:mm:ss AM/PM")), "")</f>
        <v>0.66666666666666663</v>
      </c>
      <c r="E144" s="22">
        <f t="shared" si="6"/>
        <v>5.2083333333333259E-2</v>
      </c>
      <c r="F144" s="22">
        <f t="shared" si="7"/>
        <v>5.2083333333333259E-2</v>
      </c>
      <c r="G144" s="23">
        <f>24*IF(VLOOKUP(VLOOKUP(A144,Sheet1!$A$1:$B$150,VALUE(2),FALSE),Sheet1!$D$1:$F$3,IF(Input!H142="Fri",VALUE(3), VALUE(2)),FALSE) &lt; D144, D144 - VLOOKUP(VLOOKUP(A144,Sheet1!$A$1:$B$150,VALUE(2),FALSE),Sheet1!$D$1:$F$3,IF(Input!H142="Fri",VALUE(3), VALUE(2)),FALSE), 0)</f>
        <v>0</v>
      </c>
      <c r="H144" s="9">
        <f t="shared" si="8"/>
        <v>23</v>
      </c>
      <c r="I144" s="9" t="str">
        <f>Input!M142</f>
        <v>C - 2144 - 18-0132 - The Lobby at The Calile Hotel</v>
      </c>
    </row>
    <row r="145" spans="1:9" x14ac:dyDescent="0.4">
      <c r="A145" s="6" t="str">
        <f>CONCATENATE(Input!C143, " ", Input!D143)</f>
        <v>Gavin Russell</v>
      </c>
      <c r="B145" s="24">
        <f>Input!G143</f>
        <v>43259</v>
      </c>
      <c r="C145" s="17">
        <f>IFERROR(TIMEVALUE((TEXT(RIGHT(Input!I143,(LEN(Input!I143)-LEN(B145))),"hh:mm:ss AM/PM"))), "")</f>
        <v>0.30208333333333331</v>
      </c>
      <c r="D145" s="17">
        <f>IFERROR(TIMEVALUE(TEXT(RIGHT(Input!J143,(LEN(Input!J143)-LEN(B145))),"hh:mm:ss AM/PM")), "")</f>
        <v>0.47916666666666669</v>
      </c>
      <c r="E145" s="22">
        <f t="shared" si="6"/>
        <v>0.17708333333333337</v>
      </c>
      <c r="F145" s="22">
        <f t="shared" si="7"/>
        <v>0.17708333333333337</v>
      </c>
      <c r="G145" s="23">
        <f>24*IF(VLOOKUP(VLOOKUP(A145,Sheet1!$A$1:$B$150,VALUE(2),FALSE),Sheet1!$D$1:$F$3,IF(Input!H143="Fri",VALUE(3), VALUE(2)),FALSE) &lt; D145, D145 - VLOOKUP(VLOOKUP(A145,Sheet1!$A$1:$B$150,VALUE(2),FALSE),Sheet1!$D$1:$F$3,IF(Input!H143="Fri",VALUE(3), VALUE(2)),FALSE), 0)</f>
        <v>0</v>
      </c>
      <c r="H145" s="9">
        <f t="shared" si="8"/>
        <v>23</v>
      </c>
      <c r="I145" s="9" t="str">
        <f>Input!M143</f>
        <v>0000 - Overhead</v>
      </c>
    </row>
    <row r="146" spans="1:9" x14ac:dyDescent="0.4">
      <c r="A146" s="6" t="str">
        <f>CONCATENATE(Input!C144, " ", Input!D144)</f>
        <v>Gavin Russell</v>
      </c>
      <c r="B146" s="24">
        <f>Input!G144</f>
        <v>43259</v>
      </c>
      <c r="C146" s="17">
        <f>IFERROR(TIMEVALUE((TEXT(RIGHT(Input!I144,(LEN(Input!I144)-LEN(B146))),"hh:mm:ss AM/PM"))), "")</f>
        <v>0.47916666666666669</v>
      </c>
      <c r="D146" s="17">
        <f>IFERROR(TIMEVALUE(TEXT(RIGHT(Input!J144,(LEN(Input!J144)-LEN(B146))),"hh:mm:ss AM/PM")), "")</f>
        <v>0.5</v>
      </c>
      <c r="E146" s="22">
        <f t="shared" si="6"/>
        <v>2.0833333333333315E-2</v>
      </c>
      <c r="F146" s="22">
        <f t="shared" si="7"/>
        <v>2.0833333333333315E-2</v>
      </c>
      <c r="G146" s="23">
        <f>24*IF(VLOOKUP(VLOOKUP(A146,Sheet1!$A$1:$B$150,VALUE(2),FALSE),Sheet1!$D$1:$F$3,IF(Input!H144="Fri",VALUE(3), VALUE(2)),FALSE) &lt; D146, D146 - VLOOKUP(VLOOKUP(A146,Sheet1!$A$1:$B$150,VALUE(2),FALSE),Sheet1!$D$1:$F$3,IF(Input!H144="Fri",VALUE(3), VALUE(2)),FALSE), 0)</f>
        <v>0</v>
      </c>
      <c r="H146" s="9">
        <f t="shared" si="8"/>
        <v>23</v>
      </c>
      <c r="I146" s="9" t="str">
        <f>Input!M144</f>
        <v>Lunch Break</v>
      </c>
    </row>
    <row r="147" spans="1:9" x14ac:dyDescent="0.4">
      <c r="A147" s="6" t="str">
        <f>CONCATENATE(Input!C145, " ", Input!D145)</f>
        <v>Gavin Russell</v>
      </c>
      <c r="B147" s="24">
        <f>Input!G145</f>
        <v>43259</v>
      </c>
      <c r="C147" s="17">
        <f>IFERROR(TIMEVALUE((TEXT(RIGHT(Input!I145,(LEN(Input!I145)-LEN(B147))),"hh:mm:ss AM/PM"))), "")</f>
        <v>0.5</v>
      </c>
      <c r="D147" s="17">
        <f>IFERROR(TIMEVALUE(TEXT(RIGHT(Input!J145,(LEN(Input!J145)-LEN(B147))),"hh:mm:ss AM/PM")), "")</f>
        <v>0.65625</v>
      </c>
      <c r="E147" s="22">
        <f t="shared" si="6"/>
        <v>0.15625</v>
      </c>
      <c r="F147" s="22">
        <f t="shared" si="7"/>
        <v>0</v>
      </c>
      <c r="G147" s="23">
        <f>24*IF(VLOOKUP(VLOOKUP(A147,Sheet1!$A$1:$B$150,VALUE(2),FALSE),Sheet1!$D$1:$F$3,IF(Input!H145="Fri",VALUE(3), VALUE(2)),FALSE) &lt; D147, D147 - VLOOKUP(VLOOKUP(A147,Sheet1!$A$1:$B$150,VALUE(2),FALSE),Sheet1!$D$1:$F$3,IF(Input!H145="Fri",VALUE(3), VALUE(2)),FALSE), 0)</f>
        <v>1.7499999999999991</v>
      </c>
      <c r="H147" s="9">
        <f t="shared" si="8"/>
        <v>23</v>
      </c>
      <c r="I147" s="9" t="str">
        <f>Input!M145</f>
        <v>0000 - Overhead</v>
      </c>
    </row>
    <row r="148" spans="1:9" x14ac:dyDescent="0.4">
      <c r="A148" s="6" t="str">
        <f>CONCATENATE(Input!C146, " ", Input!D146)</f>
        <v>Mike Sargent</v>
      </c>
      <c r="B148" s="24">
        <f>Input!G146</f>
        <v>43255</v>
      </c>
      <c r="C148" s="17">
        <f>IFERROR(TIMEVALUE((TEXT(RIGHT(Input!I146,(LEN(Input!I146)-LEN(B148))),"hh:mm:ss AM/PM"))), "")</f>
        <v>0.35416666666666669</v>
      </c>
      <c r="D148" s="17">
        <f>IFERROR(TIMEVALUE(TEXT(RIGHT(Input!J146,(LEN(Input!J146)-LEN(B148))),"hh:mm:ss AM/PM")), "")</f>
        <v>0.5625</v>
      </c>
      <c r="E148" s="22">
        <f t="shared" si="6"/>
        <v>0.20833333333333331</v>
      </c>
      <c r="F148" s="22">
        <f t="shared" si="7"/>
        <v>0.20833333333333331</v>
      </c>
      <c r="G148" s="23">
        <f>24*IF(VLOOKUP(VLOOKUP(A148,Sheet1!$A$1:$B$150,VALUE(2),FALSE),Sheet1!$D$1:$F$3,IF(Input!H146="Fri",VALUE(3), VALUE(2)),FALSE) &lt; D148, D148 - VLOOKUP(VLOOKUP(A148,Sheet1!$A$1:$B$150,VALUE(2),FALSE),Sheet1!$D$1:$F$3,IF(Input!H146="Fri",VALUE(3), VALUE(2)),FALSE), 0)</f>
        <v>0</v>
      </c>
      <c r="H148" s="9">
        <f t="shared" si="8"/>
        <v>23</v>
      </c>
      <c r="I148" s="9" t="str">
        <f>Input!M146</f>
        <v>0010 - ICA Quotes</v>
      </c>
    </row>
    <row r="149" spans="1:9" x14ac:dyDescent="0.4">
      <c r="A149" s="6" t="str">
        <f>CONCATENATE(Input!C147, " ", Input!D147)</f>
        <v>Mike Sargent</v>
      </c>
      <c r="B149" s="24">
        <f>Input!G147</f>
        <v>43255</v>
      </c>
      <c r="C149" s="17">
        <f>IFERROR(TIMEVALUE((TEXT(RIGHT(Input!I147,(LEN(Input!I147)-LEN(B149))),"hh:mm:ss AM/PM"))), "")</f>
        <v>0.5625</v>
      </c>
      <c r="D149" s="17">
        <f>IFERROR(TIMEVALUE(TEXT(RIGHT(Input!J147,(LEN(Input!J147)-LEN(B149))),"hh:mm:ss AM/PM")), "")</f>
        <v>0.58333333333333337</v>
      </c>
      <c r="E149" s="22">
        <f t="shared" si="6"/>
        <v>2.083333333333337E-2</v>
      </c>
      <c r="F149" s="22">
        <f t="shared" si="7"/>
        <v>2.083333333333337E-2</v>
      </c>
      <c r="G149" s="23">
        <f>24*IF(VLOOKUP(VLOOKUP(A149,Sheet1!$A$1:$B$150,VALUE(2),FALSE),Sheet1!$D$1:$F$3,IF(Input!H147="Fri",VALUE(3), VALUE(2)),FALSE) &lt; D149, D149 - VLOOKUP(VLOOKUP(A149,Sheet1!$A$1:$B$150,VALUE(2),FALSE),Sheet1!$D$1:$F$3,IF(Input!H147="Fri",VALUE(3), VALUE(2)),FALSE), 0)</f>
        <v>0</v>
      </c>
      <c r="H149" s="9">
        <f t="shared" si="8"/>
        <v>23</v>
      </c>
      <c r="I149" s="9" t="str">
        <f>Input!M147</f>
        <v>Lunch Break</v>
      </c>
    </row>
    <row r="150" spans="1:9" x14ac:dyDescent="0.4">
      <c r="A150" s="6" t="str">
        <f>CONCATENATE(Input!C148, " ", Input!D148)</f>
        <v>Mike Sargent</v>
      </c>
      <c r="B150" s="24">
        <f>Input!G148</f>
        <v>43255</v>
      </c>
      <c r="C150" s="17">
        <f>IFERROR(TIMEVALUE((TEXT(RIGHT(Input!I148,(LEN(Input!I148)-LEN(B150))),"hh:mm:ss AM/PM"))), "")</f>
        <v>0.58333333333333337</v>
      </c>
      <c r="D150" s="17">
        <f>IFERROR(TIMEVALUE(TEXT(RIGHT(Input!J148,(LEN(Input!J148)-LEN(B150))),"hh:mm:ss AM/PM")), "")</f>
        <v>0.78125</v>
      </c>
      <c r="E150" s="22">
        <f t="shared" si="6"/>
        <v>0.19791666666666663</v>
      </c>
      <c r="F150" s="22">
        <f t="shared" si="7"/>
        <v>0</v>
      </c>
      <c r="G150" s="23">
        <f>24*IF(VLOOKUP(VLOOKUP(A150,Sheet1!$A$1:$B$150,VALUE(2),FALSE),Sheet1!$D$1:$F$3,IF(Input!H148="Fri",VALUE(3), VALUE(2)),FALSE) &lt; D150, D150 - VLOOKUP(VLOOKUP(A150,Sheet1!$A$1:$B$150,VALUE(2),FALSE),Sheet1!$D$1:$F$3,IF(Input!H148="Fri",VALUE(3), VALUE(2)),FALSE), 0)</f>
        <v>2.7500000000000009</v>
      </c>
      <c r="H150" s="9">
        <f t="shared" si="8"/>
        <v>23</v>
      </c>
      <c r="I150" s="9" t="str">
        <f>Input!M148</f>
        <v>0010 - ICA Quotes</v>
      </c>
    </row>
    <row r="151" spans="1:9" x14ac:dyDescent="0.4">
      <c r="A151" s="6" t="str">
        <f>CONCATENATE(Input!C149, " ", Input!D149)</f>
        <v>Mike Sargent</v>
      </c>
      <c r="B151" s="24">
        <f>Input!G149</f>
        <v>43256</v>
      </c>
      <c r="C151" s="17">
        <f>IFERROR(TIMEVALUE((TEXT(RIGHT(Input!I149,(LEN(Input!I149)-LEN(B151))),"hh:mm:ss AM/PM"))), "")</f>
        <v>0.35416666666666669</v>
      </c>
      <c r="D151" s="17">
        <f>IFERROR(TIMEVALUE(TEXT(RIGHT(Input!J149,(LEN(Input!J149)-LEN(B151))),"hh:mm:ss AM/PM")), "")</f>
        <v>0.48958333333333331</v>
      </c>
      <c r="E151" s="22">
        <f t="shared" si="6"/>
        <v>0.13541666666666663</v>
      </c>
      <c r="F151" s="22">
        <f t="shared" si="7"/>
        <v>0.13541666666666663</v>
      </c>
      <c r="G151" s="23">
        <f>24*IF(VLOOKUP(VLOOKUP(A151,Sheet1!$A$1:$B$150,VALUE(2),FALSE),Sheet1!$D$1:$F$3,IF(Input!H149="Fri",VALUE(3), VALUE(2)),FALSE) &lt; D151, D151 - VLOOKUP(VLOOKUP(A151,Sheet1!$A$1:$B$150,VALUE(2),FALSE),Sheet1!$D$1:$F$3,IF(Input!H149="Fri",VALUE(3), VALUE(2)),FALSE), 0)</f>
        <v>0</v>
      </c>
      <c r="H151" s="9">
        <f t="shared" si="8"/>
        <v>23</v>
      </c>
      <c r="I151" s="9" t="str">
        <f>Input!M149</f>
        <v>0010 - ICA Quotes</v>
      </c>
    </row>
    <row r="152" spans="1:9" x14ac:dyDescent="0.4">
      <c r="A152" s="6" t="str">
        <f>CONCATENATE(Input!C150, " ", Input!D150)</f>
        <v>Mike Sargent</v>
      </c>
      <c r="B152" s="24">
        <f>Input!G150</f>
        <v>43256</v>
      </c>
      <c r="C152" s="17">
        <f>IFERROR(TIMEVALUE((TEXT(RIGHT(Input!I150,(LEN(Input!I150)-LEN(B152))),"hh:mm:ss AM/PM"))), "")</f>
        <v>0.48958333333333331</v>
      </c>
      <c r="D152" s="17">
        <f>IFERROR(TIMEVALUE(TEXT(RIGHT(Input!J150,(LEN(Input!J150)-LEN(B152))),"hh:mm:ss AM/PM")), "")</f>
        <v>0.51041666666666663</v>
      </c>
      <c r="E152" s="22">
        <f t="shared" si="6"/>
        <v>2.0833333333333315E-2</v>
      </c>
      <c r="F152" s="22">
        <f t="shared" si="7"/>
        <v>2.0833333333333315E-2</v>
      </c>
      <c r="G152" s="23">
        <f>24*IF(VLOOKUP(VLOOKUP(A152,Sheet1!$A$1:$B$150,VALUE(2),FALSE),Sheet1!$D$1:$F$3,IF(Input!H150="Fri",VALUE(3), VALUE(2)),FALSE) &lt; D152, D152 - VLOOKUP(VLOOKUP(A152,Sheet1!$A$1:$B$150,VALUE(2),FALSE),Sheet1!$D$1:$F$3,IF(Input!H150="Fri",VALUE(3), VALUE(2)),FALSE), 0)</f>
        <v>0</v>
      </c>
      <c r="H152" s="9">
        <f t="shared" si="8"/>
        <v>23</v>
      </c>
      <c r="I152" s="9" t="str">
        <f>Input!M150</f>
        <v>Lunch Break</v>
      </c>
    </row>
    <row r="153" spans="1:9" x14ac:dyDescent="0.4">
      <c r="A153" s="6" t="str">
        <f>CONCATENATE(Input!C151, " ", Input!D151)</f>
        <v>Mike Sargent</v>
      </c>
      <c r="B153" s="24">
        <f>Input!G151</f>
        <v>43256</v>
      </c>
      <c r="C153" s="17">
        <f>IFERROR(TIMEVALUE((TEXT(RIGHT(Input!I151,(LEN(Input!I151)-LEN(B153))),"hh:mm:ss AM/PM"))), "")</f>
        <v>0.51041666666666663</v>
      </c>
      <c r="D153" s="17">
        <f>IFERROR(TIMEVALUE(TEXT(RIGHT(Input!J151,(LEN(Input!J151)-LEN(B153))),"hh:mm:ss AM/PM")), "")</f>
        <v>0.625</v>
      </c>
      <c r="E153" s="22">
        <f t="shared" si="6"/>
        <v>0.11458333333333337</v>
      </c>
      <c r="F153" s="22">
        <f t="shared" si="7"/>
        <v>0.11458333333333337</v>
      </c>
      <c r="G153" s="23">
        <f>24*IF(VLOOKUP(VLOOKUP(A153,Sheet1!$A$1:$B$150,VALUE(2),FALSE),Sheet1!$D$1:$F$3,IF(Input!H151="Fri",VALUE(3), VALUE(2)),FALSE) &lt; D153, D153 - VLOOKUP(VLOOKUP(A153,Sheet1!$A$1:$B$150,VALUE(2),FALSE),Sheet1!$D$1:$F$3,IF(Input!H151="Fri",VALUE(3), VALUE(2)),FALSE), 0)</f>
        <v>0</v>
      </c>
      <c r="H153" s="9">
        <f t="shared" si="8"/>
        <v>23</v>
      </c>
      <c r="I153" s="9" t="str">
        <f>Input!M151</f>
        <v>0010 - ICA Quotes</v>
      </c>
    </row>
    <row r="154" spans="1:9" x14ac:dyDescent="0.4">
      <c r="A154" s="6" t="str">
        <f>CONCATENATE(Input!C152, " ", Input!D152)</f>
        <v>Mike Sargent</v>
      </c>
      <c r="B154" s="24">
        <f>Input!G152</f>
        <v>43257</v>
      </c>
      <c r="C154" s="17">
        <f>IFERROR(TIMEVALUE((TEXT(RIGHT(Input!I152,(LEN(Input!I152)-LEN(B154))),"hh:mm:ss AM/PM"))), "")</f>
        <v>0.35416666666666669</v>
      </c>
      <c r="D154" s="17">
        <f>IFERROR(TIMEVALUE(TEXT(RIGHT(Input!J152,(LEN(Input!J152)-LEN(B154))),"hh:mm:ss AM/PM")), "")</f>
        <v>0.54166666666666663</v>
      </c>
      <c r="E154" s="22">
        <f t="shared" si="6"/>
        <v>0.18749999999999994</v>
      </c>
      <c r="F154" s="22">
        <f t="shared" si="7"/>
        <v>0.18749999999999994</v>
      </c>
      <c r="G154" s="23">
        <f>24*IF(VLOOKUP(VLOOKUP(A154,Sheet1!$A$1:$B$150,VALUE(2),FALSE),Sheet1!$D$1:$F$3,IF(Input!H152="Fri",VALUE(3), VALUE(2)),FALSE) &lt; D154, D154 - VLOOKUP(VLOOKUP(A154,Sheet1!$A$1:$B$150,VALUE(2),FALSE),Sheet1!$D$1:$F$3,IF(Input!H152="Fri",VALUE(3), VALUE(2)),FALSE), 0)</f>
        <v>0</v>
      </c>
      <c r="H154" s="9">
        <f t="shared" si="8"/>
        <v>23</v>
      </c>
      <c r="I154" s="9" t="str">
        <f>Input!M152</f>
        <v>0010 - ICA Quotes</v>
      </c>
    </row>
    <row r="155" spans="1:9" x14ac:dyDescent="0.4">
      <c r="A155" s="6" t="str">
        <f>CONCATENATE(Input!C153, " ", Input!D153)</f>
        <v>Mike Sargent</v>
      </c>
      <c r="B155" s="24">
        <f>Input!G153</f>
        <v>43257</v>
      </c>
      <c r="C155" s="17">
        <f>IFERROR(TIMEVALUE((TEXT(RIGHT(Input!I153,(LEN(Input!I153)-LEN(B155))),"hh:mm:ss AM/PM"))), "")</f>
        <v>0.54166666666666663</v>
      </c>
      <c r="D155" s="17">
        <f>IFERROR(TIMEVALUE(TEXT(RIGHT(Input!J153,(LEN(Input!J153)-LEN(B155))),"hh:mm:ss AM/PM")), "")</f>
        <v>0.5625</v>
      </c>
      <c r="E155" s="22">
        <f t="shared" si="6"/>
        <v>2.083333333333337E-2</v>
      </c>
      <c r="F155" s="22">
        <f t="shared" si="7"/>
        <v>2.083333333333337E-2</v>
      </c>
      <c r="G155" s="23">
        <f>24*IF(VLOOKUP(VLOOKUP(A155,Sheet1!$A$1:$B$150,VALUE(2),FALSE),Sheet1!$D$1:$F$3,IF(Input!H153="Fri",VALUE(3), VALUE(2)),FALSE) &lt; D155, D155 - VLOOKUP(VLOOKUP(A155,Sheet1!$A$1:$B$150,VALUE(2),FALSE),Sheet1!$D$1:$F$3,IF(Input!H153="Fri",VALUE(3), VALUE(2)),FALSE), 0)</f>
        <v>0</v>
      </c>
      <c r="H155" s="9">
        <f t="shared" si="8"/>
        <v>23</v>
      </c>
      <c r="I155" s="9" t="str">
        <f>Input!M153</f>
        <v>Lunch Break</v>
      </c>
    </row>
    <row r="156" spans="1:9" x14ac:dyDescent="0.4">
      <c r="A156" s="6" t="str">
        <f>CONCATENATE(Input!C154, " ", Input!D154)</f>
        <v>Mike Sargent</v>
      </c>
      <c r="B156" s="24">
        <f>Input!G154</f>
        <v>43257</v>
      </c>
      <c r="C156" s="17">
        <f>IFERROR(TIMEVALUE((TEXT(RIGHT(Input!I154,(LEN(Input!I154)-LEN(B156))),"hh:mm:ss AM/PM"))), "")</f>
        <v>0.5625</v>
      </c>
      <c r="D156" s="17">
        <f>IFERROR(TIMEVALUE(TEXT(RIGHT(Input!J154,(LEN(Input!J154)-LEN(B156))),"hh:mm:ss AM/PM")), "")</f>
        <v>0.72916666666666663</v>
      </c>
      <c r="E156" s="22">
        <f t="shared" si="6"/>
        <v>0.16666666666666663</v>
      </c>
      <c r="F156" s="22">
        <f t="shared" si="7"/>
        <v>0</v>
      </c>
      <c r="G156" s="23">
        <f>24*IF(VLOOKUP(VLOOKUP(A156,Sheet1!$A$1:$B$150,VALUE(2),FALSE),Sheet1!$D$1:$F$3,IF(Input!H154="Fri",VALUE(3), VALUE(2)),FALSE) &lt; D156, D156 - VLOOKUP(VLOOKUP(A156,Sheet1!$A$1:$B$150,VALUE(2),FALSE),Sheet1!$D$1:$F$3,IF(Input!H154="Fri",VALUE(3), VALUE(2)),FALSE), 0)</f>
        <v>1.5</v>
      </c>
      <c r="H156" s="9">
        <f t="shared" si="8"/>
        <v>23</v>
      </c>
      <c r="I156" s="9" t="str">
        <f>Input!M154</f>
        <v>0010 - ICA Quotes</v>
      </c>
    </row>
    <row r="157" spans="1:9" x14ac:dyDescent="0.4">
      <c r="A157" s="6" t="str">
        <f>CONCATENATE(Input!C155, " ", Input!D155)</f>
        <v>Mike Sargent</v>
      </c>
      <c r="B157" s="24">
        <f>Input!G155</f>
        <v>43258</v>
      </c>
      <c r="C157" s="17">
        <f>IFERROR(TIMEVALUE((TEXT(RIGHT(Input!I155,(LEN(Input!I155)-LEN(B157))),"hh:mm:ss AM/PM"))), "")</f>
        <v>0.3125</v>
      </c>
      <c r="D157" s="17">
        <f>IFERROR(TIMEVALUE(TEXT(RIGHT(Input!J155,(LEN(Input!J155)-LEN(B157))),"hh:mm:ss AM/PM")), "")</f>
        <v>0.45833333333333331</v>
      </c>
      <c r="E157" s="22">
        <f t="shared" si="6"/>
        <v>0.14583333333333331</v>
      </c>
      <c r="F157" s="22">
        <f t="shared" si="7"/>
        <v>0.14583333333333331</v>
      </c>
      <c r="G157" s="23">
        <f>24*IF(VLOOKUP(VLOOKUP(A157,Sheet1!$A$1:$B$150,VALUE(2),FALSE),Sheet1!$D$1:$F$3,IF(Input!H155="Fri",VALUE(3), VALUE(2)),FALSE) &lt; D157, D157 - VLOOKUP(VLOOKUP(A157,Sheet1!$A$1:$B$150,VALUE(2),FALSE),Sheet1!$D$1:$F$3,IF(Input!H155="Fri",VALUE(3), VALUE(2)),FALSE), 0)</f>
        <v>0</v>
      </c>
      <c r="H157" s="9">
        <f t="shared" si="8"/>
        <v>23</v>
      </c>
      <c r="I157" s="9" t="str">
        <f>Input!M155</f>
        <v>0010 - ICA Quotes</v>
      </c>
    </row>
    <row r="158" spans="1:9" x14ac:dyDescent="0.4">
      <c r="A158" s="6" t="str">
        <f>CONCATENATE(Input!C156, " ", Input!D156)</f>
        <v>Mike Sargent</v>
      </c>
      <c r="B158" s="24">
        <f>Input!G156</f>
        <v>43258</v>
      </c>
      <c r="C158" s="17">
        <f>IFERROR(TIMEVALUE((TEXT(RIGHT(Input!I156,(LEN(Input!I156)-LEN(B158))),"hh:mm:ss AM/PM"))), "")</f>
        <v>0.51041666666666663</v>
      </c>
      <c r="D158" s="17">
        <f>IFERROR(TIMEVALUE(TEXT(RIGHT(Input!J156,(LEN(Input!J156)-LEN(B158))),"hh:mm:ss AM/PM")), "")</f>
        <v>0.53125</v>
      </c>
      <c r="E158" s="22">
        <f t="shared" si="6"/>
        <v>2.083333333333337E-2</v>
      </c>
      <c r="F158" s="22">
        <f t="shared" si="7"/>
        <v>2.083333333333337E-2</v>
      </c>
      <c r="G158" s="23">
        <f>24*IF(VLOOKUP(VLOOKUP(A158,Sheet1!$A$1:$B$150,VALUE(2),FALSE),Sheet1!$D$1:$F$3,IF(Input!H156="Fri",VALUE(3), VALUE(2)),FALSE) &lt; D158, D158 - VLOOKUP(VLOOKUP(A158,Sheet1!$A$1:$B$150,VALUE(2),FALSE),Sheet1!$D$1:$F$3,IF(Input!H156="Fri",VALUE(3), VALUE(2)),FALSE), 0)</f>
        <v>0</v>
      </c>
      <c r="H158" s="9">
        <f t="shared" si="8"/>
        <v>23</v>
      </c>
      <c r="I158" s="9" t="str">
        <f>Input!M156</f>
        <v>Lunch Break</v>
      </c>
    </row>
    <row r="159" spans="1:9" x14ac:dyDescent="0.4">
      <c r="A159" s="6" t="str">
        <f>CONCATENATE(Input!C157, " ", Input!D157)</f>
        <v>Mike Sargent</v>
      </c>
      <c r="B159" s="24">
        <f>Input!G157</f>
        <v>43258</v>
      </c>
      <c r="C159" s="17">
        <f>IFERROR(TIMEVALUE((TEXT(RIGHT(Input!I157,(LEN(Input!I157)-LEN(B159))),"hh:mm:ss AM/PM"))), "")</f>
        <v>0.61458333333333337</v>
      </c>
      <c r="D159" s="17">
        <f>IFERROR(TIMEVALUE(TEXT(RIGHT(Input!J157,(LEN(Input!J157)-LEN(B159))),"hh:mm:ss AM/PM")), "")</f>
        <v>0.70833333333333337</v>
      </c>
      <c r="E159" s="22">
        <f t="shared" si="6"/>
        <v>9.375E-2</v>
      </c>
      <c r="F159" s="22">
        <f t="shared" si="7"/>
        <v>0</v>
      </c>
      <c r="G159" s="23">
        <f>24*IF(VLOOKUP(VLOOKUP(A159,Sheet1!$A$1:$B$150,VALUE(2),FALSE),Sheet1!$D$1:$F$3,IF(Input!H157="Fri",VALUE(3), VALUE(2)),FALSE) &lt; D159, D159 - VLOOKUP(VLOOKUP(A159,Sheet1!$A$1:$B$150,VALUE(2),FALSE),Sheet1!$D$1:$F$3,IF(Input!H157="Fri",VALUE(3), VALUE(2)),FALSE), 0)</f>
        <v>1.0000000000000018</v>
      </c>
      <c r="H159" s="9">
        <f t="shared" si="8"/>
        <v>23</v>
      </c>
      <c r="I159" s="9" t="str">
        <f>Input!M157</f>
        <v>0010 - ICA Quotes</v>
      </c>
    </row>
    <row r="160" spans="1:9" x14ac:dyDescent="0.4">
      <c r="A160" s="6" t="str">
        <f>CONCATENATE(Input!C158, " ", Input!D158)</f>
        <v>Mike Sargent</v>
      </c>
      <c r="B160" s="24">
        <f>Input!G158</f>
        <v>43259</v>
      </c>
      <c r="C160" s="17">
        <f>IFERROR(TIMEVALUE((TEXT(RIGHT(Input!I158,(LEN(Input!I158)-LEN(B160))),"hh:mm:ss AM/PM"))), "")</f>
        <v>0.29166666666666669</v>
      </c>
      <c r="D160" s="17">
        <f>IFERROR(TIMEVALUE(TEXT(RIGHT(Input!J158,(LEN(Input!J158)-LEN(B160))),"hh:mm:ss AM/PM")), "")</f>
        <v>0.38541666666666669</v>
      </c>
      <c r="E160" s="22">
        <f t="shared" si="6"/>
        <v>9.375E-2</v>
      </c>
      <c r="F160" s="22">
        <f t="shared" si="7"/>
        <v>9.375E-2</v>
      </c>
      <c r="G160" s="23">
        <f>24*IF(VLOOKUP(VLOOKUP(A160,Sheet1!$A$1:$B$150,VALUE(2),FALSE),Sheet1!$D$1:$F$3,IF(Input!H158="Fri",VALUE(3), VALUE(2)),FALSE) &lt; D160, D160 - VLOOKUP(VLOOKUP(A160,Sheet1!$A$1:$B$150,VALUE(2),FALSE),Sheet1!$D$1:$F$3,IF(Input!H158="Fri",VALUE(3), VALUE(2)),FALSE), 0)</f>
        <v>0</v>
      </c>
      <c r="H160" s="9">
        <f t="shared" si="8"/>
        <v>23</v>
      </c>
      <c r="I160" s="9" t="str">
        <f>Input!M158</f>
        <v>I - 2158 - S360 ACU VAV</v>
      </c>
    </row>
    <row r="161" spans="1:9" x14ac:dyDescent="0.4">
      <c r="A161" s="6" t="str">
        <f>CONCATENATE(Input!C159, " ", Input!D159)</f>
        <v>Mike Sargent</v>
      </c>
      <c r="B161" s="24">
        <f>Input!G159</f>
        <v>43259</v>
      </c>
      <c r="C161" s="17">
        <f>IFERROR(TIMEVALUE((TEXT(RIGHT(Input!I159,(LEN(Input!I159)-LEN(B161))),"hh:mm:ss AM/PM"))), "")</f>
        <v>0.38541666666666669</v>
      </c>
      <c r="D161" s="17">
        <f>IFERROR(TIMEVALUE(TEXT(RIGHT(Input!J159,(LEN(Input!J159)-LEN(B161))),"hh:mm:ss AM/PM")), "")</f>
        <v>0.39583333333333331</v>
      </c>
      <c r="E161" s="22">
        <f t="shared" si="6"/>
        <v>1.041666666666663E-2</v>
      </c>
      <c r="F161" s="22">
        <f t="shared" si="7"/>
        <v>1.041666666666663E-2</v>
      </c>
      <c r="G161" s="23">
        <f>24*IF(VLOOKUP(VLOOKUP(A161,Sheet1!$A$1:$B$150,VALUE(2),FALSE),Sheet1!$D$1:$F$3,IF(Input!H159="Fri",VALUE(3), VALUE(2)),FALSE) &lt; D161, D161 - VLOOKUP(VLOOKUP(A161,Sheet1!$A$1:$B$150,VALUE(2),FALSE),Sheet1!$D$1:$F$3,IF(Input!H159="Fri",VALUE(3), VALUE(2)),FALSE), 0)</f>
        <v>0</v>
      </c>
      <c r="H161" s="9">
        <f t="shared" si="8"/>
        <v>23</v>
      </c>
      <c r="I161" s="9" t="str">
        <f>Input!M159</f>
        <v>0001 - Lunch Break</v>
      </c>
    </row>
    <row r="162" spans="1:9" x14ac:dyDescent="0.4">
      <c r="A162" s="6" t="str">
        <f>CONCATENATE(Input!C160, " ", Input!D160)</f>
        <v>Mike Sargent</v>
      </c>
      <c r="B162" s="24">
        <f>Input!G160</f>
        <v>43259</v>
      </c>
      <c r="C162" s="17">
        <f>IFERROR(TIMEVALUE((TEXT(RIGHT(Input!I160,(LEN(Input!I160)-LEN(B162))),"hh:mm:ss AM/PM"))), "")</f>
        <v>0.39583333333333331</v>
      </c>
      <c r="D162" s="17">
        <f>IFERROR(TIMEVALUE(TEXT(RIGHT(Input!J160,(LEN(Input!J160)-LEN(B162))),"hh:mm:ss AM/PM")), "")</f>
        <v>0.66666666666666663</v>
      </c>
      <c r="E162" s="22">
        <f t="shared" si="6"/>
        <v>0.27083333333333331</v>
      </c>
      <c r="F162" s="22">
        <f t="shared" si="7"/>
        <v>0</v>
      </c>
      <c r="G162" s="23">
        <f>24*IF(VLOOKUP(VLOOKUP(A162,Sheet1!$A$1:$B$150,VALUE(2),FALSE),Sheet1!$D$1:$F$3,IF(Input!H160="Fri",VALUE(3), VALUE(2)),FALSE) &lt; D162, D162 - VLOOKUP(VLOOKUP(A162,Sheet1!$A$1:$B$150,VALUE(2),FALSE),Sheet1!$D$1:$F$3,IF(Input!H160="Fri",VALUE(3), VALUE(2)),FALSE), 0)</f>
        <v>1.9999999999999982</v>
      </c>
      <c r="H162" s="9">
        <f t="shared" si="8"/>
        <v>23</v>
      </c>
      <c r="I162" s="9" t="str">
        <f>Input!M160</f>
        <v>0100 - Non Chargable</v>
      </c>
    </row>
    <row r="163" spans="1:9" x14ac:dyDescent="0.4">
      <c r="A163" s="6" t="str">
        <f>CONCATENATE(Input!C161, " ", Input!D161)</f>
        <v>Mike Sargent</v>
      </c>
      <c r="B163" s="24">
        <f>Input!G161</f>
        <v>43260</v>
      </c>
      <c r="C163" s="17">
        <f>IFERROR(TIMEVALUE((TEXT(RIGHT(Input!I161,(LEN(Input!I161)-LEN(B163))),"hh:mm:ss AM/PM"))), "")</f>
        <v>0.29166666666666669</v>
      </c>
      <c r="D163" s="17">
        <f>IFERROR(TIMEVALUE(TEXT(RIGHT(Input!J161,(LEN(Input!J161)-LEN(B163))),"hh:mm:ss AM/PM")), "")</f>
        <v>0.29236111111111113</v>
      </c>
      <c r="E163" s="22">
        <f t="shared" si="6"/>
        <v>6.9444444444444198E-4</v>
      </c>
      <c r="F163" s="22">
        <f t="shared" si="7"/>
        <v>6.9444444444444198E-4</v>
      </c>
      <c r="G163" s="23">
        <f>24*IF(VLOOKUP(VLOOKUP(A163,Sheet1!$A$1:$B$150,VALUE(2),FALSE),Sheet1!$D$1:$F$3,IF(Input!H161="Fri",VALUE(3), VALUE(2)),FALSE) &lt; D163, D163 - VLOOKUP(VLOOKUP(A163,Sheet1!$A$1:$B$150,VALUE(2),FALSE),Sheet1!$D$1:$F$3,IF(Input!H161="Fri",VALUE(3), VALUE(2)),FALSE), 0)</f>
        <v>0</v>
      </c>
      <c r="H163" s="9">
        <f t="shared" si="8"/>
        <v>23</v>
      </c>
      <c r="I163" s="9" t="str">
        <f>Input!M161</f>
        <v>0100 - Non Chargable</v>
      </c>
    </row>
    <row r="164" spans="1:9" x14ac:dyDescent="0.4">
      <c r="A164" s="6" t="str">
        <f>CONCATENATE(Input!C162, " ", Input!D162)</f>
        <v>Robert Tampion</v>
      </c>
      <c r="B164" s="24">
        <f>Input!G162</f>
        <v>43255</v>
      </c>
      <c r="C164" s="17">
        <f>IFERROR(TIMEVALUE((TEXT(RIGHT(Input!I162,(LEN(Input!I162)-LEN(B164))),"hh:mm:ss AM/PM"))), "")</f>
        <v>0.27083333333333331</v>
      </c>
      <c r="D164" s="17">
        <f>IFERROR(TIMEVALUE(TEXT(RIGHT(Input!J162,(LEN(Input!J162)-LEN(B164))),"hh:mm:ss AM/PM")), "")</f>
        <v>0.46875</v>
      </c>
      <c r="E164" s="22">
        <f t="shared" si="6"/>
        <v>0.19791666666666669</v>
      </c>
      <c r="F164" s="22">
        <f t="shared" si="7"/>
        <v>0.19791666666666669</v>
      </c>
      <c r="G164" s="23">
        <f>24*IF(VLOOKUP(VLOOKUP(A164,Sheet1!$A$1:$B$150,VALUE(2),FALSE),Sheet1!$D$1:$F$3,IF(Input!H162="Fri",VALUE(3), VALUE(2)),FALSE) &lt; D164, D164 - VLOOKUP(VLOOKUP(A164,Sheet1!$A$1:$B$150,VALUE(2),FALSE),Sheet1!$D$1:$F$3,IF(Input!H162="Fri",VALUE(3), VALUE(2)),FALSE), 0)</f>
        <v>0</v>
      </c>
      <c r="H164" s="9">
        <f t="shared" si="8"/>
        <v>23</v>
      </c>
      <c r="I164" s="9" t="str">
        <f>Input!M162</f>
        <v>I - 2122 - Muil Rectification Works</v>
      </c>
    </row>
    <row r="165" spans="1:9" x14ac:dyDescent="0.4">
      <c r="A165" s="6" t="str">
        <f>CONCATENATE(Input!C163, " ", Input!D163)</f>
        <v>Robert Tampion</v>
      </c>
      <c r="B165" s="24">
        <f>Input!G163</f>
        <v>43255</v>
      </c>
      <c r="C165" s="17">
        <f>IFERROR(TIMEVALUE((TEXT(RIGHT(Input!I163,(LEN(Input!I163)-LEN(B165))),"hh:mm:ss AM/PM"))), "")</f>
        <v>0.46875</v>
      </c>
      <c r="D165" s="17">
        <f>IFERROR(TIMEVALUE(TEXT(RIGHT(Input!J163,(LEN(Input!J163)-LEN(B165))),"hh:mm:ss AM/PM")), "")</f>
        <v>0.48958333333333331</v>
      </c>
      <c r="E165" s="22">
        <f t="shared" si="6"/>
        <v>2.0833333333333315E-2</v>
      </c>
      <c r="F165" s="22">
        <f t="shared" si="7"/>
        <v>2.0833333333333315E-2</v>
      </c>
      <c r="G165" s="23">
        <f>24*IF(VLOOKUP(VLOOKUP(A165,Sheet1!$A$1:$B$150,VALUE(2),FALSE),Sheet1!$D$1:$F$3,IF(Input!H163="Fri",VALUE(3), VALUE(2)),FALSE) &lt; D165, D165 - VLOOKUP(VLOOKUP(A165,Sheet1!$A$1:$B$150,VALUE(2),FALSE),Sheet1!$D$1:$F$3,IF(Input!H163="Fri",VALUE(3), VALUE(2)),FALSE), 0)</f>
        <v>0</v>
      </c>
      <c r="H165" s="9">
        <f t="shared" si="8"/>
        <v>23</v>
      </c>
      <c r="I165" s="9" t="str">
        <f>Input!M163</f>
        <v>Lunch Break</v>
      </c>
    </row>
    <row r="166" spans="1:9" x14ac:dyDescent="0.4">
      <c r="A166" s="6" t="str">
        <f>CONCATENATE(Input!C164, " ", Input!D164)</f>
        <v>Robert Tampion</v>
      </c>
      <c r="B166" s="24">
        <f>Input!G164</f>
        <v>43255</v>
      </c>
      <c r="C166" s="17">
        <f>IFERROR(TIMEVALUE((TEXT(RIGHT(Input!I164,(LEN(Input!I164)-LEN(B166))),"hh:mm:ss AM/PM"))), "")</f>
        <v>0.48958333333333331</v>
      </c>
      <c r="D166" s="17">
        <f>IFERROR(TIMEVALUE(TEXT(RIGHT(Input!J164,(LEN(Input!J164)-LEN(B166))),"hh:mm:ss AM/PM")), "")</f>
        <v>0.625</v>
      </c>
      <c r="E166" s="22">
        <f t="shared" si="6"/>
        <v>0.13541666666666669</v>
      </c>
      <c r="F166" s="22">
        <f t="shared" si="7"/>
        <v>0.13541666666666669</v>
      </c>
      <c r="G166" s="23">
        <f>24*IF(VLOOKUP(VLOOKUP(A166,Sheet1!$A$1:$B$150,VALUE(2),FALSE),Sheet1!$D$1:$F$3,IF(Input!H164="Fri",VALUE(3), VALUE(2)),FALSE) &lt; D166, D166 - VLOOKUP(VLOOKUP(A166,Sheet1!$A$1:$B$150,VALUE(2),FALSE),Sheet1!$D$1:$F$3,IF(Input!H164="Fri",VALUE(3), VALUE(2)),FALSE), 0)</f>
        <v>0</v>
      </c>
      <c r="H166" s="9">
        <f t="shared" si="8"/>
        <v>23</v>
      </c>
      <c r="I166" s="9" t="str">
        <f>Input!M164</f>
        <v>I - 2122 - Muil Rectification Works</v>
      </c>
    </row>
    <row r="167" spans="1:9" x14ac:dyDescent="0.4">
      <c r="A167" s="6" t="str">
        <f>CONCATENATE(Input!C165, " ", Input!D165)</f>
        <v>Robert Tampion</v>
      </c>
      <c r="B167" s="24">
        <f>Input!G165</f>
        <v>43256</v>
      </c>
      <c r="C167" s="17">
        <f>IFERROR(TIMEVALUE((TEXT(RIGHT(Input!I165,(LEN(Input!I165)-LEN(B167))),"hh:mm:ss AM/PM"))), "")</f>
        <v>0.27083333333333331</v>
      </c>
      <c r="D167" s="17">
        <f>IFERROR(TIMEVALUE(TEXT(RIGHT(Input!J165,(LEN(Input!J165)-LEN(B167))),"hh:mm:ss AM/PM")), "")</f>
        <v>0.44791666666666669</v>
      </c>
      <c r="E167" s="22">
        <f t="shared" si="6"/>
        <v>0.17708333333333337</v>
      </c>
      <c r="F167" s="22">
        <f t="shared" si="7"/>
        <v>0.17708333333333337</v>
      </c>
      <c r="G167" s="23">
        <f>24*IF(VLOOKUP(VLOOKUP(A167,Sheet1!$A$1:$B$150,VALUE(2),FALSE),Sheet1!$D$1:$F$3,IF(Input!H165="Fri",VALUE(3), VALUE(2)),FALSE) &lt; D167, D167 - VLOOKUP(VLOOKUP(A167,Sheet1!$A$1:$B$150,VALUE(2),FALSE),Sheet1!$D$1:$F$3,IF(Input!H165="Fri",VALUE(3), VALUE(2)),FALSE), 0)</f>
        <v>0</v>
      </c>
      <c r="H167" s="9">
        <f t="shared" si="8"/>
        <v>23</v>
      </c>
      <c r="I167" s="9" t="str">
        <f>Input!M165</f>
        <v>I - 2122 - Muil Rectification Works</v>
      </c>
    </row>
    <row r="168" spans="1:9" x14ac:dyDescent="0.4">
      <c r="A168" s="6" t="str">
        <f>CONCATENATE(Input!C166, " ", Input!D166)</f>
        <v>Robert Tampion</v>
      </c>
      <c r="B168" s="24">
        <f>Input!G166</f>
        <v>43256</v>
      </c>
      <c r="C168" s="17">
        <f>IFERROR(TIMEVALUE((TEXT(RIGHT(Input!I166,(LEN(Input!I166)-LEN(B168))),"hh:mm:ss AM/PM"))), "")</f>
        <v>0.44791666666666669</v>
      </c>
      <c r="D168" s="17">
        <f>IFERROR(TIMEVALUE(TEXT(RIGHT(Input!J166,(LEN(Input!J166)-LEN(B168))),"hh:mm:ss AM/PM")), "")</f>
        <v>0.46875</v>
      </c>
      <c r="E168" s="22">
        <f t="shared" si="6"/>
        <v>2.0833333333333315E-2</v>
      </c>
      <c r="F168" s="22">
        <f t="shared" si="7"/>
        <v>2.0833333333333315E-2</v>
      </c>
      <c r="G168" s="23">
        <f>24*IF(VLOOKUP(VLOOKUP(A168,Sheet1!$A$1:$B$150,VALUE(2),FALSE),Sheet1!$D$1:$F$3,IF(Input!H166="Fri",VALUE(3), VALUE(2)),FALSE) &lt; D168, D168 - VLOOKUP(VLOOKUP(A168,Sheet1!$A$1:$B$150,VALUE(2),FALSE),Sheet1!$D$1:$F$3,IF(Input!H166="Fri",VALUE(3), VALUE(2)),FALSE), 0)</f>
        <v>0</v>
      </c>
      <c r="H168" s="9">
        <f t="shared" si="8"/>
        <v>23</v>
      </c>
      <c r="I168" s="9" t="str">
        <f>Input!M166</f>
        <v>Lunch Break</v>
      </c>
    </row>
    <row r="169" spans="1:9" x14ac:dyDescent="0.4">
      <c r="A169" s="6" t="str">
        <f>CONCATENATE(Input!C167, " ", Input!D167)</f>
        <v>Robert Tampion</v>
      </c>
      <c r="B169" s="24">
        <f>Input!G167</f>
        <v>43256</v>
      </c>
      <c r="C169" s="17">
        <f>IFERROR(TIMEVALUE((TEXT(RIGHT(Input!I167,(LEN(Input!I167)-LEN(B169))),"hh:mm:ss AM/PM"))), "")</f>
        <v>0.46875</v>
      </c>
      <c r="D169" s="17">
        <f>IFERROR(TIMEVALUE(TEXT(RIGHT(Input!J167,(LEN(Input!J167)-LEN(B169))),"hh:mm:ss AM/PM")), "")</f>
        <v>0.63541666666666663</v>
      </c>
      <c r="E169" s="22">
        <f t="shared" si="6"/>
        <v>0.16666666666666663</v>
      </c>
      <c r="F169" s="22">
        <f t="shared" si="7"/>
        <v>0.16666666666666663</v>
      </c>
      <c r="G169" s="23">
        <f>24*IF(VLOOKUP(VLOOKUP(A169,Sheet1!$A$1:$B$150,VALUE(2),FALSE),Sheet1!$D$1:$F$3,IF(Input!H167="Fri",VALUE(3), VALUE(2)),FALSE) &lt; D169, D169 - VLOOKUP(VLOOKUP(A169,Sheet1!$A$1:$B$150,VALUE(2),FALSE),Sheet1!$D$1:$F$3,IF(Input!H167="Fri",VALUE(3), VALUE(2)),FALSE), 0)</f>
        <v>0</v>
      </c>
      <c r="H169" s="9">
        <f t="shared" si="8"/>
        <v>23</v>
      </c>
      <c r="I169" s="9" t="str">
        <f>Input!M167</f>
        <v>I - 2122 - Muil Rectification Works</v>
      </c>
    </row>
    <row r="170" spans="1:9" x14ac:dyDescent="0.4">
      <c r="A170" s="6" t="str">
        <f>CONCATENATE(Input!C168, " ", Input!D168)</f>
        <v>Robert Tampion</v>
      </c>
      <c r="B170" s="24">
        <f>Input!G168</f>
        <v>43257</v>
      </c>
      <c r="C170" s="17">
        <f>IFERROR(TIMEVALUE((TEXT(RIGHT(Input!I168,(LEN(Input!I168)-LEN(B170))),"hh:mm:ss AM/PM"))), "")</f>
        <v>0.27083333333333331</v>
      </c>
      <c r="D170" s="17">
        <f>IFERROR(TIMEVALUE(TEXT(RIGHT(Input!J168,(LEN(Input!J168)-LEN(B170))),"hh:mm:ss AM/PM")), "")</f>
        <v>0.44791666666666669</v>
      </c>
      <c r="E170" s="22">
        <f t="shared" si="6"/>
        <v>0.17708333333333337</v>
      </c>
      <c r="F170" s="22">
        <f t="shared" si="7"/>
        <v>0.17708333333333337</v>
      </c>
      <c r="G170" s="23">
        <f>24*IF(VLOOKUP(VLOOKUP(A170,Sheet1!$A$1:$B$150,VALUE(2),FALSE),Sheet1!$D$1:$F$3,IF(Input!H168="Fri",VALUE(3), VALUE(2)),FALSE) &lt; D170, D170 - VLOOKUP(VLOOKUP(A170,Sheet1!$A$1:$B$150,VALUE(2),FALSE),Sheet1!$D$1:$F$3,IF(Input!H168="Fri",VALUE(3), VALUE(2)),FALSE), 0)</f>
        <v>0</v>
      </c>
      <c r="H170" s="9">
        <f t="shared" si="8"/>
        <v>23</v>
      </c>
      <c r="I170" s="9" t="str">
        <f>Input!M168</f>
        <v>I - 2122 - Muil Rectification Works</v>
      </c>
    </row>
    <row r="171" spans="1:9" x14ac:dyDescent="0.4">
      <c r="A171" s="6" t="str">
        <f>CONCATENATE(Input!C169, " ", Input!D169)</f>
        <v>Robert Tampion</v>
      </c>
      <c r="B171" s="24">
        <f>Input!G169</f>
        <v>43257</v>
      </c>
      <c r="C171" s="17">
        <f>IFERROR(TIMEVALUE((TEXT(RIGHT(Input!I169,(LEN(Input!I169)-LEN(B171))),"hh:mm:ss AM/PM"))), "")</f>
        <v>0.44791666666666669</v>
      </c>
      <c r="D171" s="17">
        <f>IFERROR(TIMEVALUE(TEXT(RIGHT(Input!J169,(LEN(Input!J169)-LEN(B171))),"hh:mm:ss AM/PM")), "")</f>
        <v>0.46875</v>
      </c>
      <c r="E171" s="22">
        <f t="shared" si="6"/>
        <v>2.0833333333333315E-2</v>
      </c>
      <c r="F171" s="22">
        <f t="shared" si="7"/>
        <v>2.0833333333333315E-2</v>
      </c>
      <c r="G171" s="23">
        <f>24*IF(VLOOKUP(VLOOKUP(A171,Sheet1!$A$1:$B$150,VALUE(2),FALSE),Sheet1!$D$1:$F$3,IF(Input!H169="Fri",VALUE(3), VALUE(2)),FALSE) &lt; D171, D171 - VLOOKUP(VLOOKUP(A171,Sheet1!$A$1:$B$150,VALUE(2),FALSE),Sheet1!$D$1:$F$3,IF(Input!H169="Fri",VALUE(3), VALUE(2)),FALSE), 0)</f>
        <v>0</v>
      </c>
      <c r="H171" s="9">
        <f t="shared" si="8"/>
        <v>23</v>
      </c>
      <c r="I171" s="9" t="str">
        <f>Input!M169</f>
        <v>Lunch Break</v>
      </c>
    </row>
    <row r="172" spans="1:9" x14ac:dyDescent="0.4">
      <c r="A172" s="6" t="str">
        <f>CONCATENATE(Input!C170, " ", Input!D170)</f>
        <v>Robert Tampion</v>
      </c>
      <c r="B172" s="24">
        <f>Input!G170</f>
        <v>43257</v>
      </c>
      <c r="C172" s="17">
        <f>IFERROR(TIMEVALUE((TEXT(RIGHT(Input!I170,(LEN(Input!I170)-LEN(B172))),"hh:mm:ss AM/PM"))), "")</f>
        <v>0.46875</v>
      </c>
      <c r="D172" s="17">
        <f>IFERROR(TIMEVALUE(TEXT(RIGHT(Input!J170,(LEN(Input!J170)-LEN(B172))),"hh:mm:ss AM/PM")), "")</f>
        <v>0.625</v>
      </c>
      <c r="E172" s="22">
        <f t="shared" si="6"/>
        <v>0.15625</v>
      </c>
      <c r="F172" s="22">
        <f t="shared" si="7"/>
        <v>0.15625</v>
      </c>
      <c r="G172" s="23">
        <f>24*IF(VLOOKUP(VLOOKUP(A172,Sheet1!$A$1:$B$150,VALUE(2),FALSE),Sheet1!$D$1:$F$3,IF(Input!H170="Fri",VALUE(3), VALUE(2)),FALSE) &lt; D172, D172 - VLOOKUP(VLOOKUP(A172,Sheet1!$A$1:$B$150,VALUE(2),FALSE),Sheet1!$D$1:$F$3,IF(Input!H170="Fri",VALUE(3), VALUE(2)),FALSE), 0)</f>
        <v>0</v>
      </c>
      <c r="H172" s="9">
        <f t="shared" si="8"/>
        <v>23</v>
      </c>
      <c r="I172" s="9" t="str">
        <f>Input!M170</f>
        <v>I - 2122 - Muil Rectification Works</v>
      </c>
    </row>
    <row r="173" spans="1:9" x14ac:dyDescent="0.4">
      <c r="A173" s="6" t="str">
        <f>CONCATENATE(Input!C171, " ", Input!D171)</f>
        <v>Robert Tampion</v>
      </c>
      <c r="B173" s="24">
        <f>Input!G171</f>
        <v>43258</v>
      </c>
      <c r="C173" s="17">
        <f>IFERROR(TIMEVALUE((TEXT(RIGHT(Input!I171,(LEN(Input!I171)-LEN(B173))),"hh:mm:ss AM/PM"))), "")</f>
        <v>0.27083333333333331</v>
      </c>
      <c r="D173" s="17">
        <f>IFERROR(TIMEVALUE(TEXT(RIGHT(Input!J171,(LEN(Input!J171)-LEN(B173))),"hh:mm:ss AM/PM")), "")</f>
        <v>0.44791666666666669</v>
      </c>
      <c r="E173" s="22">
        <f t="shared" si="6"/>
        <v>0.17708333333333337</v>
      </c>
      <c r="F173" s="22">
        <f t="shared" si="7"/>
        <v>0.17708333333333337</v>
      </c>
      <c r="G173" s="23">
        <f>24*IF(VLOOKUP(VLOOKUP(A173,Sheet1!$A$1:$B$150,VALUE(2),FALSE),Sheet1!$D$1:$F$3,IF(Input!H171="Fri",VALUE(3), VALUE(2)),FALSE) &lt; D173, D173 - VLOOKUP(VLOOKUP(A173,Sheet1!$A$1:$B$150,VALUE(2),FALSE),Sheet1!$D$1:$F$3,IF(Input!H171="Fri",VALUE(3), VALUE(2)),FALSE), 0)</f>
        <v>0</v>
      </c>
      <c r="H173" s="9">
        <f t="shared" si="8"/>
        <v>23</v>
      </c>
      <c r="I173" s="9" t="str">
        <f>Input!M171</f>
        <v>I - 2122 - Muil Rectification Works</v>
      </c>
    </row>
    <row r="174" spans="1:9" x14ac:dyDescent="0.4">
      <c r="A174" s="6" t="str">
        <f>CONCATENATE(Input!C172, " ", Input!D172)</f>
        <v>Robert Tampion</v>
      </c>
      <c r="B174" s="24">
        <f>Input!G172</f>
        <v>43258</v>
      </c>
      <c r="C174" s="17">
        <f>IFERROR(TIMEVALUE((TEXT(RIGHT(Input!I172,(LEN(Input!I172)-LEN(B174))),"hh:mm:ss AM/PM"))), "")</f>
        <v>0.44791666666666669</v>
      </c>
      <c r="D174" s="17">
        <f>IFERROR(TIMEVALUE(TEXT(RIGHT(Input!J172,(LEN(Input!J172)-LEN(B174))),"hh:mm:ss AM/PM")), "")</f>
        <v>0.46875</v>
      </c>
      <c r="E174" s="22">
        <f t="shared" si="6"/>
        <v>2.0833333333333315E-2</v>
      </c>
      <c r="F174" s="22">
        <f t="shared" si="7"/>
        <v>2.0833333333333315E-2</v>
      </c>
      <c r="G174" s="23">
        <f>24*IF(VLOOKUP(VLOOKUP(A174,Sheet1!$A$1:$B$150,VALUE(2),FALSE),Sheet1!$D$1:$F$3,IF(Input!H172="Fri",VALUE(3), VALUE(2)),FALSE) &lt; D174, D174 - VLOOKUP(VLOOKUP(A174,Sheet1!$A$1:$B$150,VALUE(2),FALSE),Sheet1!$D$1:$F$3,IF(Input!H172="Fri",VALUE(3), VALUE(2)),FALSE), 0)</f>
        <v>0</v>
      </c>
      <c r="H174" s="9">
        <f t="shared" si="8"/>
        <v>23</v>
      </c>
      <c r="I174" s="9" t="str">
        <f>Input!M172</f>
        <v>Lunch Break</v>
      </c>
    </row>
    <row r="175" spans="1:9" x14ac:dyDescent="0.4">
      <c r="A175" s="6" t="str">
        <f>CONCATENATE(Input!C173, " ", Input!D173)</f>
        <v>Robert Tampion</v>
      </c>
      <c r="B175" s="24">
        <f>Input!G173</f>
        <v>43258</v>
      </c>
      <c r="C175" s="17">
        <f>IFERROR(TIMEVALUE((TEXT(RIGHT(Input!I173,(LEN(Input!I173)-LEN(B175))),"hh:mm:ss AM/PM"))), "")</f>
        <v>0.46875</v>
      </c>
      <c r="D175" s="17">
        <f>IFERROR(TIMEVALUE(TEXT(RIGHT(Input!J173,(LEN(Input!J173)-LEN(B175))),"hh:mm:ss AM/PM")), "")</f>
        <v>0.625</v>
      </c>
      <c r="E175" s="22">
        <f t="shared" si="6"/>
        <v>0.15625</v>
      </c>
      <c r="F175" s="22">
        <f t="shared" si="7"/>
        <v>0.15625</v>
      </c>
      <c r="G175" s="23">
        <f>24*IF(VLOOKUP(VLOOKUP(A175,Sheet1!$A$1:$B$150,VALUE(2),FALSE),Sheet1!$D$1:$F$3,IF(Input!H173="Fri",VALUE(3), VALUE(2)),FALSE) &lt; D175, D175 - VLOOKUP(VLOOKUP(A175,Sheet1!$A$1:$B$150,VALUE(2),FALSE),Sheet1!$D$1:$F$3,IF(Input!H173="Fri",VALUE(3), VALUE(2)),FALSE), 0)</f>
        <v>0</v>
      </c>
      <c r="H175" s="9">
        <f t="shared" si="8"/>
        <v>23</v>
      </c>
      <c r="I175" s="9" t="str">
        <f>Input!M173</f>
        <v>I - 2122 - Muil Rectification Works</v>
      </c>
    </row>
    <row r="176" spans="1:9" x14ac:dyDescent="0.4">
      <c r="A176" s="6" t="str">
        <f>CONCATENATE(Input!C174, " ", Input!D174)</f>
        <v>Robert Tampion</v>
      </c>
      <c r="B176" s="24">
        <f>Input!G174</f>
        <v>43259</v>
      </c>
      <c r="C176" s="17">
        <f>IFERROR(TIMEVALUE((TEXT(RIGHT(Input!I174,(LEN(Input!I174)-LEN(B176))),"hh:mm:ss AM/PM"))), "")</f>
        <v>0.27083333333333331</v>
      </c>
      <c r="D176" s="17">
        <f>IFERROR(TIMEVALUE(TEXT(RIGHT(Input!J174,(LEN(Input!J174)-LEN(B176))),"hh:mm:ss AM/PM")), "")</f>
        <v>0.40625</v>
      </c>
      <c r="E176" s="22">
        <f t="shared" si="6"/>
        <v>0.13541666666666669</v>
      </c>
      <c r="F176" s="22">
        <f t="shared" si="7"/>
        <v>0.13541666666666669</v>
      </c>
      <c r="G176" s="23">
        <f>24*IF(VLOOKUP(VLOOKUP(A176,Sheet1!$A$1:$B$150,VALUE(2),FALSE),Sheet1!$D$1:$F$3,IF(Input!H174="Fri",VALUE(3), VALUE(2)),FALSE) &lt; D176, D176 - VLOOKUP(VLOOKUP(A176,Sheet1!$A$1:$B$150,VALUE(2),FALSE),Sheet1!$D$1:$F$3,IF(Input!H174="Fri",VALUE(3), VALUE(2)),FALSE), 0)</f>
        <v>0</v>
      </c>
      <c r="H176" s="9">
        <f t="shared" si="8"/>
        <v>23</v>
      </c>
      <c r="I176" s="9" t="str">
        <f>Input!M174</f>
        <v>I - 2122 - Muil Rectification Works</v>
      </c>
    </row>
    <row r="177" spans="1:9" x14ac:dyDescent="0.4">
      <c r="A177" s="6" t="str">
        <f>CONCATENATE(Input!C175, " ", Input!D175)</f>
        <v>Robert Tampion</v>
      </c>
      <c r="B177" s="24">
        <f>Input!G175</f>
        <v>43259</v>
      </c>
      <c r="C177" s="17">
        <f>IFERROR(TIMEVALUE((TEXT(RIGHT(Input!I175,(LEN(Input!I175)-LEN(B177))),"hh:mm:ss AM/PM"))), "")</f>
        <v>0.40625</v>
      </c>
      <c r="D177" s="17">
        <f>IFERROR(TIMEVALUE(TEXT(RIGHT(Input!J175,(LEN(Input!J175)-LEN(B177))),"hh:mm:ss AM/PM")), "")</f>
        <v>0.42708333333333331</v>
      </c>
      <c r="E177" s="22">
        <f t="shared" si="6"/>
        <v>2.0833333333333315E-2</v>
      </c>
      <c r="F177" s="22">
        <f t="shared" si="7"/>
        <v>2.0833333333333315E-2</v>
      </c>
      <c r="G177" s="23">
        <f>24*IF(VLOOKUP(VLOOKUP(A177,Sheet1!$A$1:$B$150,VALUE(2),FALSE),Sheet1!$D$1:$F$3,IF(Input!H175="Fri",VALUE(3), VALUE(2)),FALSE) &lt; D177, D177 - VLOOKUP(VLOOKUP(A177,Sheet1!$A$1:$B$150,VALUE(2),FALSE),Sheet1!$D$1:$F$3,IF(Input!H175="Fri",VALUE(3), VALUE(2)),FALSE), 0)</f>
        <v>0</v>
      </c>
      <c r="H177" s="9">
        <f t="shared" si="8"/>
        <v>23</v>
      </c>
      <c r="I177" s="9" t="str">
        <f>Input!M175</f>
        <v>Lunch Break</v>
      </c>
    </row>
    <row r="178" spans="1:9" x14ac:dyDescent="0.4">
      <c r="A178" s="6" t="str">
        <f>CONCATENATE(Input!C176, " ", Input!D176)</f>
        <v>Robert Tampion</v>
      </c>
      <c r="B178" s="24">
        <f>Input!G176</f>
        <v>43259</v>
      </c>
      <c r="C178" s="17">
        <f>IFERROR(TIMEVALUE((TEXT(RIGHT(Input!I176,(LEN(Input!I176)-LEN(B178))),"hh:mm:ss AM/PM"))), "")</f>
        <v>0.42708333333333331</v>
      </c>
      <c r="D178" s="17">
        <f>IFERROR(TIMEVALUE(TEXT(RIGHT(Input!J176,(LEN(Input!J176)-LEN(B178))),"hh:mm:ss AM/PM")), "")</f>
        <v>0.54166666666666663</v>
      </c>
      <c r="E178" s="22">
        <f t="shared" si="6"/>
        <v>0.11458333333333331</v>
      </c>
      <c r="F178" s="22">
        <f t="shared" si="7"/>
        <v>0.11458333333333331</v>
      </c>
      <c r="G178" s="23">
        <f>24*IF(VLOOKUP(VLOOKUP(A178,Sheet1!$A$1:$B$150,VALUE(2),FALSE),Sheet1!$D$1:$F$3,IF(Input!H176="Fri",VALUE(3), VALUE(2)),FALSE) &lt; D178, D178 - VLOOKUP(VLOOKUP(A178,Sheet1!$A$1:$B$150,VALUE(2),FALSE),Sheet1!$D$1:$F$3,IF(Input!H176="Fri",VALUE(3), VALUE(2)),FALSE), 0)</f>
        <v>0</v>
      </c>
      <c r="H178" s="9">
        <f t="shared" si="8"/>
        <v>23</v>
      </c>
      <c r="I178" s="9" t="str">
        <f>Input!M176</f>
        <v>I - 2122 - Muil Rectification Works</v>
      </c>
    </row>
    <row r="179" spans="1:9" x14ac:dyDescent="0.4">
      <c r="A179" s="6" t="str">
        <f>CONCATENATE(Input!C177, " ", Input!D177)</f>
        <v xml:space="preserve"> </v>
      </c>
      <c r="B179" s="24">
        <f>Input!G177</f>
        <v>0</v>
      </c>
      <c r="C179" s="17" t="str">
        <f>IFERROR(TIMEVALUE((TEXT(RIGHT(Input!I177,(LEN(Input!I177)-LEN(B179))),"hh:mm:ss AM/PM"))), "")</f>
        <v/>
      </c>
      <c r="D179" s="17" t="str">
        <f>IFERROR(TIMEVALUE(TEXT(RIGHT(Input!J177,(LEN(Input!J177)-LEN(B179))),"hh:mm:ss AM/PM")), "")</f>
        <v/>
      </c>
      <c r="E179" s="22" t="str">
        <f t="shared" si="6"/>
        <v/>
      </c>
      <c r="F179" s="22" t="e">
        <f t="shared" si="7"/>
        <v>#N/A</v>
      </c>
      <c r="G179" s="23" t="e">
        <f>24*IF(VLOOKUP(VLOOKUP(A179,Sheet1!$A$1:$B$150,VALUE(2),FALSE),Sheet1!$D$1:$F$3,IF(Input!H177="Fri",VALUE(3), VALUE(2)),FALSE) &lt; D179, D179 - VLOOKUP(VLOOKUP(A179,Sheet1!$A$1:$B$150,VALUE(2),FALSE),Sheet1!$D$1:$F$3,IF(Input!H177="Fri",VALUE(3), VALUE(2)),FALSE), 0)</f>
        <v>#N/A</v>
      </c>
      <c r="H179" s="9">
        <f t="shared" si="8"/>
        <v>0</v>
      </c>
      <c r="I179" s="9">
        <f>Input!M177</f>
        <v>0</v>
      </c>
    </row>
    <row r="180" spans="1:9" x14ac:dyDescent="0.4">
      <c r="A180" s="6" t="str">
        <f>CONCATENATE(Input!C178, " ", Input!D178)</f>
        <v xml:space="preserve"> </v>
      </c>
      <c r="B180" s="24">
        <f>Input!G178</f>
        <v>0</v>
      </c>
      <c r="C180" s="17" t="str">
        <f>IFERROR(TIMEVALUE((TEXT(RIGHT(Input!I178,(LEN(Input!I178)-LEN(B180))),"hh:mm:ss AM/PM"))), "")</f>
        <v/>
      </c>
      <c r="D180" s="17" t="str">
        <f>IFERROR(TIMEVALUE(TEXT(RIGHT(Input!J178,(LEN(Input!J178)-LEN(B180))),"hh:mm:ss AM/PM")), "")</f>
        <v/>
      </c>
      <c r="E180" s="22" t="str">
        <f t="shared" si="6"/>
        <v/>
      </c>
      <c r="F180" s="22" t="e">
        <f t="shared" si="7"/>
        <v>#N/A</v>
      </c>
      <c r="G180" s="23" t="e">
        <f>24*IF(VLOOKUP(VLOOKUP(A180,Sheet1!$A$1:$B$150,VALUE(2),FALSE),Sheet1!$D$1:$F$3,IF(Input!H178="Fri",VALUE(3), VALUE(2)),FALSE) &lt; D180, D180 - VLOOKUP(VLOOKUP(A180,Sheet1!$A$1:$B$150,VALUE(2),FALSE),Sheet1!$D$1:$F$3,IF(Input!H178="Fri",VALUE(3), VALUE(2)),FALSE), 0)</f>
        <v>#N/A</v>
      </c>
      <c r="H180" s="9">
        <f t="shared" si="8"/>
        <v>0</v>
      </c>
      <c r="I180" s="9">
        <f>Input!M178</f>
        <v>0</v>
      </c>
    </row>
    <row r="181" spans="1:9" x14ac:dyDescent="0.4">
      <c r="A181" s="6" t="str">
        <f>CONCATENATE(Input!C179, " ", Input!D179)</f>
        <v xml:space="preserve"> </v>
      </c>
      <c r="B181" s="24">
        <f>Input!G179</f>
        <v>0</v>
      </c>
      <c r="C181" s="17" t="str">
        <f>IFERROR(TIMEVALUE((TEXT(RIGHT(Input!I179,(LEN(Input!I179)-LEN(B181))),"hh:mm:ss AM/PM"))), "")</f>
        <v/>
      </c>
      <c r="D181" s="17" t="str">
        <f>IFERROR(TIMEVALUE(TEXT(RIGHT(Input!J179,(LEN(Input!J179)-LEN(B181))),"hh:mm:ss AM/PM")), "")</f>
        <v/>
      </c>
      <c r="E181" s="22" t="str">
        <f t="shared" si="6"/>
        <v/>
      </c>
      <c r="F181" s="22" t="e">
        <f t="shared" si="7"/>
        <v>#N/A</v>
      </c>
      <c r="G181" s="23" t="e">
        <f>24*IF(VLOOKUP(VLOOKUP(A181,Sheet1!$A$1:$B$150,VALUE(2),FALSE),Sheet1!$D$1:$F$3,IF(Input!H179="Fri",VALUE(3), VALUE(2)),FALSE) &lt; D181, D181 - VLOOKUP(VLOOKUP(A181,Sheet1!$A$1:$B$150,VALUE(2),FALSE),Sheet1!$D$1:$F$3,IF(Input!H179="Fri",VALUE(3), VALUE(2)),FALSE), 0)</f>
        <v>#N/A</v>
      </c>
      <c r="H181" s="9">
        <f t="shared" si="8"/>
        <v>0</v>
      </c>
      <c r="I181" s="9">
        <f>Input!M179</f>
        <v>0</v>
      </c>
    </row>
    <row r="182" spans="1:9" x14ac:dyDescent="0.4">
      <c r="A182" s="6" t="str">
        <f>CONCATENATE(Input!C180, " ", Input!D180)</f>
        <v xml:space="preserve"> </v>
      </c>
      <c r="B182" s="24">
        <f>Input!G180</f>
        <v>0</v>
      </c>
      <c r="C182" s="17" t="str">
        <f>IFERROR(TIMEVALUE((TEXT(RIGHT(Input!I180,(LEN(Input!I180)-LEN(B182))),"hh:mm:ss AM/PM"))), "")</f>
        <v/>
      </c>
      <c r="D182" s="17" t="str">
        <f>IFERROR(TIMEVALUE(TEXT(RIGHT(Input!J180,(LEN(Input!J180)-LEN(B182))),"hh:mm:ss AM/PM")), "")</f>
        <v/>
      </c>
      <c r="E182" s="22" t="str">
        <f t="shared" si="6"/>
        <v/>
      </c>
      <c r="F182" s="22" t="e">
        <f t="shared" si="7"/>
        <v>#N/A</v>
      </c>
      <c r="G182" s="23" t="e">
        <f>24*IF(VLOOKUP(VLOOKUP(A182,Sheet1!$A$1:$B$150,VALUE(2),FALSE),Sheet1!$D$1:$F$3,IF(Input!H180="Fri",VALUE(3), VALUE(2)),FALSE) &lt; D182, D182 - VLOOKUP(VLOOKUP(A182,Sheet1!$A$1:$B$150,VALUE(2),FALSE),Sheet1!$D$1:$F$3,IF(Input!H180="Fri",VALUE(3), VALUE(2)),FALSE), 0)</f>
        <v>#N/A</v>
      </c>
      <c r="H182" s="9">
        <f t="shared" si="8"/>
        <v>0</v>
      </c>
      <c r="I182" s="9">
        <f>Input!M180</f>
        <v>0</v>
      </c>
    </row>
    <row r="183" spans="1:9" x14ac:dyDescent="0.4">
      <c r="A183" s="6" t="str">
        <f>CONCATENATE(Input!C181, " ", Input!D181)</f>
        <v xml:space="preserve"> </v>
      </c>
      <c r="B183" s="24">
        <f>Input!G181</f>
        <v>0</v>
      </c>
      <c r="C183" s="17" t="str">
        <f>IFERROR(TIMEVALUE((TEXT(RIGHT(Input!I181,(LEN(Input!I181)-LEN(B183))),"hh:mm:ss AM/PM"))), "")</f>
        <v/>
      </c>
      <c r="D183" s="17" t="str">
        <f>IFERROR(TIMEVALUE(TEXT(RIGHT(Input!J181,(LEN(Input!J181)-LEN(B183))),"hh:mm:ss AM/PM")), "")</f>
        <v/>
      </c>
      <c r="E183" s="22" t="str">
        <f t="shared" si="6"/>
        <v/>
      </c>
      <c r="F183" s="22" t="e">
        <f t="shared" si="7"/>
        <v>#N/A</v>
      </c>
      <c r="G183" s="23" t="e">
        <f>24*IF(VLOOKUP(VLOOKUP(A183,Sheet1!$A$1:$B$150,VALUE(2),FALSE),Sheet1!$D$1:$F$3,IF(Input!H181="Fri",VALUE(3), VALUE(2)),FALSE) &lt; D183, D183 - VLOOKUP(VLOOKUP(A183,Sheet1!$A$1:$B$150,VALUE(2),FALSE),Sheet1!$D$1:$F$3,IF(Input!H181="Fri",VALUE(3), VALUE(2)),FALSE), 0)</f>
        <v>#N/A</v>
      </c>
      <c r="H183" s="9">
        <f t="shared" si="8"/>
        <v>0</v>
      </c>
      <c r="I183" s="9">
        <f>Input!M181</f>
        <v>0</v>
      </c>
    </row>
    <row r="184" spans="1:9" x14ac:dyDescent="0.4">
      <c r="A184" s="6" t="str">
        <f>CONCATENATE(Input!C182, " ", Input!D182)</f>
        <v xml:space="preserve"> </v>
      </c>
      <c r="B184" s="24">
        <f>Input!G182</f>
        <v>0</v>
      </c>
      <c r="C184" s="17" t="str">
        <f>IFERROR(TIMEVALUE((TEXT(RIGHT(Input!I182,(LEN(Input!I182)-LEN(B184))),"hh:mm:ss AM/PM"))), "")</f>
        <v/>
      </c>
      <c r="D184" s="17" t="str">
        <f>IFERROR(TIMEVALUE(TEXT(RIGHT(Input!J182,(LEN(Input!J182)-LEN(B184))),"hh:mm:ss AM/PM")), "")</f>
        <v/>
      </c>
      <c r="E184" s="22" t="str">
        <f t="shared" si="6"/>
        <v/>
      </c>
      <c r="F184" s="22" t="e">
        <f t="shared" si="7"/>
        <v>#N/A</v>
      </c>
      <c r="G184" s="23" t="e">
        <f>24*IF(VLOOKUP(VLOOKUP(A184,Sheet1!$A$1:$B$150,VALUE(2),FALSE),Sheet1!$D$1:$F$3,IF(Input!H182="Fri",VALUE(3), VALUE(2)),FALSE) &lt; D184, D184 - VLOOKUP(VLOOKUP(A184,Sheet1!$A$1:$B$150,VALUE(2),FALSE),Sheet1!$D$1:$F$3,IF(Input!H182="Fri",VALUE(3), VALUE(2)),FALSE), 0)</f>
        <v>#N/A</v>
      </c>
      <c r="H184" s="9">
        <f t="shared" si="8"/>
        <v>0</v>
      </c>
      <c r="I184" s="9">
        <f>Input!M182</f>
        <v>0</v>
      </c>
    </row>
    <row r="185" spans="1:9" x14ac:dyDescent="0.4">
      <c r="A185" s="6" t="str">
        <f>CONCATENATE(Input!C183, " ", Input!D183)</f>
        <v xml:space="preserve"> </v>
      </c>
      <c r="B185" s="24">
        <f>Input!G183</f>
        <v>0</v>
      </c>
      <c r="C185" s="17" t="str">
        <f>IFERROR(TIMEVALUE((TEXT(RIGHT(Input!I183,(LEN(Input!I183)-LEN(B185))),"hh:mm:ss AM/PM"))), "")</f>
        <v/>
      </c>
      <c r="D185" s="17" t="str">
        <f>IFERROR(TIMEVALUE(TEXT(RIGHT(Input!J183,(LEN(Input!J183)-LEN(B185))),"hh:mm:ss AM/PM")), "")</f>
        <v/>
      </c>
      <c r="E185" s="22" t="str">
        <f t="shared" si="6"/>
        <v/>
      </c>
      <c r="F185" s="22" t="e">
        <f t="shared" si="7"/>
        <v>#N/A</v>
      </c>
      <c r="G185" s="23" t="e">
        <f>24*IF(VLOOKUP(VLOOKUP(A185,Sheet1!$A$1:$B$150,VALUE(2),FALSE),Sheet1!$D$1:$F$3,IF(Input!H183="Fri",VALUE(3), VALUE(2)),FALSE) &lt; D185, D185 - VLOOKUP(VLOOKUP(A185,Sheet1!$A$1:$B$150,VALUE(2),FALSE),Sheet1!$D$1:$F$3,IF(Input!H183="Fri",VALUE(3), VALUE(2)),FALSE), 0)</f>
        <v>#N/A</v>
      </c>
      <c r="H185" s="9">
        <f t="shared" si="8"/>
        <v>0</v>
      </c>
      <c r="I185" s="9">
        <f>Input!M183</f>
        <v>0</v>
      </c>
    </row>
    <row r="186" spans="1:9" x14ac:dyDescent="0.4">
      <c r="A186" s="6" t="str">
        <f>CONCATENATE(Input!C184, " ", Input!D184)</f>
        <v xml:space="preserve"> </v>
      </c>
      <c r="B186" s="24">
        <f>Input!G184</f>
        <v>0</v>
      </c>
      <c r="C186" s="17" t="str">
        <f>IFERROR(TIMEVALUE((TEXT(RIGHT(Input!I184,(LEN(Input!I184)-LEN(B186))),"hh:mm:ss AM/PM"))), "")</f>
        <v/>
      </c>
      <c r="D186" s="17" t="str">
        <f>IFERROR(TIMEVALUE(TEXT(RIGHT(Input!J184,(LEN(Input!J184)-LEN(B186))),"hh:mm:ss AM/PM")), "")</f>
        <v/>
      </c>
      <c r="E186" s="22" t="str">
        <f t="shared" si="6"/>
        <v/>
      </c>
      <c r="F186" s="22" t="e">
        <f t="shared" si="7"/>
        <v>#N/A</v>
      </c>
      <c r="G186" s="23" t="e">
        <f>24*IF(VLOOKUP(VLOOKUP(A186,Sheet1!$A$1:$B$150,VALUE(2),FALSE),Sheet1!$D$1:$F$3,IF(Input!H184="Fri",VALUE(3), VALUE(2)),FALSE) &lt; D186, D186 - VLOOKUP(VLOOKUP(A186,Sheet1!$A$1:$B$150,VALUE(2),FALSE),Sheet1!$D$1:$F$3,IF(Input!H184="Fri",VALUE(3), VALUE(2)),FALSE), 0)</f>
        <v>#N/A</v>
      </c>
      <c r="H186" s="9">
        <f t="shared" si="8"/>
        <v>0</v>
      </c>
      <c r="I186" s="9">
        <f>Input!M184</f>
        <v>0</v>
      </c>
    </row>
    <row r="187" spans="1:9" x14ac:dyDescent="0.4">
      <c r="A187" s="6" t="str">
        <f>CONCATENATE(Input!C185, " ", Input!D185)</f>
        <v xml:space="preserve"> </v>
      </c>
      <c r="B187" s="24">
        <f>Input!G185</f>
        <v>0</v>
      </c>
      <c r="C187" s="17" t="str">
        <f>IFERROR(TIMEVALUE((TEXT(RIGHT(Input!I185,(LEN(Input!I185)-LEN(B187))),"hh:mm:ss AM/PM"))), "")</f>
        <v/>
      </c>
      <c r="D187" s="17" t="str">
        <f>IFERROR(TIMEVALUE(TEXT(RIGHT(Input!J185,(LEN(Input!J185)-LEN(B187))),"hh:mm:ss AM/PM")), "")</f>
        <v/>
      </c>
      <c r="E187" s="22" t="str">
        <f t="shared" si="6"/>
        <v/>
      </c>
      <c r="F187" s="22" t="e">
        <f t="shared" si="7"/>
        <v>#N/A</v>
      </c>
      <c r="G187" s="23" t="e">
        <f>24*IF(VLOOKUP(VLOOKUP(A187,Sheet1!$A$1:$B$150,VALUE(2),FALSE),Sheet1!$D$1:$F$3,IF(Input!H185="Fri",VALUE(3), VALUE(2)),FALSE) &lt; D187, D187 - VLOOKUP(VLOOKUP(A187,Sheet1!$A$1:$B$150,VALUE(2),FALSE),Sheet1!$D$1:$F$3,IF(Input!H185="Fri",VALUE(3), VALUE(2)),FALSE), 0)</f>
        <v>#N/A</v>
      </c>
      <c r="H187" s="9">
        <f t="shared" si="8"/>
        <v>0</v>
      </c>
      <c r="I187" s="9">
        <f>Input!M185</f>
        <v>0</v>
      </c>
    </row>
    <row r="188" spans="1:9" x14ac:dyDescent="0.4">
      <c r="A188" s="6" t="str">
        <f>CONCATENATE(Input!C186, " ", Input!D186)</f>
        <v xml:space="preserve"> </v>
      </c>
      <c r="B188" s="24">
        <f>Input!G186</f>
        <v>0</v>
      </c>
      <c r="C188" s="17" t="str">
        <f>IFERROR(TIMEVALUE((TEXT(RIGHT(Input!I186,(LEN(Input!I186)-LEN(B188))),"hh:mm:ss AM/PM"))), "")</f>
        <v/>
      </c>
      <c r="D188" s="17" t="str">
        <f>IFERROR(TIMEVALUE(TEXT(RIGHT(Input!J186,(LEN(Input!J186)-LEN(B188))),"hh:mm:ss AM/PM")), "")</f>
        <v/>
      </c>
      <c r="E188" s="22" t="str">
        <f t="shared" si="6"/>
        <v/>
      </c>
      <c r="F188" s="22" t="e">
        <f t="shared" si="7"/>
        <v>#N/A</v>
      </c>
      <c r="G188" s="23" t="e">
        <f>24*IF(VLOOKUP(VLOOKUP(A188,Sheet1!$A$1:$B$150,VALUE(2),FALSE),Sheet1!$D$1:$F$3,IF(Input!H186="Fri",VALUE(3), VALUE(2)),FALSE) &lt; D188, D188 - VLOOKUP(VLOOKUP(A188,Sheet1!$A$1:$B$150,VALUE(2),FALSE),Sheet1!$D$1:$F$3,IF(Input!H186="Fri",VALUE(3), VALUE(2)),FALSE), 0)</f>
        <v>#N/A</v>
      </c>
      <c r="H188" s="9">
        <f t="shared" si="8"/>
        <v>0</v>
      </c>
      <c r="I188" s="9">
        <f>Input!M186</f>
        <v>0</v>
      </c>
    </row>
    <row r="189" spans="1:9" x14ac:dyDescent="0.4">
      <c r="A189" s="6" t="str">
        <f>CONCATENATE(Input!C187, " ", Input!D187)</f>
        <v xml:space="preserve"> </v>
      </c>
      <c r="B189" s="24">
        <f>Input!G187</f>
        <v>0</v>
      </c>
      <c r="C189" s="17" t="str">
        <f>IFERROR(TIMEVALUE((TEXT(RIGHT(Input!I187,(LEN(Input!I187)-LEN(B189))),"hh:mm:ss AM/PM"))), "")</f>
        <v/>
      </c>
      <c r="D189" s="17" t="str">
        <f>IFERROR(TIMEVALUE(TEXT(RIGHT(Input!J187,(LEN(Input!J187)-LEN(B189))),"hh:mm:ss AM/PM")), "")</f>
        <v/>
      </c>
      <c r="E189" s="22" t="str">
        <f t="shared" si="6"/>
        <v/>
      </c>
      <c r="F189" s="22" t="e">
        <f t="shared" si="7"/>
        <v>#N/A</v>
      </c>
      <c r="G189" s="23" t="e">
        <f>24*IF(VLOOKUP(VLOOKUP(A189,Sheet1!$A$1:$B$150,VALUE(2),FALSE),Sheet1!$D$1:$F$3,IF(Input!H187="Fri",VALUE(3), VALUE(2)),FALSE) &lt; D189, D189 - VLOOKUP(VLOOKUP(A189,Sheet1!$A$1:$B$150,VALUE(2),FALSE),Sheet1!$D$1:$F$3,IF(Input!H187="Fri",VALUE(3), VALUE(2)),FALSE), 0)</f>
        <v>#N/A</v>
      </c>
      <c r="H189" s="9">
        <f t="shared" si="8"/>
        <v>0</v>
      </c>
      <c r="I189" s="9">
        <f>Input!M187</f>
        <v>0</v>
      </c>
    </row>
    <row r="190" spans="1:9" x14ac:dyDescent="0.4">
      <c r="A190" s="6" t="str">
        <f>CONCATENATE(Input!C188, " ", Input!D188)</f>
        <v xml:space="preserve"> </v>
      </c>
      <c r="B190" s="24">
        <f>Input!G188</f>
        <v>0</v>
      </c>
      <c r="C190" s="17" t="str">
        <f>IFERROR(TIMEVALUE((TEXT(RIGHT(Input!I188,(LEN(Input!I188)-LEN(B190))),"hh:mm:ss AM/PM"))), "")</f>
        <v/>
      </c>
      <c r="D190" s="17" t="str">
        <f>IFERROR(TIMEVALUE(TEXT(RIGHT(Input!J188,(LEN(Input!J188)-LEN(B190))),"hh:mm:ss AM/PM")), "")</f>
        <v/>
      </c>
      <c r="E190" s="22" t="str">
        <f t="shared" si="6"/>
        <v/>
      </c>
      <c r="F190" s="22" t="e">
        <f t="shared" si="7"/>
        <v>#N/A</v>
      </c>
      <c r="G190" s="23" t="e">
        <f>24*IF(VLOOKUP(VLOOKUP(A190,Sheet1!$A$1:$B$150,VALUE(2),FALSE),Sheet1!$D$1:$F$3,IF(Input!H188="Fri",VALUE(3), VALUE(2)),FALSE) &lt; D190, D190 - VLOOKUP(VLOOKUP(A190,Sheet1!$A$1:$B$150,VALUE(2),FALSE),Sheet1!$D$1:$F$3,IF(Input!H188="Fri",VALUE(3), VALUE(2)),FALSE), 0)</f>
        <v>#N/A</v>
      </c>
      <c r="H190" s="9">
        <f t="shared" si="8"/>
        <v>0</v>
      </c>
      <c r="I190" s="9">
        <f>Input!M188</f>
        <v>0</v>
      </c>
    </row>
    <row r="191" spans="1:9" x14ac:dyDescent="0.4">
      <c r="A191" s="6" t="str">
        <f>CONCATENATE(Input!C189, " ", Input!D189)</f>
        <v xml:space="preserve"> </v>
      </c>
      <c r="B191" s="24">
        <f>Input!G189</f>
        <v>0</v>
      </c>
      <c r="C191" s="17" t="str">
        <f>IFERROR(TIMEVALUE((TEXT(RIGHT(Input!I189,(LEN(Input!I189)-LEN(B191))),"hh:mm:ss AM/PM"))), "")</f>
        <v/>
      </c>
      <c r="D191" s="17" t="str">
        <f>IFERROR(TIMEVALUE(TEXT(RIGHT(Input!J189,(LEN(Input!J189)-LEN(B191))),"hh:mm:ss AM/PM")), "")</f>
        <v/>
      </c>
      <c r="E191" s="22" t="str">
        <f t="shared" si="6"/>
        <v/>
      </c>
      <c r="F191" s="22" t="e">
        <f t="shared" si="7"/>
        <v>#N/A</v>
      </c>
      <c r="G191" s="23" t="e">
        <f>24*IF(VLOOKUP(VLOOKUP(A191,Sheet1!$A$1:$B$150,VALUE(2),FALSE),Sheet1!$D$1:$F$3,IF(Input!H189="Fri",VALUE(3), VALUE(2)),FALSE) &lt; D191, D191 - VLOOKUP(VLOOKUP(A191,Sheet1!$A$1:$B$150,VALUE(2),FALSE),Sheet1!$D$1:$F$3,IF(Input!H189="Fri",VALUE(3), VALUE(2)),FALSE), 0)</f>
        <v>#N/A</v>
      </c>
      <c r="H191" s="9">
        <f t="shared" si="8"/>
        <v>0</v>
      </c>
      <c r="I191" s="9">
        <f>Input!M189</f>
        <v>0</v>
      </c>
    </row>
    <row r="192" spans="1:9" x14ac:dyDescent="0.4">
      <c r="A192" s="6" t="str">
        <f>CONCATENATE(Input!C190, " ", Input!D190)</f>
        <v xml:space="preserve"> </v>
      </c>
      <c r="B192" s="24">
        <f>Input!G190</f>
        <v>0</v>
      </c>
      <c r="C192" s="17" t="str">
        <f>IFERROR(TIMEVALUE((TEXT(RIGHT(Input!I190,(LEN(Input!I190)-LEN(B192))),"hh:mm:ss AM/PM"))), "")</f>
        <v/>
      </c>
      <c r="D192" s="17" t="str">
        <f>IFERROR(TIMEVALUE(TEXT(RIGHT(Input!J190,(LEN(Input!J190)-LEN(B192))),"hh:mm:ss AM/PM")), "")</f>
        <v/>
      </c>
      <c r="E192" s="22" t="str">
        <f t="shared" si="6"/>
        <v/>
      </c>
      <c r="F192" s="22" t="e">
        <f t="shared" si="7"/>
        <v>#N/A</v>
      </c>
      <c r="G192" s="23" t="e">
        <f>24*IF(VLOOKUP(VLOOKUP(A192,Sheet1!$A$1:$B$150,VALUE(2),FALSE),Sheet1!$D$1:$F$3,IF(Input!H190="Fri",VALUE(3), VALUE(2)),FALSE) &lt; D192, D192 - VLOOKUP(VLOOKUP(A192,Sheet1!$A$1:$B$150,VALUE(2),FALSE),Sheet1!$D$1:$F$3,IF(Input!H190="Fri",VALUE(3), VALUE(2)),FALSE), 0)</f>
        <v>#N/A</v>
      </c>
      <c r="H192" s="9">
        <f t="shared" si="8"/>
        <v>0</v>
      </c>
      <c r="I192" s="9">
        <f>Input!M190</f>
        <v>0</v>
      </c>
    </row>
    <row r="193" spans="1:9" x14ac:dyDescent="0.4">
      <c r="A193" s="6" t="str">
        <f>CONCATENATE(Input!C191, " ", Input!D191)</f>
        <v xml:space="preserve"> </v>
      </c>
      <c r="B193" s="24">
        <f>Input!G191</f>
        <v>0</v>
      </c>
      <c r="C193" s="17" t="str">
        <f>IFERROR(TIMEVALUE((TEXT(RIGHT(Input!I191,(LEN(Input!I191)-LEN(B193))),"hh:mm:ss AM/PM"))), "")</f>
        <v/>
      </c>
      <c r="D193" s="17" t="str">
        <f>IFERROR(TIMEVALUE(TEXT(RIGHT(Input!J191,(LEN(Input!J191)-LEN(B193))),"hh:mm:ss AM/PM")), "")</f>
        <v/>
      </c>
      <c r="E193" s="22" t="str">
        <f t="shared" si="6"/>
        <v/>
      </c>
      <c r="F193" s="22" t="e">
        <f t="shared" si="7"/>
        <v>#N/A</v>
      </c>
      <c r="G193" s="23" t="e">
        <f>24*IF(VLOOKUP(VLOOKUP(A193,Sheet1!$A$1:$B$150,VALUE(2),FALSE),Sheet1!$D$1:$F$3,IF(Input!H191="Fri",VALUE(3), VALUE(2)),FALSE) &lt; D193, D193 - VLOOKUP(VLOOKUP(A193,Sheet1!$A$1:$B$150,VALUE(2),FALSE),Sheet1!$D$1:$F$3,IF(Input!H191="Fri",VALUE(3), VALUE(2)),FALSE), 0)</f>
        <v>#N/A</v>
      </c>
      <c r="H193" s="9">
        <f t="shared" si="8"/>
        <v>0</v>
      </c>
      <c r="I193" s="9">
        <f>Input!M191</f>
        <v>0</v>
      </c>
    </row>
    <row r="194" spans="1:9" x14ac:dyDescent="0.4">
      <c r="A194" s="6" t="str">
        <f>CONCATENATE(Input!C192, " ", Input!D192)</f>
        <v xml:space="preserve"> </v>
      </c>
      <c r="B194" s="24">
        <f>Input!G192</f>
        <v>0</v>
      </c>
      <c r="C194" s="17" t="str">
        <f>IFERROR(TIMEVALUE((TEXT(RIGHT(Input!I192,(LEN(Input!I192)-LEN(B194))),"hh:mm:ss AM/PM"))), "")</f>
        <v/>
      </c>
      <c r="D194" s="17" t="str">
        <f>IFERROR(TIMEVALUE(TEXT(RIGHT(Input!J192,(LEN(Input!J192)-LEN(B194))),"hh:mm:ss AM/PM")), "")</f>
        <v/>
      </c>
      <c r="E194" s="22" t="str">
        <f t="shared" si="6"/>
        <v/>
      </c>
      <c r="F194" s="22" t="e">
        <f t="shared" si="7"/>
        <v>#N/A</v>
      </c>
      <c r="G194" s="23" t="e">
        <f>24*IF(VLOOKUP(VLOOKUP(A194,Sheet1!$A$1:$B$150,VALUE(2),FALSE),Sheet1!$D$1:$F$3,IF(Input!H192="Fri",VALUE(3), VALUE(2)),FALSE) &lt; D194, D194 - VLOOKUP(VLOOKUP(A194,Sheet1!$A$1:$B$150,VALUE(2),FALSE),Sheet1!$D$1:$F$3,IF(Input!H192="Fri",VALUE(3), VALUE(2)),FALSE), 0)</f>
        <v>#N/A</v>
      </c>
      <c r="H194" s="9">
        <f t="shared" si="8"/>
        <v>0</v>
      </c>
      <c r="I194" s="9">
        <f>Input!M192</f>
        <v>0</v>
      </c>
    </row>
    <row r="195" spans="1:9" x14ac:dyDescent="0.4">
      <c r="A195" s="6" t="str">
        <f>CONCATENATE(Input!C193, " ", Input!D193)</f>
        <v xml:space="preserve"> </v>
      </c>
      <c r="B195" s="24">
        <f>Input!G193</f>
        <v>0</v>
      </c>
      <c r="C195" s="17" t="str">
        <f>IFERROR(TIMEVALUE((TEXT(RIGHT(Input!I193,(LEN(Input!I193)-LEN(B195))),"hh:mm:ss AM/PM"))), "")</f>
        <v/>
      </c>
      <c r="D195" s="17" t="str">
        <f>IFERROR(TIMEVALUE(TEXT(RIGHT(Input!J193,(LEN(Input!J193)-LEN(B195))),"hh:mm:ss AM/PM")), "")</f>
        <v/>
      </c>
      <c r="E195" s="22" t="str">
        <f t="shared" si="6"/>
        <v/>
      </c>
      <c r="F195" s="22" t="e">
        <f t="shared" si="7"/>
        <v>#N/A</v>
      </c>
      <c r="G195" s="23" t="e">
        <f>24*IF(VLOOKUP(VLOOKUP(A195,Sheet1!$A$1:$B$150,VALUE(2),FALSE),Sheet1!$D$1:$F$3,IF(Input!H193="Fri",VALUE(3), VALUE(2)),FALSE) &lt; D195, D195 - VLOOKUP(VLOOKUP(A195,Sheet1!$A$1:$B$150,VALUE(2),FALSE),Sheet1!$D$1:$F$3,IF(Input!H193="Fri",VALUE(3), VALUE(2)),FALSE), 0)</f>
        <v>#N/A</v>
      </c>
      <c r="H195" s="9">
        <f t="shared" si="8"/>
        <v>0</v>
      </c>
      <c r="I195" s="9">
        <f>Input!M193</f>
        <v>0</v>
      </c>
    </row>
    <row r="196" spans="1:9" x14ac:dyDescent="0.4">
      <c r="A196" s="6" t="str">
        <f>CONCATENATE(Input!C194, " ", Input!D194)</f>
        <v xml:space="preserve"> </v>
      </c>
      <c r="B196" s="24">
        <f>Input!G194</f>
        <v>0</v>
      </c>
      <c r="C196" s="17" t="str">
        <f>IFERROR(TIMEVALUE((TEXT(RIGHT(Input!I194,(LEN(Input!I194)-LEN(B196))),"hh:mm:ss AM/PM"))), "")</f>
        <v/>
      </c>
      <c r="D196" s="17" t="str">
        <f>IFERROR(TIMEVALUE(TEXT(RIGHT(Input!J194,(LEN(Input!J194)-LEN(B196))),"hh:mm:ss AM/PM")), "")</f>
        <v/>
      </c>
      <c r="E196" s="22" t="str">
        <f t="shared" si="6"/>
        <v/>
      </c>
      <c r="F196" s="22" t="e">
        <f t="shared" si="7"/>
        <v>#N/A</v>
      </c>
      <c r="G196" s="23" t="e">
        <f>24*IF(VLOOKUP(VLOOKUP(A196,Sheet1!$A$1:$B$150,VALUE(2),FALSE),Sheet1!$D$1:$F$3,IF(Input!H194="Fri",VALUE(3), VALUE(2)),FALSE) &lt; D196, D196 - VLOOKUP(VLOOKUP(A196,Sheet1!$A$1:$B$150,VALUE(2),FALSE),Sheet1!$D$1:$F$3,IF(Input!H194="Fri",VALUE(3), VALUE(2)),FALSE), 0)</f>
        <v>#N/A</v>
      </c>
      <c r="H196" s="9">
        <f t="shared" si="8"/>
        <v>0</v>
      </c>
      <c r="I196" s="9">
        <f>Input!M194</f>
        <v>0</v>
      </c>
    </row>
    <row r="197" spans="1:9" x14ac:dyDescent="0.4">
      <c r="A197" s="6" t="str">
        <f>CONCATENATE(Input!C195, " ", Input!D195)</f>
        <v xml:space="preserve"> </v>
      </c>
      <c r="B197" s="24">
        <f>Input!G195</f>
        <v>0</v>
      </c>
      <c r="C197" s="17" t="str">
        <f>IFERROR(TIMEVALUE((TEXT(RIGHT(Input!I195,(LEN(Input!I195)-LEN(B197))),"hh:mm:ss AM/PM"))), "")</f>
        <v/>
      </c>
      <c r="D197" s="17" t="str">
        <f>IFERROR(TIMEVALUE(TEXT(RIGHT(Input!J195,(LEN(Input!J195)-LEN(B197))),"hh:mm:ss AM/PM")), "")</f>
        <v/>
      </c>
      <c r="E197" s="22" t="str">
        <f t="shared" ref="E197:E260" si="9">IFERROR(D197-C197,"")</f>
        <v/>
      </c>
      <c r="F197" s="22" t="e">
        <f t="shared" ref="F197:F260" si="10">IF(E197&gt;G197, E197-G197, 0)</f>
        <v>#N/A</v>
      </c>
      <c r="G197" s="23" t="e">
        <f>24*IF(VLOOKUP(VLOOKUP(A197,Sheet1!$A$1:$B$150,VALUE(2),FALSE),Sheet1!$D$1:$F$3,IF(Input!H195="Fri",VALUE(3), VALUE(2)),FALSE) &lt; D197, D197 - VLOOKUP(VLOOKUP(A197,Sheet1!$A$1:$B$150,VALUE(2),FALSE),Sheet1!$D$1:$F$3,IF(Input!H195="Fri",VALUE(3), VALUE(2)),FALSE), 0)</f>
        <v>#N/A</v>
      </c>
      <c r="H197" s="9">
        <f t="shared" ref="H197:H260" si="11">WEEKNUM(B197)</f>
        <v>0</v>
      </c>
      <c r="I197" s="9">
        <f>Input!M195</f>
        <v>0</v>
      </c>
    </row>
    <row r="198" spans="1:9" x14ac:dyDescent="0.4">
      <c r="A198" s="6" t="str">
        <f>CONCATENATE(Input!C196, " ", Input!D196)</f>
        <v xml:space="preserve"> </v>
      </c>
      <c r="B198" s="24">
        <f>Input!G196</f>
        <v>0</v>
      </c>
      <c r="C198" s="17" t="str">
        <f>IFERROR(TIMEVALUE((TEXT(RIGHT(Input!I196,(LEN(Input!I196)-LEN(B198))),"hh:mm:ss AM/PM"))), "")</f>
        <v/>
      </c>
      <c r="D198" s="17" t="str">
        <f>IFERROR(TIMEVALUE(TEXT(RIGHT(Input!J196,(LEN(Input!J196)-LEN(B198))),"hh:mm:ss AM/PM")), "")</f>
        <v/>
      </c>
      <c r="E198" s="22" t="str">
        <f t="shared" si="9"/>
        <v/>
      </c>
      <c r="F198" s="22" t="e">
        <f t="shared" si="10"/>
        <v>#N/A</v>
      </c>
      <c r="G198" s="23" t="e">
        <f>24*IF(VLOOKUP(VLOOKUP(A198,Sheet1!$A$1:$B$150,VALUE(2),FALSE),Sheet1!$D$1:$F$3,IF(Input!H196="Fri",VALUE(3), VALUE(2)),FALSE) &lt; D198, D198 - VLOOKUP(VLOOKUP(A198,Sheet1!$A$1:$B$150,VALUE(2),FALSE),Sheet1!$D$1:$F$3,IF(Input!H196="Fri",VALUE(3), VALUE(2)),FALSE), 0)</f>
        <v>#N/A</v>
      </c>
      <c r="H198" s="9">
        <f t="shared" si="11"/>
        <v>0</v>
      </c>
      <c r="I198" s="9">
        <f>Input!M196</f>
        <v>0</v>
      </c>
    </row>
    <row r="199" spans="1:9" x14ac:dyDescent="0.4">
      <c r="A199" s="6" t="str">
        <f>CONCATENATE(Input!C197, " ", Input!D197)</f>
        <v xml:space="preserve"> </v>
      </c>
      <c r="B199" s="24">
        <f>Input!G197</f>
        <v>0</v>
      </c>
      <c r="C199" s="17" t="str">
        <f>IFERROR(TIMEVALUE((TEXT(RIGHT(Input!I197,(LEN(Input!I197)-LEN(B199))),"hh:mm:ss AM/PM"))), "")</f>
        <v/>
      </c>
      <c r="D199" s="17" t="str">
        <f>IFERROR(TIMEVALUE(TEXT(RIGHT(Input!J197,(LEN(Input!J197)-LEN(B199))),"hh:mm:ss AM/PM")), "")</f>
        <v/>
      </c>
      <c r="E199" s="22" t="str">
        <f t="shared" si="9"/>
        <v/>
      </c>
      <c r="F199" s="22" t="e">
        <f t="shared" si="10"/>
        <v>#N/A</v>
      </c>
      <c r="G199" s="23" t="e">
        <f>24*IF(VLOOKUP(VLOOKUP(A199,Sheet1!$A$1:$B$150,VALUE(2),FALSE),Sheet1!$D$1:$F$3,IF(Input!H197="Fri",VALUE(3), VALUE(2)),FALSE) &lt; D199, D199 - VLOOKUP(VLOOKUP(A199,Sheet1!$A$1:$B$150,VALUE(2),FALSE),Sheet1!$D$1:$F$3,IF(Input!H197="Fri",VALUE(3), VALUE(2)),FALSE), 0)</f>
        <v>#N/A</v>
      </c>
      <c r="H199" s="9">
        <f t="shared" si="11"/>
        <v>0</v>
      </c>
      <c r="I199" s="9">
        <f>Input!M197</f>
        <v>0</v>
      </c>
    </row>
    <row r="200" spans="1:9" x14ac:dyDescent="0.4">
      <c r="A200" s="6" t="str">
        <f>CONCATENATE(Input!C198, " ", Input!D198)</f>
        <v xml:space="preserve"> </v>
      </c>
      <c r="B200" s="24">
        <f>Input!G198</f>
        <v>0</v>
      </c>
      <c r="C200" s="17" t="str">
        <f>IFERROR(TIMEVALUE((TEXT(RIGHT(Input!I198,(LEN(Input!I198)-LEN(B200))),"hh:mm:ss AM/PM"))), "")</f>
        <v/>
      </c>
      <c r="D200" s="17" t="str">
        <f>IFERROR(TIMEVALUE(TEXT(RIGHT(Input!J198,(LEN(Input!J198)-LEN(B200))),"hh:mm:ss AM/PM")), "")</f>
        <v/>
      </c>
      <c r="E200" s="22" t="str">
        <f t="shared" si="9"/>
        <v/>
      </c>
      <c r="F200" s="22" t="e">
        <f t="shared" si="10"/>
        <v>#N/A</v>
      </c>
      <c r="G200" s="23" t="e">
        <f>24*IF(VLOOKUP(VLOOKUP(A200,Sheet1!$A$1:$B$150,VALUE(2),FALSE),Sheet1!$D$1:$F$3,IF(Input!H198="Fri",VALUE(3), VALUE(2)),FALSE) &lt; D200, D200 - VLOOKUP(VLOOKUP(A200,Sheet1!$A$1:$B$150,VALUE(2),FALSE),Sheet1!$D$1:$F$3,IF(Input!H198="Fri",VALUE(3), VALUE(2)),FALSE), 0)</f>
        <v>#N/A</v>
      </c>
      <c r="H200" s="9">
        <f t="shared" si="11"/>
        <v>0</v>
      </c>
      <c r="I200" s="9">
        <f>Input!M198</f>
        <v>0</v>
      </c>
    </row>
    <row r="201" spans="1:9" x14ac:dyDescent="0.4">
      <c r="A201" s="6" t="str">
        <f>CONCATENATE(Input!C199, " ", Input!D199)</f>
        <v xml:space="preserve"> </v>
      </c>
      <c r="B201" s="24">
        <f>Input!G199</f>
        <v>0</v>
      </c>
      <c r="C201" s="17" t="str">
        <f>IFERROR(TIMEVALUE((TEXT(RIGHT(Input!I199,(LEN(Input!I199)-LEN(B201))),"hh:mm:ss AM/PM"))), "")</f>
        <v/>
      </c>
      <c r="D201" s="17" t="str">
        <f>IFERROR(TIMEVALUE(TEXT(RIGHT(Input!J199,(LEN(Input!J199)-LEN(B201))),"hh:mm:ss AM/PM")), "")</f>
        <v/>
      </c>
      <c r="E201" s="22" t="str">
        <f t="shared" si="9"/>
        <v/>
      </c>
      <c r="F201" s="22" t="e">
        <f t="shared" si="10"/>
        <v>#N/A</v>
      </c>
      <c r="G201" s="23" t="e">
        <f>24*IF(VLOOKUP(VLOOKUP(A201,Sheet1!$A$1:$B$150,VALUE(2),FALSE),Sheet1!$D$1:$F$3,IF(Input!H199="Fri",VALUE(3), VALUE(2)),FALSE) &lt; D201, D201 - VLOOKUP(VLOOKUP(A201,Sheet1!$A$1:$B$150,VALUE(2),FALSE),Sheet1!$D$1:$F$3,IF(Input!H199="Fri",VALUE(3), VALUE(2)),FALSE), 0)</f>
        <v>#N/A</v>
      </c>
      <c r="H201" s="9">
        <f t="shared" si="11"/>
        <v>0</v>
      </c>
      <c r="I201" s="9">
        <f>Input!M199</f>
        <v>0</v>
      </c>
    </row>
    <row r="202" spans="1:9" x14ac:dyDescent="0.4">
      <c r="A202" s="6" t="str">
        <f>CONCATENATE(Input!C200, " ", Input!D200)</f>
        <v xml:space="preserve"> </v>
      </c>
      <c r="B202" s="24">
        <f>Input!G200</f>
        <v>0</v>
      </c>
      <c r="C202" s="17" t="str">
        <f>IFERROR(TIMEVALUE((TEXT(RIGHT(Input!I200,(LEN(Input!I200)-LEN(B202))),"hh:mm:ss AM/PM"))), "")</f>
        <v/>
      </c>
      <c r="D202" s="17" t="str">
        <f>IFERROR(TIMEVALUE(TEXT(RIGHT(Input!J200,(LEN(Input!J200)-LEN(B202))),"hh:mm:ss AM/PM")), "")</f>
        <v/>
      </c>
      <c r="E202" s="22" t="str">
        <f t="shared" si="9"/>
        <v/>
      </c>
      <c r="F202" s="22" t="e">
        <f t="shared" si="10"/>
        <v>#N/A</v>
      </c>
      <c r="G202" s="23" t="e">
        <f>24*IF(VLOOKUP(VLOOKUP(A202,Sheet1!$A$1:$B$150,VALUE(2),FALSE),Sheet1!$D$1:$F$3,IF(Input!H200="Fri",VALUE(3), VALUE(2)),FALSE) &lt; D202, D202 - VLOOKUP(VLOOKUP(A202,Sheet1!$A$1:$B$150,VALUE(2),FALSE),Sheet1!$D$1:$F$3,IF(Input!H200="Fri",VALUE(3), VALUE(2)),FALSE), 0)</f>
        <v>#N/A</v>
      </c>
      <c r="H202" s="9">
        <f t="shared" si="11"/>
        <v>0</v>
      </c>
      <c r="I202" s="9">
        <f>Input!M200</f>
        <v>0</v>
      </c>
    </row>
    <row r="203" spans="1:9" x14ac:dyDescent="0.4">
      <c r="A203" s="6" t="str">
        <f>CONCATENATE(Input!C201, " ", Input!D201)</f>
        <v xml:space="preserve"> </v>
      </c>
      <c r="B203" s="24">
        <f>Input!G201</f>
        <v>0</v>
      </c>
      <c r="C203" s="17" t="str">
        <f>IFERROR(TIMEVALUE((TEXT(RIGHT(Input!I201,(LEN(Input!I201)-LEN(B203))),"hh:mm:ss AM/PM"))), "")</f>
        <v/>
      </c>
      <c r="D203" s="17" t="str">
        <f>IFERROR(TIMEVALUE(TEXT(RIGHT(Input!J201,(LEN(Input!J201)-LEN(B203))),"hh:mm:ss AM/PM")), "")</f>
        <v/>
      </c>
      <c r="E203" s="22" t="str">
        <f t="shared" si="9"/>
        <v/>
      </c>
      <c r="F203" s="22" t="e">
        <f t="shared" si="10"/>
        <v>#N/A</v>
      </c>
      <c r="G203" s="23" t="e">
        <f>24*IF(VLOOKUP(VLOOKUP(A203,Sheet1!$A$1:$B$150,VALUE(2),FALSE),Sheet1!$D$1:$F$3,IF(Input!H201="Fri",VALUE(3), VALUE(2)),FALSE) &lt; D203, D203 - VLOOKUP(VLOOKUP(A203,Sheet1!$A$1:$B$150,VALUE(2),FALSE),Sheet1!$D$1:$F$3,IF(Input!H201="Fri",VALUE(3), VALUE(2)),FALSE), 0)</f>
        <v>#N/A</v>
      </c>
      <c r="H203" s="9">
        <f t="shared" si="11"/>
        <v>0</v>
      </c>
      <c r="I203" s="9">
        <f>Input!M201</f>
        <v>0</v>
      </c>
    </row>
    <row r="204" spans="1:9" x14ac:dyDescent="0.4">
      <c r="A204" s="6" t="str">
        <f>CONCATENATE(Input!C202, " ", Input!D202)</f>
        <v xml:space="preserve"> </v>
      </c>
      <c r="B204" s="24">
        <f>Input!G202</f>
        <v>0</v>
      </c>
      <c r="C204" s="17" t="str">
        <f>IFERROR(TIMEVALUE((TEXT(RIGHT(Input!I202,(LEN(Input!I202)-LEN(B204))),"hh:mm:ss AM/PM"))), "")</f>
        <v/>
      </c>
      <c r="D204" s="17" t="str">
        <f>IFERROR(TIMEVALUE(TEXT(RIGHT(Input!J202,(LEN(Input!J202)-LEN(B204))),"hh:mm:ss AM/PM")), "")</f>
        <v/>
      </c>
      <c r="E204" s="22" t="str">
        <f t="shared" si="9"/>
        <v/>
      </c>
      <c r="F204" s="22" t="e">
        <f t="shared" si="10"/>
        <v>#N/A</v>
      </c>
      <c r="G204" s="23" t="e">
        <f>24*IF(VLOOKUP(VLOOKUP(A204,Sheet1!$A$1:$B$150,VALUE(2),FALSE),Sheet1!$D$1:$F$3,IF(Input!H202="Fri",VALUE(3), VALUE(2)),FALSE) &lt; D204, D204 - VLOOKUP(VLOOKUP(A204,Sheet1!$A$1:$B$150,VALUE(2),FALSE),Sheet1!$D$1:$F$3,IF(Input!H202="Fri",VALUE(3), VALUE(2)),FALSE), 0)</f>
        <v>#N/A</v>
      </c>
      <c r="H204" s="9">
        <f t="shared" si="11"/>
        <v>0</v>
      </c>
      <c r="I204" s="9">
        <f>Input!M202</f>
        <v>0</v>
      </c>
    </row>
    <row r="205" spans="1:9" x14ac:dyDescent="0.4">
      <c r="A205" s="6" t="str">
        <f>CONCATENATE(Input!C203, " ", Input!D203)</f>
        <v xml:space="preserve"> </v>
      </c>
      <c r="B205" s="24">
        <f>Input!G203</f>
        <v>0</v>
      </c>
      <c r="C205" s="17" t="str">
        <f>IFERROR(TIMEVALUE((TEXT(RIGHT(Input!I203,(LEN(Input!I203)-LEN(B205))),"hh:mm:ss AM/PM"))), "")</f>
        <v/>
      </c>
      <c r="D205" s="17" t="str">
        <f>IFERROR(TIMEVALUE(TEXT(RIGHT(Input!J203,(LEN(Input!J203)-LEN(B205))),"hh:mm:ss AM/PM")), "")</f>
        <v/>
      </c>
      <c r="E205" s="22" t="str">
        <f t="shared" si="9"/>
        <v/>
      </c>
      <c r="F205" s="22" t="e">
        <f t="shared" si="10"/>
        <v>#N/A</v>
      </c>
      <c r="G205" s="23" t="e">
        <f>24*IF(VLOOKUP(VLOOKUP(A205,Sheet1!$A$1:$B$150,VALUE(2),FALSE),Sheet1!$D$1:$F$3,IF(Input!H203="Fri",VALUE(3), VALUE(2)),FALSE) &lt; D205, D205 - VLOOKUP(VLOOKUP(A205,Sheet1!$A$1:$B$150,VALUE(2),FALSE),Sheet1!$D$1:$F$3,IF(Input!H203="Fri",VALUE(3), VALUE(2)),FALSE), 0)</f>
        <v>#N/A</v>
      </c>
      <c r="H205" s="9">
        <f t="shared" si="11"/>
        <v>0</v>
      </c>
      <c r="I205" s="9">
        <f>Input!M203</f>
        <v>0</v>
      </c>
    </row>
    <row r="206" spans="1:9" x14ac:dyDescent="0.4">
      <c r="A206" s="6" t="str">
        <f>CONCATENATE(Input!C204, " ", Input!D204)</f>
        <v xml:space="preserve"> </v>
      </c>
      <c r="B206" s="24">
        <f>Input!G204</f>
        <v>0</v>
      </c>
      <c r="C206" s="17" t="str">
        <f>IFERROR(TIMEVALUE((TEXT(RIGHT(Input!I204,(LEN(Input!I204)-LEN(B206))),"hh:mm:ss AM/PM"))), "")</f>
        <v/>
      </c>
      <c r="D206" s="17" t="str">
        <f>IFERROR(TIMEVALUE(TEXT(RIGHT(Input!J204,(LEN(Input!J204)-LEN(B206))),"hh:mm:ss AM/PM")), "")</f>
        <v/>
      </c>
      <c r="E206" s="22" t="str">
        <f t="shared" si="9"/>
        <v/>
      </c>
      <c r="F206" s="22" t="e">
        <f t="shared" si="10"/>
        <v>#N/A</v>
      </c>
      <c r="G206" s="23" t="e">
        <f>24*IF(VLOOKUP(VLOOKUP(A206,Sheet1!$A$1:$B$150,VALUE(2),FALSE),Sheet1!$D$1:$F$3,IF(Input!H204="Fri",VALUE(3), VALUE(2)),FALSE) &lt; D206, D206 - VLOOKUP(VLOOKUP(A206,Sheet1!$A$1:$B$150,VALUE(2),FALSE),Sheet1!$D$1:$F$3,IF(Input!H204="Fri",VALUE(3), VALUE(2)),FALSE), 0)</f>
        <v>#N/A</v>
      </c>
      <c r="H206" s="9">
        <f t="shared" si="11"/>
        <v>0</v>
      </c>
      <c r="I206" s="9">
        <f>Input!M204</f>
        <v>0</v>
      </c>
    </row>
    <row r="207" spans="1:9" x14ac:dyDescent="0.4">
      <c r="A207" s="6" t="str">
        <f>CONCATENATE(Input!C205, " ", Input!D205)</f>
        <v xml:space="preserve"> </v>
      </c>
      <c r="B207" s="24">
        <f>Input!G205</f>
        <v>0</v>
      </c>
      <c r="C207" s="17" t="str">
        <f>IFERROR(TIMEVALUE((TEXT(RIGHT(Input!I205,(LEN(Input!I205)-LEN(B207))),"hh:mm:ss AM/PM"))), "")</f>
        <v/>
      </c>
      <c r="D207" s="17" t="str">
        <f>IFERROR(TIMEVALUE(TEXT(RIGHT(Input!J205,(LEN(Input!J205)-LEN(B207))),"hh:mm:ss AM/PM")), "")</f>
        <v/>
      </c>
      <c r="E207" s="22" t="str">
        <f t="shared" si="9"/>
        <v/>
      </c>
      <c r="F207" s="22" t="e">
        <f t="shared" si="10"/>
        <v>#N/A</v>
      </c>
      <c r="G207" s="23" t="e">
        <f>24*IF(VLOOKUP(VLOOKUP(A207,Sheet1!$A$1:$B$150,VALUE(2),FALSE),Sheet1!$D$1:$F$3,IF(Input!H205="Fri",VALUE(3), VALUE(2)),FALSE) &lt; D207, D207 - VLOOKUP(VLOOKUP(A207,Sheet1!$A$1:$B$150,VALUE(2),FALSE),Sheet1!$D$1:$F$3,IF(Input!H205="Fri",VALUE(3), VALUE(2)),FALSE), 0)</f>
        <v>#N/A</v>
      </c>
      <c r="H207" s="9">
        <f t="shared" si="11"/>
        <v>0</v>
      </c>
      <c r="I207" s="9">
        <f>Input!M205</f>
        <v>0</v>
      </c>
    </row>
    <row r="208" spans="1:9" x14ac:dyDescent="0.4">
      <c r="A208" s="6" t="str">
        <f>CONCATENATE(Input!C206, " ", Input!D206)</f>
        <v xml:space="preserve"> </v>
      </c>
      <c r="B208" s="24">
        <f>Input!G206</f>
        <v>0</v>
      </c>
      <c r="C208" s="17" t="str">
        <f>IFERROR(TIMEVALUE((TEXT(RIGHT(Input!I206,(LEN(Input!I206)-LEN(B208))),"hh:mm:ss AM/PM"))), "")</f>
        <v/>
      </c>
      <c r="D208" s="17" t="str">
        <f>IFERROR(TIMEVALUE(TEXT(RIGHT(Input!J206,(LEN(Input!J206)-LEN(B208))),"hh:mm:ss AM/PM")), "")</f>
        <v/>
      </c>
      <c r="E208" s="22" t="str">
        <f t="shared" si="9"/>
        <v/>
      </c>
      <c r="F208" s="22" t="e">
        <f t="shared" si="10"/>
        <v>#N/A</v>
      </c>
      <c r="G208" s="23" t="e">
        <f>24*IF(VLOOKUP(VLOOKUP(A208,Sheet1!$A$1:$B$150,VALUE(2),FALSE),Sheet1!$D$1:$F$3,IF(Input!H206="Fri",VALUE(3), VALUE(2)),FALSE) &lt; D208, D208 - VLOOKUP(VLOOKUP(A208,Sheet1!$A$1:$B$150,VALUE(2),FALSE),Sheet1!$D$1:$F$3,IF(Input!H206="Fri",VALUE(3), VALUE(2)),FALSE), 0)</f>
        <v>#N/A</v>
      </c>
      <c r="H208" s="9">
        <f t="shared" si="11"/>
        <v>0</v>
      </c>
      <c r="I208" s="9">
        <f>Input!M206</f>
        <v>0</v>
      </c>
    </row>
    <row r="209" spans="1:9" x14ac:dyDescent="0.4">
      <c r="A209" s="6" t="str">
        <f>CONCATENATE(Input!C207, " ", Input!D207)</f>
        <v xml:space="preserve"> </v>
      </c>
      <c r="B209" s="24">
        <f>Input!G207</f>
        <v>0</v>
      </c>
      <c r="C209" s="17" t="str">
        <f>IFERROR(TIMEVALUE((TEXT(RIGHT(Input!I207,(LEN(Input!I207)-LEN(B209))),"hh:mm:ss AM/PM"))), "")</f>
        <v/>
      </c>
      <c r="D209" s="17" t="str">
        <f>IFERROR(TIMEVALUE(TEXT(RIGHT(Input!J207,(LEN(Input!J207)-LEN(B209))),"hh:mm:ss AM/PM")), "")</f>
        <v/>
      </c>
      <c r="E209" s="22" t="str">
        <f t="shared" si="9"/>
        <v/>
      </c>
      <c r="F209" s="22" t="e">
        <f t="shared" si="10"/>
        <v>#N/A</v>
      </c>
      <c r="G209" s="23" t="e">
        <f>24*IF(VLOOKUP(VLOOKUP(A209,Sheet1!$A$1:$B$150,VALUE(2),FALSE),Sheet1!$D$1:$F$3,IF(Input!H207="Fri",VALUE(3), VALUE(2)),FALSE) &lt; D209, D209 - VLOOKUP(VLOOKUP(A209,Sheet1!$A$1:$B$150,VALUE(2),FALSE),Sheet1!$D$1:$F$3,IF(Input!H207="Fri",VALUE(3), VALUE(2)),FALSE), 0)</f>
        <v>#N/A</v>
      </c>
      <c r="H209" s="9">
        <f t="shared" si="11"/>
        <v>0</v>
      </c>
      <c r="I209" s="9">
        <f>Input!M207</f>
        <v>0</v>
      </c>
    </row>
    <row r="210" spans="1:9" x14ac:dyDescent="0.4">
      <c r="A210" s="6" t="str">
        <f>CONCATENATE(Input!C208, " ", Input!D208)</f>
        <v xml:space="preserve"> </v>
      </c>
      <c r="B210" s="24">
        <f>Input!G208</f>
        <v>0</v>
      </c>
      <c r="C210" s="17" t="str">
        <f>IFERROR(TIMEVALUE((TEXT(RIGHT(Input!I208,(LEN(Input!I208)-LEN(B210))),"hh:mm:ss AM/PM"))), "")</f>
        <v/>
      </c>
      <c r="D210" s="17" t="str">
        <f>IFERROR(TIMEVALUE(TEXT(RIGHT(Input!J208,(LEN(Input!J208)-LEN(B210))),"hh:mm:ss AM/PM")), "")</f>
        <v/>
      </c>
      <c r="E210" s="22" t="str">
        <f t="shared" si="9"/>
        <v/>
      </c>
      <c r="F210" s="22" t="e">
        <f t="shared" si="10"/>
        <v>#N/A</v>
      </c>
      <c r="G210" s="23" t="e">
        <f>24*IF(VLOOKUP(VLOOKUP(A210,Sheet1!$A$1:$B$150,VALUE(2),FALSE),Sheet1!$D$1:$F$3,IF(Input!H208="Fri",VALUE(3), VALUE(2)),FALSE) &lt; D210, D210 - VLOOKUP(VLOOKUP(A210,Sheet1!$A$1:$B$150,VALUE(2),FALSE),Sheet1!$D$1:$F$3,IF(Input!H208="Fri",VALUE(3), VALUE(2)),FALSE), 0)</f>
        <v>#N/A</v>
      </c>
      <c r="H210" s="9">
        <f t="shared" si="11"/>
        <v>0</v>
      </c>
      <c r="I210" s="9">
        <f>Input!M208</f>
        <v>0</v>
      </c>
    </row>
    <row r="211" spans="1:9" x14ac:dyDescent="0.4">
      <c r="A211" s="6" t="str">
        <f>CONCATENATE(Input!C209, " ", Input!D209)</f>
        <v xml:space="preserve"> </v>
      </c>
      <c r="B211" s="24">
        <f>Input!G209</f>
        <v>0</v>
      </c>
      <c r="C211" s="17" t="str">
        <f>IFERROR(TIMEVALUE((TEXT(RIGHT(Input!I209,(LEN(Input!I209)-LEN(B211))),"hh:mm:ss AM/PM"))), "")</f>
        <v/>
      </c>
      <c r="D211" s="17" t="str">
        <f>IFERROR(TIMEVALUE(TEXT(RIGHT(Input!J209,(LEN(Input!J209)-LEN(B211))),"hh:mm:ss AM/PM")), "")</f>
        <v/>
      </c>
      <c r="E211" s="22" t="str">
        <f t="shared" si="9"/>
        <v/>
      </c>
      <c r="F211" s="22" t="e">
        <f t="shared" si="10"/>
        <v>#N/A</v>
      </c>
      <c r="G211" s="23" t="e">
        <f>24*IF(VLOOKUP(VLOOKUP(A211,Sheet1!$A$1:$B$150,VALUE(2),FALSE),Sheet1!$D$1:$F$3,IF(Input!H209="Fri",VALUE(3), VALUE(2)),FALSE) &lt; D211, D211 - VLOOKUP(VLOOKUP(A211,Sheet1!$A$1:$B$150,VALUE(2),FALSE),Sheet1!$D$1:$F$3,IF(Input!H209="Fri",VALUE(3), VALUE(2)),FALSE), 0)</f>
        <v>#N/A</v>
      </c>
      <c r="H211" s="9">
        <f t="shared" si="11"/>
        <v>0</v>
      </c>
      <c r="I211" s="9">
        <f>Input!M209</f>
        <v>0</v>
      </c>
    </row>
    <row r="212" spans="1:9" x14ac:dyDescent="0.4">
      <c r="A212" s="6" t="str">
        <f>CONCATENATE(Input!C210, " ", Input!D210)</f>
        <v xml:space="preserve"> </v>
      </c>
      <c r="B212" s="24">
        <f>Input!G210</f>
        <v>0</v>
      </c>
      <c r="C212" s="17" t="str">
        <f>IFERROR(TIMEVALUE((TEXT(RIGHT(Input!I210,(LEN(Input!I210)-LEN(B212))),"hh:mm:ss AM/PM"))), "")</f>
        <v/>
      </c>
      <c r="D212" s="17" t="str">
        <f>IFERROR(TIMEVALUE(TEXT(RIGHT(Input!J210,(LEN(Input!J210)-LEN(B212))),"hh:mm:ss AM/PM")), "")</f>
        <v/>
      </c>
      <c r="E212" s="22" t="str">
        <f t="shared" si="9"/>
        <v/>
      </c>
      <c r="F212" s="22" t="e">
        <f t="shared" si="10"/>
        <v>#N/A</v>
      </c>
      <c r="G212" s="23" t="e">
        <f>24*IF(VLOOKUP(VLOOKUP(A212,Sheet1!$A$1:$B$150,VALUE(2),FALSE),Sheet1!$D$1:$F$3,IF(Input!H210="Fri",VALUE(3), VALUE(2)),FALSE) &lt; D212, D212 - VLOOKUP(VLOOKUP(A212,Sheet1!$A$1:$B$150,VALUE(2),FALSE),Sheet1!$D$1:$F$3,IF(Input!H210="Fri",VALUE(3), VALUE(2)),FALSE), 0)</f>
        <v>#N/A</v>
      </c>
      <c r="H212" s="9">
        <f t="shared" si="11"/>
        <v>0</v>
      </c>
      <c r="I212" s="9">
        <f>Input!M210</f>
        <v>0</v>
      </c>
    </row>
    <row r="213" spans="1:9" x14ac:dyDescent="0.4">
      <c r="A213" s="6" t="str">
        <f>CONCATENATE(Input!C211, " ", Input!D211)</f>
        <v xml:space="preserve"> </v>
      </c>
      <c r="B213" s="24">
        <f>Input!G211</f>
        <v>0</v>
      </c>
      <c r="C213" s="17" t="str">
        <f>IFERROR(TIMEVALUE((TEXT(RIGHT(Input!I211,(LEN(Input!I211)-LEN(B213))),"hh:mm:ss AM/PM"))), "")</f>
        <v/>
      </c>
      <c r="D213" s="17" t="str">
        <f>IFERROR(TIMEVALUE(TEXT(RIGHT(Input!J211,(LEN(Input!J211)-LEN(B213))),"hh:mm:ss AM/PM")), "")</f>
        <v/>
      </c>
      <c r="E213" s="22" t="str">
        <f t="shared" si="9"/>
        <v/>
      </c>
      <c r="F213" s="22" t="e">
        <f t="shared" si="10"/>
        <v>#N/A</v>
      </c>
      <c r="G213" s="23" t="e">
        <f>24*IF(VLOOKUP(VLOOKUP(A213,Sheet1!$A$1:$B$150,VALUE(2),FALSE),Sheet1!$D$1:$F$3,IF(Input!H211="Fri",VALUE(3), VALUE(2)),FALSE) &lt; D213, D213 - VLOOKUP(VLOOKUP(A213,Sheet1!$A$1:$B$150,VALUE(2),FALSE),Sheet1!$D$1:$F$3,IF(Input!H211="Fri",VALUE(3), VALUE(2)),FALSE), 0)</f>
        <v>#N/A</v>
      </c>
      <c r="H213" s="9">
        <f t="shared" si="11"/>
        <v>0</v>
      </c>
      <c r="I213" s="9">
        <f>Input!M211</f>
        <v>0</v>
      </c>
    </row>
    <row r="214" spans="1:9" x14ac:dyDescent="0.4">
      <c r="A214" s="6" t="str">
        <f>CONCATENATE(Input!C212, " ", Input!D212)</f>
        <v xml:space="preserve"> </v>
      </c>
      <c r="B214" s="24">
        <f>Input!G212</f>
        <v>0</v>
      </c>
      <c r="C214" s="17" t="str">
        <f>IFERROR(TIMEVALUE((TEXT(RIGHT(Input!I212,(LEN(Input!I212)-LEN(B214))),"hh:mm:ss AM/PM"))), "")</f>
        <v/>
      </c>
      <c r="D214" s="17" t="str">
        <f>IFERROR(TIMEVALUE(TEXT(RIGHT(Input!J212,(LEN(Input!J212)-LEN(B214))),"hh:mm:ss AM/PM")), "")</f>
        <v/>
      </c>
      <c r="E214" s="22" t="str">
        <f t="shared" si="9"/>
        <v/>
      </c>
      <c r="F214" s="22" t="e">
        <f t="shared" si="10"/>
        <v>#N/A</v>
      </c>
      <c r="G214" s="23" t="e">
        <f>24*IF(VLOOKUP(VLOOKUP(A214,Sheet1!$A$1:$B$150,VALUE(2),FALSE),Sheet1!$D$1:$F$3,IF(Input!H212="Fri",VALUE(3), VALUE(2)),FALSE) &lt; D214, D214 - VLOOKUP(VLOOKUP(A214,Sheet1!$A$1:$B$150,VALUE(2),FALSE),Sheet1!$D$1:$F$3,IF(Input!H212="Fri",VALUE(3), VALUE(2)),FALSE), 0)</f>
        <v>#N/A</v>
      </c>
      <c r="H214" s="9">
        <f t="shared" si="11"/>
        <v>0</v>
      </c>
      <c r="I214" s="9">
        <f>Input!M212</f>
        <v>0</v>
      </c>
    </row>
    <row r="215" spans="1:9" x14ac:dyDescent="0.4">
      <c r="A215" s="6" t="str">
        <f>CONCATENATE(Input!C213, " ", Input!D213)</f>
        <v xml:space="preserve"> </v>
      </c>
      <c r="B215" s="24">
        <f>Input!G213</f>
        <v>0</v>
      </c>
      <c r="C215" s="17" t="str">
        <f>IFERROR(TIMEVALUE((TEXT(RIGHT(Input!I213,(LEN(Input!I213)-LEN(B215))),"hh:mm:ss AM/PM"))), "")</f>
        <v/>
      </c>
      <c r="D215" s="17" t="str">
        <f>IFERROR(TIMEVALUE(TEXT(RIGHT(Input!J213,(LEN(Input!J213)-LEN(B215))),"hh:mm:ss AM/PM")), "")</f>
        <v/>
      </c>
      <c r="E215" s="22" t="str">
        <f t="shared" si="9"/>
        <v/>
      </c>
      <c r="F215" s="22" t="e">
        <f t="shared" si="10"/>
        <v>#N/A</v>
      </c>
      <c r="G215" s="23" t="e">
        <f>24*IF(VLOOKUP(VLOOKUP(A215,Sheet1!$A$1:$B$150,VALUE(2),FALSE),Sheet1!$D$1:$F$3,IF(Input!H213="Fri",VALUE(3), VALUE(2)),FALSE) &lt; D215, D215 - VLOOKUP(VLOOKUP(A215,Sheet1!$A$1:$B$150,VALUE(2),FALSE),Sheet1!$D$1:$F$3,IF(Input!H213="Fri",VALUE(3), VALUE(2)),FALSE), 0)</f>
        <v>#N/A</v>
      </c>
      <c r="H215" s="9">
        <f t="shared" si="11"/>
        <v>0</v>
      </c>
      <c r="I215" s="9">
        <f>Input!M213</f>
        <v>0</v>
      </c>
    </row>
    <row r="216" spans="1:9" x14ac:dyDescent="0.4">
      <c r="A216" s="6" t="str">
        <f>CONCATENATE(Input!C214, " ", Input!D214)</f>
        <v xml:space="preserve"> </v>
      </c>
      <c r="B216" s="24">
        <f>Input!G214</f>
        <v>0</v>
      </c>
      <c r="C216" s="17" t="str">
        <f>IFERROR(TIMEVALUE((TEXT(RIGHT(Input!I214,(LEN(Input!I214)-LEN(B216))),"hh:mm:ss AM/PM"))), "")</f>
        <v/>
      </c>
      <c r="D216" s="17" t="str">
        <f>IFERROR(TIMEVALUE(TEXT(RIGHT(Input!J214,(LEN(Input!J214)-LEN(B216))),"hh:mm:ss AM/PM")), "")</f>
        <v/>
      </c>
      <c r="E216" s="22" t="str">
        <f t="shared" si="9"/>
        <v/>
      </c>
      <c r="F216" s="22" t="e">
        <f t="shared" si="10"/>
        <v>#N/A</v>
      </c>
      <c r="G216" s="23" t="e">
        <f>24*IF(VLOOKUP(VLOOKUP(A216,Sheet1!$A$1:$B$150,VALUE(2),FALSE),Sheet1!$D$1:$F$3,IF(Input!H214="Fri",VALUE(3), VALUE(2)),FALSE) &lt; D216, D216 - VLOOKUP(VLOOKUP(A216,Sheet1!$A$1:$B$150,VALUE(2),FALSE),Sheet1!$D$1:$F$3,IF(Input!H214="Fri",VALUE(3), VALUE(2)),FALSE), 0)</f>
        <v>#N/A</v>
      </c>
      <c r="H216" s="9">
        <f t="shared" si="11"/>
        <v>0</v>
      </c>
      <c r="I216" s="9">
        <f>Input!M214</f>
        <v>0</v>
      </c>
    </row>
    <row r="217" spans="1:9" x14ac:dyDescent="0.4">
      <c r="A217" s="6" t="str">
        <f>CONCATENATE(Input!C215, " ", Input!D215)</f>
        <v xml:space="preserve"> </v>
      </c>
      <c r="B217" s="24">
        <f>Input!G215</f>
        <v>0</v>
      </c>
      <c r="C217" s="17" t="str">
        <f>IFERROR(TIMEVALUE((TEXT(RIGHT(Input!I215,(LEN(Input!I215)-LEN(B217))),"hh:mm:ss AM/PM"))), "")</f>
        <v/>
      </c>
      <c r="D217" s="17" t="str">
        <f>IFERROR(TIMEVALUE(TEXT(RIGHT(Input!J215,(LEN(Input!J215)-LEN(B217))),"hh:mm:ss AM/PM")), "")</f>
        <v/>
      </c>
      <c r="E217" s="22" t="str">
        <f t="shared" si="9"/>
        <v/>
      </c>
      <c r="F217" s="22" t="e">
        <f t="shared" si="10"/>
        <v>#N/A</v>
      </c>
      <c r="G217" s="23" t="e">
        <f>24*IF(VLOOKUP(VLOOKUP(A217,Sheet1!$A$1:$B$150,VALUE(2),FALSE),Sheet1!$D$1:$F$3,IF(Input!H215="Fri",VALUE(3), VALUE(2)),FALSE) &lt; D217, D217 - VLOOKUP(VLOOKUP(A217,Sheet1!$A$1:$B$150,VALUE(2),FALSE),Sheet1!$D$1:$F$3,IF(Input!H215="Fri",VALUE(3), VALUE(2)),FALSE), 0)</f>
        <v>#N/A</v>
      </c>
      <c r="H217" s="9">
        <f t="shared" si="11"/>
        <v>0</v>
      </c>
      <c r="I217" s="9">
        <f>Input!M215</f>
        <v>0</v>
      </c>
    </row>
    <row r="218" spans="1:9" x14ac:dyDescent="0.4">
      <c r="A218" s="6" t="str">
        <f>CONCATENATE(Input!C216, " ", Input!D216)</f>
        <v xml:space="preserve"> </v>
      </c>
      <c r="B218" s="24">
        <f>Input!G216</f>
        <v>0</v>
      </c>
      <c r="C218" s="17" t="str">
        <f>IFERROR(TIMEVALUE((TEXT(RIGHT(Input!I216,(LEN(Input!I216)-LEN(B218))),"hh:mm:ss AM/PM"))), "")</f>
        <v/>
      </c>
      <c r="D218" s="17" t="str">
        <f>IFERROR(TIMEVALUE(TEXT(RIGHT(Input!J216,(LEN(Input!J216)-LEN(B218))),"hh:mm:ss AM/PM")), "")</f>
        <v/>
      </c>
      <c r="E218" s="22" t="str">
        <f t="shared" si="9"/>
        <v/>
      </c>
      <c r="F218" s="22" t="e">
        <f t="shared" si="10"/>
        <v>#N/A</v>
      </c>
      <c r="G218" s="23" t="e">
        <f>24*IF(VLOOKUP(VLOOKUP(A218,Sheet1!$A$1:$B$150,VALUE(2),FALSE),Sheet1!$D$1:$F$3,IF(Input!H216="Fri",VALUE(3), VALUE(2)),FALSE) &lt; D218, D218 - VLOOKUP(VLOOKUP(A218,Sheet1!$A$1:$B$150,VALUE(2),FALSE),Sheet1!$D$1:$F$3,IF(Input!H216="Fri",VALUE(3), VALUE(2)),FALSE), 0)</f>
        <v>#N/A</v>
      </c>
      <c r="H218" s="9">
        <f t="shared" si="11"/>
        <v>0</v>
      </c>
      <c r="I218" s="9">
        <f>Input!M216</f>
        <v>0</v>
      </c>
    </row>
    <row r="219" spans="1:9" x14ac:dyDescent="0.4">
      <c r="A219" s="6" t="str">
        <f>CONCATENATE(Input!C217, " ", Input!D217)</f>
        <v xml:space="preserve"> </v>
      </c>
      <c r="B219" s="24">
        <f>Input!G217</f>
        <v>0</v>
      </c>
      <c r="C219" s="17" t="str">
        <f>IFERROR(TIMEVALUE((TEXT(RIGHT(Input!I217,(LEN(Input!I217)-LEN(B219))),"hh:mm:ss AM/PM"))), "")</f>
        <v/>
      </c>
      <c r="D219" s="17" t="str">
        <f>IFERROR(TIMEVALUE(TEXT(RIGHT(Input!J217,(LEN(Input!J217)-LEN(B219))),"hh:mm:ss AM/PM")), "")</f>
        <v/>
      </c>
      <c r="E219" s="22" t="str">
        <f t="shared" si="9"/>
        <v/>
      </c>
      <c r="F219" s="22" t="e">
        <f t="shared" si="10"/>
        <v>#N/A</v>
      </c>
      <c r="G219" s="23" t="e">
        <f>24*IF(VLOOKUP(VLOOKUP(A219,Sheet1!$A$1:$B$150,VALUE(2),FALSE),Sheet1!$D$1:$F$3,IF(Input!H217="Fri",VALUE(3), VALUE(2)),FALSE) &lt; D219, D219 - VLOOKUP(VLOOKUP(A219,Sheet1!$A$1:$B$150,VALUE(2),FALSE),Sheet1!$D$1:$F$3,IF(Input!H217="Fri",VALUE(3), VALUE(2)),FALSE), 0)</f>
        <v>#N/A</v>
      </c>
      <c r="H219" s="9">
        <f t="shared" si="11"/>
        <v>0</v>
      </c>
      <c r="I219" s="9">
        <f>Input!M217</f>
        <v>0</v>
      </c>
    </row>
    <row r="220" spans="1:9" x14ac:dyDescent="0.4">
      <c r="A220" s="6" t="str">
        <f>CONCATENATE(Input!C218, " ", Input!D218)</f>
        <v xml:space="preserve"> </v>
      </c>
      <c r="B220" s="24">
        <f>Input!G218</f>
        <v>0</v>
      </c>
      <c r="C220" s="17" t="str">
        <f>IFERROR(TIMEVALUE((TEXT(RIGHT(Input!I218,(LEN(Input!I218)-LEN(B220))),"hh:mm:ss AM/PM"))), "")</f>
        <v/>
      </c>
      <c r="D220" s="17" t="str">
        <f>IFERROR(TIMEVALUE(TEXT(RIGHT(Input!J218,(LEN(Input!J218)-LEN(B220))),"hh:mm:ss AM/PM")), "")</f>
        <v/>
      </c>
      <c r="E220" s="22" t="str">
        <f t="shared" si="9"/>
        <v/>
      </c>
      <c r="F220" s="22" t="e">
        <f t="shared" si="10"/>
        <v>#N/A</v>
      </c>
      <c r="G220" s="23" t="e">
        <f>24*IF(VLOOKUP(VLOOKUP(A220,Sheet1!$A$1:$B$150,VALUE(2),FALSE),Sheet1!$D$1:$F$3,IF(Input!H218="Fri",VALUE(3), VALUE(2)),FALSE) &lt; D220, D220 - VLOOKUP(VLOOKUP(A220,Sheet1!$A$1:$B$150,VALUE(2),FALSE),Sheet1!$D$1:$F$3,IF(Input!H218="Fri",VALUE(3), VALUE(2)),FALSE), 0)</f>
        <v>#N/A</v>
      </c>
      <c r="H220" s="9">
        <f t="shared" si="11"/>
        <v>0</v>
      </c>
      <c r="I220" s="9">
        <f>Input!M218</f>
        <v>0</v>
      </c>
    </row>
    <row r="221" spans="1:9" x14ac:dyDescent="0.4">
      <c r="A221" s="6" t="str">
        <f>CONCATENATE(Input!C219, " ", Input!D219)</f>
        <v xml:space="preserve"> </v>
      </c>
      <c r="B221" s="24">
        <f>Input!G219</f>
        <v>0</v>
      </c>
      <c r="C221" s="17" t="str">
        <f>IFERROR(TIMEVALUE((TEXT(RIGHT(Input!I219,(LEN(Input!I219)-LEN(B221))),"hh:mm:ss AM/PM"))), "")</f>
        <v/>
      </c>
      <c r="D221" s="17" t="str">
        <f>IFERROR(TIMEVALUE(TEXT(RIGHT(Input!J219,(LEN(Input!J219)-LEN(B221))),"hh:mm:ss AM/PM")), "")</f>
        <v/>
      </c>
      <c r="E221" s="22" t="str">
        <f t="shared" si="9"/>
        <v/>
      </c>
      <c r="F221" s="22" t="e">
        <f t="shared" si="10"/>
        <v>#N/A</v>
      </c>
      <c r="G221" s="23" t="e">
        <f>24*IF(VLOOKUP(VLOOKUP(A221,Sheet1!$A$1:$B$150,VALUE(2),FALSE),Sheet1!$D$1:$F$3,IF(Input!H219="Fri",VALUE(3), VALUE(2)),FALSE) &lt; D221, D221 - VLOOKUP(VLOOKUP(A221,Sheet1!$A$1:$B$150,VALUE(2),FALSE),Sheet1!$D$1:$F$3,IF(Input!H219="Fri",VALUE(3), VALUE(2)),FALSE), 0)</f>
        <v>#N/A</v>
      </c>
      <c r="H221" s="9">
        <f t="shared" si="11"/>
        <v>0</v>
      </c>
      <c r="I221" s="9">
        <f>Input!M219</f>
        <v>0</v>
      </c>
    </row>
    <row r="222" spans="1:9" x14ac:dyDescent="0.4">
      <c r="A222" s="6" t="str">
        <f>CONCATENATE(Input!C220, " ", Input!D220)</f>
        <v xml:space="preserve"> </v>
      </c>
      <c r="B222" s="24">
        <f>Input!G220</f>
        <v>0</v>
      </c>
      <c r="C222" s="17" t="str">
        <f>IFERROR(TIMEVALUE((TEXT(RIGHT(Input!I220,(LEN(Input!I220)-LEN(B222))),"hh:mm:ss AM/PM"))), "")</f>
        <v/>
      </c>
      <c r="D222" s="17" t="str">
        <f>IFERROR(TIMEVALUE(TEXT(RIGHT(Input!J220,(LEN(Input!J220)-LEN(B222))),"hh:mm:ss AM/PM")), "")</f>
        <v/>
      </c>
      <c r="E222" s="22" t="str">
        <f t="shared" si="9"/>
        <v/>
      </c>
      <c r="F222" s="22" t="e">
        <f t="shared" si="10"/>
        <v>#N/A</v>
      </c>
      <c r="G222" s="23" t="e">
        <f>24*IF(VLOOKUP(VLOOKUP(A222,Sheet1!$A$1:$B$150,VALUE(2),FALSE),Sheet1!$D$1:$F$3,IF(Input!H220="Fri",VALUE(3), VALUE(2)),FALSE) &lt; D222, D222 - VLOOKUP(VLOOKUP(A222,Sheet1!$A$1:$B$150,VALUE(2),FALSE),Sheet1!$D$1:$F$3,IF(Input!H220="Fri",VALUE(3), VALUE(2)),FALSE), 0)</f>
        <v>#N/A</v>
      </c>
      <c r="H222" s="9">
        <f t="shared" si="11"/>
        <v>0</v>
      </c>
      <c r="I222" s="9">
        <f>Input!M220</f>
        <v>0</v>
      </c>
    </row>
    <row r="223" spans="1:9" x14ac:dyDescent="0.4">
      <c r="A223" s="6" t="str">
        <f>CONCATENATE(Input!C221, " ", Input!D221)</f>
        <v xml:space="preserve"> </v>
      </c>
      <c r="B223" s="24">
        <f>Input!G221</f>
        <v>0</v>
      </c>
      <c r="C223" s="17" t="str">
        <f>IFERROR(TIMEVALUE((TEXT(RIGHT(Input!I221,(LEN(Input!I221)-LEN(B223))),"hh:mm:ss AM/PM"))), "")</f>
        <v/>
      </c>
      <c r="D223" s="17" t="str">
        <f>IFERROR(TIMEVALUE(TEXT(RIGHT(Input!J221,(LEN(Input!J221)-LEN(B223))),"hh:mm:ss AM/PM")), "")</f>
        <v/>
      </c>
      <c r="E223" s="22" t="str">
        <f t="shared" si="9"/>
        <v/>
      </c>
      <c r="F223" s="22" t="e">
        <f t="shared" si="10"/>
        <v>#N/A</v>
      </c>
      <c r="G223" s="23" t="e">
        <f>24*IF(VLOOKUP(VLOOKUP(A223,Sheet1!$A$1:$B$150,VALUE(2),FALSE),Sheet1!$D$1:$F$3,IF(Input!H221="Fri",VALUE(3), VALUE(2)),FALSE) &lt; D223, D223 - VLOOKUP(VLOOKUP(A223,Sheet1!$A$1:$B$150,VALUE(2),FALSE),Sheet1!$D$1:$F$3,IF(Input!H221="Fri",VALUE(3), VALUE(2)),FALSE), 0)</f>
        <v>#N/A</v>
      </c>
      <c r="H223" s="9">
        <f t="shared" si="11"/>
        <v>0</v>
      </c>
      <c r="I223" s="9">
        <f>Input!M221</f>
        <v>0</v>
      </c>
    </row>
    <row r="224" spans="1:9" x14ac:dyDescent="0.4">
      <c r="A224" s="6" t="str">
        <f>CONCATENATE(Input!C222, " ", Input!D222)</f>
        <v xml:space="preserve"> </v>
      </c>
      <c r="B224" s="24">
        <f>Input!G222</f>
        <v>0</v>
      </c>
      <c r="C224" s="17" t="str">
        <f>IFERROR(TIMEVALUE((TEXT(RIGHT(Input!I222,(LEN(Input!I222)-LEN(B224))),"hh:mm:ss AM/PM"))), "")</f>
        <v/>
      </c>
      <c r="D224" s="17" t="str">
        <f>IFERROR(TIMEVALUE(TEXT(RIGHT(Input!J222,(LEN(Input!J222)-LEN(B224))),"hh:mm:ss AM/PM")), "")</f>
        <v/>
      </c>
      <c r="E224" s="22" t="str">
        <f t="shared" si="9"/>
        <v/>
      </c>
      <c r="F224" s="22" t="e">
        <f t="shared" si="10"/>
        <v>#N/A</v>
      </c>
      <c r="G224" s="23" t="e">
        <f>24*IF(VLOOKUP(VLOOKUP(A224,Sheet1!$A$1:$B$150,VALUE(2),FALSE),Sheet1!$D$1:$F$3,IF(Input!H222="Fri",VALUE(3), VALUE(2)),FALSE) &lt; D224, D224 - VLOOKUP(VLOOKUP(A224,Sheet1!$A$1:$B$150,VALUE(2),FALSE),Sheet1!$D$1:$F$3,IF(Input!H222="Fri",VALUE(3), VALUE(2)),FALSE), 0)</f>
        <v>#N/A</v>
      </c>
      <c r="H224" s="9">
        <f t="shared" si="11"/>
        <v>0</v>
      </c>
      <c r="I224" s="9">
        <f>Input!M222</f>
        <v>0</v>
      </c>
    </row>
    <row r="225" spans="1:9" x14ac:dyDescent="0.4">
      <c r="A225" s="6" t="str">
        <f>CONCATENATE(Input!C223, " ", Input!D223)</f>
        <v xml:space="preserve"> </v>
      </c>
      <c r="B225" s="24">
        <f>Input!G223</f>
        <v>0</v>
      </c>
      <c r="C225" s="17" t="str">
        <f>IFERROR(TIMEVALUE((TEXT(RIGHT(Input!I223,(LEN(Input!I223)-LEN(B225))),"hh:mm:ss AM/PM"))), "")</f>
        <v/>
      </c>
      <c r="D225" s="17" t="str">
        <f>IFERROR(TIMEVALUE(TEXT(RIGHT(Input!J223,(LEN(Input!J223)-LEN(B225))),"hh:mm:ss AM/PM")), "")</f>
        <v/>
      </c>
      <c r="E225" s="22" t="str">
        <f t="shared" si="9"/>
        <v/>
      </c>
      <c r="F225" s="22" t="e">
        <f t="shared" si="10"/>
        <v>#N/A</v>
      </c>
      <c r="G225" s="23" t="e">
        <f>24*IF(VLOOKUP(VLOOKUP(A225,Sheet1!$A$1:$B$150,VALUE(2),FALSE),Sheet1!$D$1:$F$3,IF(Input!H223="Fri",VALUE(3), VALUE(2)),FALSE) &lt; D225, D225 - VLOOKUP(VLOOKUP(A225,Sheet1!$A$1:$B$150,VALUE(2),FALSE),Sheet1!$D$1:$F$3,IF(Input!H223="Fri",VALUE(3), VALUE(2)),FALSE), 0)</f>
        <v>#N/A</v>
      </c>
      <c r="H225" s="9">
        <f t="shared" si="11"/>
        <v>0</v>
      </c>
      <c r="I225" s="9">
        <f>Input!M223</f>
        <v>0</v>
      </c>
    </row>
    <row r="226" spans="1:9" x14ac:dyDescent="0.4">
      <c r="A226" s="6" t="str">
        <f>CONCATENATE(Input!C224, " ", Input!D224)</f>
        <v xml:space="preserve"> </v>
      </c>
      <c r="B226" s="24">
        <f>Input!G224</f>
        <v>0</v>
      </c>
      <c r="C226" s="17" t="str">
        <f>IFERROR(TIMEVALUE((TEXT(RIGHT(Input!I224,(LEN(Input!I224)-LEN(B226))),"hh:mm:ss AM/PM"))), "")</f>
        <v/>
      </c>
      <c r="D226" s="17" t="str">
        <f>IFERROR(TIMEVALUE(TEXT(RIGHT(Input!J224,(LEN(Input!J224)-LEN(B226))),"hh:mm:ss AM/PM")), "")</f>
        <v/>
      </c>
      <c r="E226" s="22" t="str">
        <f t="shared" si="9"/>
        <v/>
      </c>
      <c r="F226" s="22" t="e">
        <f t="shared" si="10"/>
        <v>#N/A</v>
      </c>
      <c r="G226" s="23" t="e">
        <f>24*IF(VLOOKUP(VLOOKUP(A226,Sheet1!$A$1:$B$150,VALUE(2),FALSE),Sheet1!$D$1:$F$3,IF(Input!H224="Fri",VALUE(3), VALUE(2)),FALSE) &lt; D226, D226 - VLOOKUP(VLOOKUP(A226,Sheet1!$A$1:$B$150,VALUE(2),FALSE),Sheet1!$D$1:$F$3,IF(Input!H224="Fri",VALUE(3), VALUE(2)),FALSE), 0)</f>
        <v>#N/A</v>
      </c>
      <c r="H226" s="9">
        <f t="shared" si="11"/>
        <v>0</v>
      </c>
      <c r="I226" s="9">
        <f>Input!M224</f>
        <v>0</v>
      </c>
    </row>
    <row r="227" spans="1:9" x14ac:dyDescent="0.4">
      <c r="A227" s="6" t="str">
        <f>CONCATENATE(Input!C225, " ", Input!D225)</f>
        <v xml:space="preserve"> </v>
      </c>
      <c r="B227" s="24">
        <f>Input!G225</f>
        <v>0</v>
      </c>
      <c r="C227" s="17" t="str">
        <f>IFERROR(TIMEVALUE((TEXT(RIGHT(Input!I225,(LEN(Input!I225)-LEN(B227))),"hh:mm:ss AM/PM"))), "")</f>
        <v/>
      </c>
      <c r="D227" s="17" t="str">
        <f>IFERROR(TIMEVALUE(TEXT(RIGHT(Input!J225,(LEN(Input!J225)-LEN(B227))),"hh:mm:ss AM/PM")), "")</f>
        <v/>
      </c>
      <c r="E227" s="22" t="str">
        <f t="shared" si="9"/>
        <v/>
      </c>
      <c r="F227" s="22" t="e">
        <f t="shared" si="10"/>
        <v>#N/A</v>
      </c>
      <c r="G227" s="23" t="e">
        <f>24*IF(VLOOKUP(VLOOKUP(A227,Sheet1!$A$1:$B$150,VALUE(2),FALSE),Sheet1!$D$1:$F$3,IF(Input!H225="Fri",VALUE(3), VALUE(2)),FALSE) &lt; D227, D227 - VLOOKUP(VLOOKUP(A227,Sheet1!$A$1:$B$150,VALUE(2),FALSE),Sheet1!$D$1:$F$3,IF(Input!H225="Fri",VALUE(3), VALUE(2)),FALSE), 0)</f>
        <v>#N/A</v>
      </c>
      <c r="H227" s="9">
        <f t="shared" si="11"/>
        <v>0</v>
      </c>
      <c r="I227" s="9">
        <f>Input!M225</f>
        <v>0</v>
      </c>
    </row>
    <row r="228" spans="1:9" x14ac:dyDescent="0.4">
      <c r="A228" s="6" t="str">
        <f>CONCATENATE(Input!C226, " ", Input!D226)</f>
        <v xml:space="preserve"> </v>
      </c>
      <c r="B228" s="24">
        <f>Input!G226</f>
        <v>0</v>
      </c>
      <c r="C228" s="17" t="str">
        <f>IFERROR(TIMEVALUE((TEXT(RIGHT(Input!I226,(LEN(Input!I226)-LEN(B228))),"hh:mm:ss AM/PM"))), "")</f>
        <v/>
      </c>
      <c r="D228" s="17" t="str">
        <f>IFERROR(TIMEVALUE(TEXT(RIGHT(Input!J226,(LEN(Input!J226)-LEN(B228))),"hh:mm:ss AM/PM")), "")</f>
        <v/>
      </c>
      <c r="E228" s="22" t="str">
        <f t="shared" si="9"/>
        <v/>
      </c>
      <c r="F228" s="22" t="e">
        <f t="shared" si="10"/>
        <v>#N/A</v>
      </c>
      <c r="G228" s="23" t="e">
        <f>24*IF(VLOOKUP(VLOOKUP(A228,Sheet1!$A$1:$B$150,VALUE(2),FALSE),Sheet1!$D$1:$F$3,IF(Input!H226="Fri",VALUE(3), VALUE(2)),FALSE) &lt; D228, D228 - VLOOKUP(VLOOKUP(A228,Sheet1!$A$1:$B$150,VALUE(2),FALSE),Sheet1!$D$1:$F$3,IF(Input!H226="Fri",VALUE(3), VALUE(2)),FALSE), 0)</f>
        <v>#N/A</v>
      </c>
      <c r="H228" s="9">
        <f t="shared" si="11"/>
        <v>0</v>
      </c>
      <c r="I228" s="9">
        <f>Input!M226</f>
        <v>0</v>
      </c>
    </row>
    <row r="229" spans="1:9" x14ac:dyDescent="0.4">
      <c r="A229" s="6" t="str">
        <f>CONCATENATE(Input!C227, " ", Input!D227)</f>
        <v xml:space="preserve"> </v>
      </c>
      <c r="B229" s="24">
        <f>Input!G227</f>
        <v>0</v>
      </c>
      <c r="C229" s="17" t="str">
        <f>IFERROR(TIMEVALUE((TEXT(RIGHT(Input!I227,(LEN(Input!I227)-LEN(B229))),"hh:mm:ss AM/PM"))), "")</f>
        <v/>
      </c>
      <c r="D229" s="17" t="str">
        <f>IFERROR(TIMEVALUE(TEXT(RIGHT(Input!J227,(LEN(Input!J227)-LEN(B229))),"hh:mm:ss AM/PM")), "")</f>
        <v/>
      </c>
      <c r="E229" s="22" t="str">
        <f t="shared" si="9"/>
        <v/>
      </c>
      <c r="F229" s="22" t="e">
        <f t="shared" si="10"/>
        <v>#N/A</v>
      </c>
      <c r="G229" s="23" t="e">
        <f>24*IF(VLOOKUP(VLOOKUP(A229,Sheet1!$A$1:$B$150,VALUE(2),FALSE),Sheet1!$D$1:$F$3,IF(Input!H227="Fri",VALUE(3), VALUE(2)),FALSE) &lt; D229, D229 - VLOOKUP(VLOOKUP(A229,Sheet1!$A$1:$B$150,VALUE(2),FALSE),Sheet1!$D$1:$F$3,IF(Input!H227="Fri",VALUE(3), VALUE(2)),FALSE), 0)</f>
        <v>#N/A</v>
      </c>
      <c r="H229" s="9">
        <f t="shared" si="11"/>
        <v>0</v>
      </c>
      <c r="I229" s="9">
        <f>Input!M227</f>
        <v>0</v>
      </c>
    </row>
    <row r="230" spans="1:9" x14ac:dyDescent="0.4">
      <c r="A230" s="6" t="str">
        <f>CONCATENATE(Input!C228, " ", Input!D228)</f>
        <v xml:space="preserve"> </v>
      </c>
      <c r="B230" s="24">
        <f>Input!G228</f>
        <v>0</v>
      </c>
      <c r="C230" s="17" t="str">
        <f>IFERROR(TIMEVALUE((TEXT(RIGHT(Input!I228,(LEN(Input!I228)-LEN(B230))),"hh:mm:ss AM/PM"))), "")</f>
        <v/>
      </c>
      <c r="D230" s="17" t="str">
        <f>IFERROR(TIMEVALUE(TEXT(RIGHT(Input!J228,(LEN(Input!J228)-LEN(B230))),"hh:mm:ss AM/PM")), "")</f>
        <v/>
      </c>
      <c r="E230" s="22" t="str">
        <f t="shared" si="9"/>
        <v/>
      </c>
      <c r="F230" s="22" t="e">
        <f t="shared" si="10"/>
        <v>#N/A</v>
      </c>
      <c r="G230" s="23" t="e">
        <f>24*IF(VLOOKUP(VLOOKUP(A230,Sheet1!$A$1:$B$150,VALUE(2),FALSE),Sheet1!$D$1:$F$3,IF(Input!H228="Fri",VALUE(3), VALUE(2)),FALSE) &lt; D230, D230 - VLOOKUP(VLOOKUP(A230,Sheet1!$A$1:$B$150,VALUE(2),FALSE),Sheet1!$D$1:$F$3,IF(Input!H228="Fri",VALUE(3), VALUE(2)),FALSE), 0)</f>
        <v>#N/A</v>
      </c>
      <c r="H230" s="9">
        <f t="shared" si="11"/>
        <v>0</v>
      </c>
      <c r="I230" s="9">
        <f>Input!M228</f>
        <v>0</v>
      </c>
    </row>
    <row r="231" spans="1:9" x14ac:dyDescent="0.4">
      <c r="A231" s="6" t="str">
        <f>CONCATENATE(Input!C229, " ", Input!D229)</f>
        <v xml:space="preserve"> </v>
      </c>
      <c r="B231" s="24">
        <f>Input!G229</f>
        <v>0</v>
      </c>
      <c r="C231" s="17" t="str">
        <f>IFERROR(TIMEVALUE((TEXT(RIGHT(Input!I229,(LEN(Input!I229)-LEN(B231))),"hh:mm:ss AM/PM"))), "")</f>
        <v/>
      </c>
      <c r="D231" s="17" t="str">
        <f>IFERROR(TIMEVALUE(TEXT(RIGHT(Input!J229,(LEN(Input!J229)-LEN(B231))),"hh:mm:ss AM/PM")), "")</f>
        <v/>
      </c>
      <c r="E231" s="22" t="str">
        <f t="shared" si="9"/>
        <v/>
      </c>
      <c r="F231" s="22" t="e">
        <f t="shared" si="10"/>
        <v>#N/A</v>
      </c>
      <c r="G231" s="23" t="e">
        <f>24*IF(VLOOKUP(VLOOKUP(A231,Sheet1!$A$1:$B$150,VALUE(2),FALSE),Sheet1!$D$1:$F$3,IF(Input!H229="Fri",VALUE(3), VALUE(2)),FALSE) &lt; D231, D231 - VLOOKUP(VLOOKUP(A231,Sheet1!$A$1:$B$150,VALUE(2),FALSE),Sheet1!$D$1:$F$3,IF(Input!H229="Fri",VALUE(3), VALUE(2)),FALSE), 0)</f>
        <v>#N/A</v>
      </c>
      <c r="H231" s="9">
        <f t="shared" si="11"/>
        <v>0</v>
      </c>
      <c r="I231" s="9">
        <f>Input!M229</f>
        <v>0</v>
      </c>
    </row>
    <row r="232" spans="1:9" x14ac:dyDescent="0.4">
      <c r="A232" s="6" t="str">
        <f>CONCATENATE(Input!C230, " ", Input!D230)</f>
        <v xml:space="preserve"> </v>
      </c>
      <c r="B232" s="24">
        <f>Input!G230</f>
        <v>0</v>
      </c>
      <c r="C232" s="17" t="str">
        <f>IFERROR(TIMEVALUE((TEXT(RIGHT(Input!I230,(LEN(Input!I230)-LEN(B232))),"hh:mm:ss AM/PM"))), "")</f>
        <v/>
      </c>
      <c r="D232" s="17" t="str">
        <f>IFERROR(TIMEVALUE(TEXT(RIGHT(Input!J230,(LEN(Input!J230)-LEN(B232))),"hh:mm:ss AM/PM")), "")</f>
        <v/>
      </c>
      <c r="E232" s="22" t="str">
        <f t="shared" si="9"/>
        <v/>
      </c>
      <c r="F232" s="22" t="e">
        <f t="shared" si="10"/>
        <v>#N/A</v>
      </c>
      <c r="G232" s="23" t="e">
        <f>24*IF(VLOOKUP(VLOOKUP(A232,Sheet1!$A$1:$B$150,VALUE(2),FALSE),Sheet1!$D$1:$F$3,IF(Input!H230="Fri",VALUE(3), VALUE(2)),FALSE) &lt; D232, D232 - VLOOKUP(VLOOKUP(A232,Sheet1!$A$1:$B$150,VALUE(2),FALSE),Sheet1!$D$1:$F$3,IF(Input!H230="Fri",VALUE(3), VALUE(2)),FALSE), 0)</f>
        <v>#N/A</v>
      </c>
      <c r="H232" s="9">
        <f t="shared" si="11"/>
        <v>0</v>
      </c>
      <c r="I232" s="9">
        <f>Input!M230</f>
        <v>0</v>
      </c>
    </row>
    <row r="233" spans="1:9" x14ac:dyDescent="0.4">
      <c r="A233" s="6" t="str">
        <f>CONCATENATE(Input!C231, " ", Input!D231)</f>
        <v xml:space="preserve"> </v>
      </c>
      <c r="B233" s="24">
        <f>Input!G231</f>
        <v>0</v>
      </c>
      <c r="C233" s="17" t="str">
        <f>IFERROR(TIMEVALUE((TEXT(RIGHT(Input!I231,(LEN(Input!I231)-LEN(B233))),"hh:mm:ss AM/PM"))), "")</f>
        <v/>
      </c>
      <c r="D233" s="17" t="str">
        <f>IFERROR(TIMEVALUE(TEXT(RIGHT(Input!J231,(LEN(Input!J231)-LEN(B233))),"hh:mm:ss AM/PM")), "")</f>
        <v/>
      </c>
      <c r="E233" s="22" t="str">
        <f t="shared" si="9"/>
        <v/>
      </c>
      <c r="F233" s="22" t="e">
        <f t="shared" si="10"/>
        <v>#N/A</v>
      </c>
      <c r="G233" s="23" t="e">
        <f>24*IF(VLOOKUP(VLOOKUP(A233,Sheet1!$A$1:$B$150,VALUE(2),FALSE),Sheet1!$D$1:$F$3,IF(Input!H231="Fri",VALUE(3), VALUE(2)),FALSE) &lt; D233, D233 - VLOOKUP(VLOOKUP(A233,Sheet1!$A$1:$B$150,VALUE(2),FALSE),Sheet1!$D$1:$F$3,IF(Input!H231="Fri",VALUE(3), VALUE(2)),FALSE), 0)</f>
        <v>#N/A</v>
      </c>
      <c r="H233" s="9">
        <f t="shared" si="11"/>
        <v>0</v>
      </c>
      <c r="I233" s="9">
        <f>Input!M231</f>
        <v>0</v>
      </c>
    </row>
    <row r="234" spans="1:9" x14ac:dyDescent="0.4">
      <c r="A234" s="6" t="str">
        <f>CONCATENATE(Input!C232, " ", Input!D232)</f>
        <v xml:space="preserve"> </v>
      </c>
      <c r="B234" s="24">
        <f>Input!G232</f>
        <v>0</v>
      </c>
      <c r="C234" s="17" t="str">
        <f>IFERROR(TIMEVALUE((TEXT(RIGHT(Input!I232,(LEN(Input!I232)-LEN(B234))),"hh:mm:ss AM/PM"))), "")</f>
        <v/>
      </c>
      <c r="D234" s="17" t="str">
        <f>IFERROR(TIMEVALUE(TEXT(RIGHT(Input!J232,(LEN(Input!J232)-LEN(B234))),"hh:mm:ss AM/PM")), "")</f>
        <v/>
      </c>
      <c r="E234" s="22" t="str">
        <f t="shared" si="9"/>
        <v/>
      </c>
      <c r="F234" s="22" t="e">
        <f t="shared" si="10"/>
        <v>#N/A</v>
      </c>
      <c r="G234" s="23" t="e">
        <f>24*IF(VLOOKUP(VLOOKUP(A234,Sheet1!$A$1:$B$150,VALUE(2),FALSE),Sheet1!$D$1:$F$3,IF(Input!H232="Fri",VALUE(3), VALUE(2)),FALSE) &lt; D234, D234 - VLOOKUP(VLOOKUP(A234,Sheet1!$A$1:$B$150,VALUE(2),FALSE),Sheet1!$D$1:$F$3,IF(Input!H232="Fri",VALUE(3), VALUE(2)),FALSE), 0)</f>
        <v>#N/A</v>
      </c>
      <c r="H234" s="9">
        <f t="shared" si="11"/>
        <v>0</v>
      </c>
      <c r="I234" s="9">
        <f>Input!M232</f>
        <v>0</v>
      </c>
    </row>
    <row r="235" spans="1:9" x14ac:dyDescent="0.4">
      <c r="A235" s="6" t="str">
        <f>CONCATENATE(Input!C233, " ", Input!D233)</f>
        <v xml:space="preserve"> </v>
      </c>
      <c r="B235" s="24">
        <f>Input!G233</f>
        <v>0</v>
      </c>
      <c r="C235" s="17" t="str">
        <f>IFERROR(TIMEVALUE((TEXT(RIGHT(Input!I233,(LEN(Input!I233)-LEN(B235))),"hh:mm:ss AM/PM"))), "")</f>
        <v/>
      </c>
      <c r="D235" s="17" t="str">
        <f>IFERROR(TIMEVALUE(TEXT(RIGHT(Input!J233,(LEN(Input!J233)-LEN(B235))),"hh:mm:ss AM/PM")), "")</f>
        <v/>
      </c>
      <c r="E235" s="22" t="str">
        <f t="shared" si="9"/>
        <v/>
      </c>
      <c r="F235" s="22" t="e">
        <f t="shared" si="10"/>
        <v>#N/A</v>
      </c>
      <c r="G235" s="23" t="e">
        <f>24*IF(VLOOKUP(VLOOKUP(A235,Sheet1!$A$1:$B$150,VALUE(2),FALSE),Sheet1!$D$1:$F$3,IF(Input!H233="Fri",VALUE(3), VALUE(2)),FALSE) &lt; D235, D235 - VLOOKUP(VLOOKUP(A235,Sheet1!$A$1:$B$150,VALUE(2),FALSE),Sheet1!$D$1:$F$3,IF(Input!H233="Fri",VALUE(3), VALUE(2)),FALSE), 0)</f>
        <v>#N/A</v>
      </c>
      <c r="H235" s="9">
        <f t="shared" si="11"/>
        <v>0</v>
      </c>
      <c r="I235" s="9">
        <f>Input!M233</f>
        <v>0</v>
      </c>
    </row>
    <row r="236" spans="1:9" x14ac:dyDescent="0.4">
      <c r="A236" s="6" t="str">
        <f>CONCATENATE(Input!C234, " ", Input!D234)</f>
        <v xml:space="preserve"> </v>
      </c>
      <c r="B236" s="24">
        <f>Input!G234</f>
        <v>0</v>
      </c>
      <c r="C236" s="17" t="str">
        <f>IFERROR(TIMEVALUE((TEXT(RIGHT(Input!I234,(LEN(Input!I234)-LEN(B236))),"hh:mm:ss AM/PM"))), "")</f>
        <v/>
      </c>
      <c r="D236" s="17" t="str">
        <f>IFERROR(TIMEVALUE(TEXT(RIGHT(Input!J234,(LEN(Input!J234)-LEN(B236))),"hh:mm:ss AM/PM")), "")</f>
        <v/>
      </c>
      <c r="E236" s="22" t="str">
        <f t="shared" si="9"/>
        <v/>
      </c>
      <c r="F236" s="22" t="e">
        <f t="shared" si="10"/>
        <v>#N/A</v>
      </c>
      <c r="G236" s="23" t="e">
        <f>24*IF(VLOOKUP(VLOOKUP(A236,Sheet1!$A$1:$B$150,VALUE(2),FALSE),Sheet1!$D$1:$F$3,IF(Input!H234="Fri",VALUE(3), VALUE(2)),FALSE) &lt; D236, D236 - VLOOKUP(VLOOKUP(A236,Sheet1!$A$1:$B$150,VALUE(2),FALSE),Sheet1!$D$1:$F$3,IF(Input!H234="Fri",VALUE(3), VALUE(2)),FALSE), 0)</f>
        <v>#N/A</v>
      </c>
      <c r="H236" s="9">
        <f t="shared" si="11"/>
        <v>0</v>
      </c>
      <c r="I236" s="9">
        <f>Input!M234</f>
        <v>0</v>
      </c>
    </row>
    <row r="237" spans="1:9" x14ac:dyDescent="0.4">
      <c r="A237" s="6" t="str">
        <f>CONCATENATE(Input!C235, " ", Input!D235)</f>
        <v xml:space="preserve"> </v>
      </c>
      <c r="B237" s="24">
        <f>Input!G235</f>
        <v>0</v>
      </c>
      <c r="C237" s="17" t="str">
        <f>IFERROR(TIMEVALUE((TEXT(RIGHT(Input!I235,(LEN(Input!I235)-LEN(B237))),"hh:mm:ss AM/PM"))), "")</f>
        <v/>
      </c>
      <c r="D237" s="17" t="str">
        <f>IFERROR(TIMEVALUE(TEXT(RIGHT(Input!J235,(LEN(Input!J235)-LEN(B237))),"hh:mm:ss AM/PM")), "")</f>
        <v/>
      </c>
      <c r="E237" s="22" t="str">
        <f t="shared" si="9"/>
        <v/>
      </c>
      <c r="F237" s="22" t="e">
        <f t="shared" si="10"/>
        <v>#N/A</v>
      </c>
      <c r="G237" s="23" t="e">
        <f>24*IF(VLOOKUP(VLOOKUP(A237,Sheet1!$A$1:$B$150,VALUE(2),FALSE),Sheet1!$D$1:$F$3,IF(Input!H235="Fri",VALUE(3), VALUE(2)),FALSE) &lt; D237, D237 - VLOOKUP(VLOOKUP(A237,Sheet1!$A$1:$B$150,VALUE(2),FALSE),Sheet1!$D$1:$F$3,IF(Input!H235="Fri",VALUE(3), VALUE(2)),FALSE), 0)</f>
        <v>#N/A</v>
      </c>
      <c r="H237" s="9">
        <f t="shared" si="11"/>
        <v>0</v>
      </c>
      <c r="I237" s="9">
        <f>Input!M235</f>
        <v>0</v>
      </c>
    </row>
    <row r="238" spans="1:9" x14ac:dyDescent="0.4">
      <c r="A238" s="6" t="str">
        <f>CONCATENATE(Input!C236, " ", Input!D236)</f>
        <v xml:space="preserve"> </v>
      </c>
      <c r="B238" s="24">
        <f>Input!G236</f>
        <v>0</v>
      </c>
      <c r="C238" s="17" t="str">
        <f>IFERROR(TIMEVALUE((TEXT(RIGHT(Input!I236,(LEN(Input!I236)-LEN(B238))),"hh:mm:ss AM/PM"))), "")</f>
        <v/>
      </c>
      <c r="D238" s="17" t="str">
        <f>IFERROR(TIMEVALUE(TEXT(RIGHT(Input!J236,(LEN(Input!J236)-LEN(B238))),"hh:mm:ss AM/PM")), "")</f>
        <v/>
      </c>
      <c r="E238" s="22" t="str">
        <f t="shared" si="9"/>
        <v/>
      </c>
      <c r="F238" s="22" t="e">
        <f t="shared" si="10"/>
        <v>#N/A</v>
      </c>
      <c r="G238" s="23" t="e">
        <f>24*IF(VLOOKUP(VLOOKUP(A238,Sheet1!$A$1:$B$150,VALUE(2),FALSE),Sheet1!$D$1:$F$3,IF(Input!H236="Fri",VALUE(3), VALUE(2)),FALSE) &lt; D238, D238 - VLOOKUP(VLOOKUP(A238,Sheet1!$A$1:$B$150,VALUE(2),FALSE),Sheet1!$D$1:$F$3,IF(Input!H236="Fri",VALUE(3), VALUE(2)),FALSE), 0)</f>
        <v>#N/A</v>
      </c>
      <c r="H238" s="9">
        <f t="shared" si="11"/>
        <v>0</v>
      </c>
      <c r="I238" s="9">
        <f>Input!M236</f>
        <v>0</v>
      </c>
    </row>
    <row r="239" spans="1:9" x14ac:dyDescent="0.4">
      <c r="A239" s="6" t="str">
        <f>CONCATENATE(Input!C237, " ", Input!D237)</f>
        <v xml:space="preserve"> </v>
      </c>
      <c r="B239" s="24">
        <f>Input!G237</f>
        <v>0</v>
      </c>
      <c r="C239" s="17" t="str">
        <f>IFERROR(TIMEVALUE((TEXT(RIGHT(Input!I237,(LEN(Input!I237)-LEN(B239))),"hh:mm:ss AM/PM"))), "")</f>
        <v/>
      </c>
      <c r="D239" s="17" t="str">
        <f>IFERROR(TIMEVALUE(TEXT(RIGHT(Input!J237,(LEN(Input!J237)-LEN(B239))),"hh:mm:ss AM/PM")), "")</f>
        <v/>
      </c>
      <c r="E239" s="22" t="str">
        <f t="shared" si="9"/>
        <v/>
      </c>
      <c r="F239" s="22" t="e">
        <f t="shared" si="10"/>
        <v>#N/A</v>
      </c>
      <c r="G239" s="23" t="e">
        <f>24*IF(VLOOKUP(VLOOKUP(A239,Sheet1!$A$1:$B$150,VALUE(2),FALSE),Sheet1!$D$1:$F$3,IF(Input!H237="Fri",VALUE(3), VALUE(2)),FALSE) &lt; D239, D239 - VLOOKUP(VLOOKUP(A239,Sheet1!$A$1:$B$150,VALUE(2),FALSE),Sheet1!$D$1:$F$3,IF(Input!H237="Fri",VALUE(3), VALUE(2)),FALSE), 0)</f>
        <v>#N/A</v>
      </c>
      <c r="H239" s="9">
        <f t="shared" si="11"/>
        <v>0</v>
      </c>
      <c r="I239" s="9">
        <f>Input!M237</f>
        <v>0</v>
      </c>
    </row>
    <row r="240" spans="1:9" x14ac:dyDescent="0.4">
      <c r="A240" s="6" t="str">
        <f>CONCATENATE(Input!C238, " ", Input!D238)</f>
        <v xml:space="preserve"> </v>
      </c>
      <c r="B240" s="24">
        <f>Input!G238</f>
        <v>0</v>
      </c>
      <c r="C240" s="17" t="str">
        <f>IFERROR(TIMEVALUE((TEXT(RIGHT(Input!I238,(LEN(Input!I238)-LEN(B240))),"hh:mm:ss AM/PM"))), "")</f>
        <v/>
      </c>
      <c r="D240" s="17" t="str">
        <f>IFERROR(TIMEVALUE(TEXT(RIGHT(Input!J238,(LEN(Input!J238)-LEN(B240))),"hh:mm:ss AM/PM")), "")</f>
        <v/>
      </c>
      <c r="E240" s="22" t="str">
        <f t="shared" si="9"/>
        <v/>
      </c>
      <c r="F240" s="22" t="e">
        <f t="shared" si="10"/>
        <v>#N/A</v>
      </c>
      <c r="G240" s="23" t="e">
        <f>24*IF(VLOOKUP(VLOOKUP(A240,Sheet1!$A$1:$B$150,VALUE(2),FALSE),Sheet1!$D$1:$F$3,IF(Input!H238="Fri",VALUE(3), VALUE(2)),FALSE) &lt; D240, D240 - VLOOKUP(VLOOKUP(A240,Sheet1!$A$1:$B$150,VALUE(2),FALSE),Sheet1!$D$1:$F$3,IF(Input!H238="Fri",VALUE(3), VALUE(2)),FALSE), 0)</f>
        <v>#N/A</v>
      </c>
      <c r="H240" s="9">
        <f t="shared" si="11"/>
        <v>0</v>
      </c>
      <c r="I240" s="9">
        <f>Input!M238</f>
        <v>0</v>
      </c>
    </row>
    <row r="241" spans="1:9" x14ac:dyDescent="0.4">
      <c r="A241" s="6" t="str">
        <f>CONCATENATE(Input!C239, " ", Input!D239)</f>
        <v xml:space="preserve"> </v>
      </c>
      <c r="B241" s="24">
        <f>Input!G239</f>
        <v>0</v>
      </c>
      <c r="C241" s="17" t="str">
        <f>IFERROR(TIMEVALUE((TEXT(RIGHT(Input!I239,(LEN(Input!I239)-LEN(B241))),"hh:mm:ss AM/PM"))), "")</f>
        <v/>
      </c>
      <c r="D241" s="17" t="str">
        <f>IFERROR(TIMEVALUE(TEXT(RIGHT(Input!J239,(LEN(Input!J239)-LEN(B241))),"hh:mm:ss AM/PM")), "")</f>
        <v/>
      </c>
      <c r="E241" s="22" t="str">
        <f t="shared" si="9"/>
        <v/>
      </c>
      <c r="F241" s="22" t="e">
        <f t="shared" si="10"/>
        <v>#N/A</v>
      </c>
      <c r="G241" s="23" t="e">
        <f>24*IF(VLOOKUP(VLOOKUP(A241,Sheet1!$A$1:$B$150,VALUE(2),FALSE),Sheet1!$D$1:$F$3,IF(Input!H239="Fri",VALUE(3), VALUE(2)),FALSE) &lt; D241, D241 - VLOOKUP(VLOOKUP(A241,Sheet1!$A$1:$B$150,VALUE(2),FALSE),Sheet1!$D$1:$F$3,IF(Input!H239="Fri",VALUE(3), VALUE(2)),FALSE), 0)</f>
        <v>#N/A</v>
      </c>
      <c r="H241" s="9">
        <f t="shared" si="11"/>
        <v>0</v>
      </c>
      <c r="I241" s="9">
        <f>Input!M239</f>
        <v>0</v>
      </c>
    </row>
    <row r="242" spans="1:9" x14ac:dyDescent="0.4">
      <c r="A242" s="6" t="str">
        <f>CONCATENATE(Input!C240, " ", Input!D240)</f>
        <v xml:space="preserve"> </v>
      </c>
      <c r="B242" s="24">
        <f>Input!G240</f>
        <v>0</v>
      </c>
      <c r="C242" s="17" t="str">
        <f>IFERROR(TIMEVALUE((TEXT(RIGHT(Input!I240,(LEN(Input!I240)-LEN(B242))),"hh:mm:ss AM/PM"))), "")</f>
        <v/>
      </c>
      <c r="D242" s="17" t="str">
        <f>IFERROR(TIMEVALUE(TEXT(RIGHT(Input!J240,(LEN(Input!J240)-LEN(B242))),"hh:mm:ss AM/PM")), "")</f>
        <v/>
      </c>
      <c r="E242" s="22" t="str">
        <f t="shared" si="9"/>
        <v/>
      </c>
      <c r="F242" s="22" t="e">
        <f t="shared" si="10"/>
        <v>#N/A</v>
      </c>
      <c r="G242" s="23" t="e">
        <f>24*IF(VLOOKUP(VLOOKUP(A242,Sheet1!$A$1:$B$150,VALUE(2),FALSE),Sheet1!$D$1:$F$3,IF(Input!H240="Fri",VALUE(3), VALUE(2)),FALSE) &lt; D242, D242 - VLOOKUP(VLOOKUP(A242,Sheet1!$A$1:$B$150,VALUE(2),FALSE),Sheet1!$D$1:$F$3,IF(Input!H240="Fri",VALUE(3), VALUE(2)),FALSE), 0)</f>
        <v>#N/A</v>
      </c>
      <c r="H242" s="9">
        <f t="shared" si="11"/>
        <v>0</v>
      </c>
      <c r="I242" s="9">
        <f>Input!M240</f>
        <v>0</v>
      </c>
    </row>
    <row r="243" spans="1:9" x14ac:dyDescent="0.4">
      <c r="A243" s="6" t="str">
        <f>CONCATENATE(Input!C241, " ", Input!D241)</f>
        <v xml:space="preserve"> </v>
      </c>
      <c r="B243" s="24">
        <f>Input!G241</f>
        <v>0</v>
      </c>
      <c r="C243" s="17" t="str">
        <f>IFERROR(TIMEVALUE((TEXT(RIGHT(Input!I241,(LEN(Input!I241)-LEN(B243))),"hh:mm:ss AM/PM"))), "")</f>
        <v/>
      </c>
      <c r="D243" s="17" t="str">
        <f>IFERROR(TIMEVALUE(TEXT(RIGHT(Input!J241,(LEN(Input!J241)-LEN(B243))),"hh:mm:ss AM/PM")), "")</f>
        <v/>
      </c>
      <c r="E243" s="22" t="str">
        <f t="shared" si="9"/>
        <v/>
      </c>
      <c r="F243" s="22" t="e">
        <f t="shared" si="10"/>
        <v>#N/A</v>
      </c>
      <c r="G243" s="23" t="e">
        <f>24*IF(VLOOKUP(VLOOKUP(A243,Sheet1!$A$1:$B$150,VALUE(2),FALSE),Sheet1!$D$1:$F$3,IF(Input!H241="Fri",VALUE(3), VALUE(2)),FALSE) &lt; D243, D243 - VLOOKUP(VLOOKUP(A243,Sheet1!$A$1:$B$150,VALUE(2),FALSE),Sheet1!$D$1:$F$3,IF(Input!H241="Fri",VALUE(3), VALUE(2)),FALSE), 0)</f>
        <v>#N/A</v>
      </c>
      <c r="H243" s="9">
        <f t="shared" si="11"/>
        <v>0</v>
      </c>
      <c r="I243" s="9">
        <f>Input!M241</f>
        <v>0</v>
      </c>
    </row>
    <row r="244" spans="1:9" x14ac:dyDescent="0.4">
      <c r="A244" s="6" t="str">
        <f>CONCATENATE(Input!C242, " ", Input!D242)</f>
        <v xml:space="preserve"> </v>
      </c>
      <c r="B244" s="24">
        <f>Input!G242</f>
        <v>0</v>
      </c>
      <c r="C244" s="17" t="str">
        <f>IFERROR(TIMEVALUE((TEXT(RIGHT(Input!I242,(LEN(Input!I242)-LEN(B244))),"hh:mm:ss AM/PM"))), "")</f>
        <v/>
      </c>
      <c r="D244" s="17" t="str">
        <f>IFERROR(TIMEVALUE(TEXT(RIGHT(Input!J242,(LEN(Input!J242)-LEN(B244))),"hh:mm:ss AM/PM")), "")</f>
        <v/>
      </c>
      <c r="E244" s="22" t="str">
        <f t="shared" si="9"/>
        <v/>
      </c>
      <c r="F244" s="22" t="e">
        <f t="shared" si="10"/>
        <v>#N/A</v>
      </c>
      <c r="G244" s="23" t="e">
        <f>24*IF(VLOOKUP(VLOOKUP(A244,Sheet1!$A$1:$B$150,VALUE(2),FALSE),Sheet1!$D$1:$F$3,IF(Input!H242="Fri",VALUE(3), VALUE(2)),FALSE) &lt; D244, D244 - VLOOKUP(VLOOKUP(A244,Sheet1!$A$1:$B$150,VALUE(2),FALSE),Sheet1!$D$1:$F$3,IF(Input!H242="Fri",VALUE(3), VALUE(2)),FALSE), 0)</f>
        <v>#N/A</v>
      </c>
      <c r="H244" s="9">
        <f t="shared" si="11"/>
        <v>0</v>
      </c>
      <c r="I244" s="9">
        <f>Input!M242</f>
        <v>0</v>
      </c>
    </row>
    <row r="245" spans="1:9" x14ac:dyDescent="0.4">
      <c r="A245" s="6" t="str">
        <f>CONCATENATE(Input!C243, " ", Input!D243)</f>
        <v xml:space="preserve"> </v>
      </c>
      <c r="B245" s="24">
        <f>Input!G243</f>
        <v>0</v>
      </c>
      <c r="C245" s="17" t="str">
        <f>IFERROR(TIMEVALUE((TEXT(RIGHT(Input!I243,(LEN(Input!I243)-LEN(B245))),"hh:mm:ss AM/PM"))), "")</f>
        <v/>
      </c>
      <c r="D245" s="17" t="str">
        <f>IFERROR(TIMEVALUE(TEXT(RIGHT(Input!J243,(LEN(Input!J243)-LEN(B245))),"hh:mm:ss AM/PM")), "")</f>
        <v/>
      </c>
      <c r="E245" s="22" t="str">
        <f t="shared" si="9"/>
        <v/>
      </c>
      <c r="F245" s="22" t="e">
        <f t="shared" si="10"/>
        <v>#N/A</v>
      </c>
      <c r="G245" s="23" t="e">
        <f>24*IF(VLOOKUP(VLOOKUP(A245,Sheet1!$A$1:$B$150,VALUE(2),FALSE),Sheet1!$D$1:$F$3,IF(Input!H243="Fri",VALUE(3), VALUE(2)),FALSE) &lt; D245, D245 - VLOOKUP(VLOOKUP(A245,Sheet1!$A$1:$B$150,VALUE(2),FALSE),Sheet1!$D$1:$F$3,IF(Input!H243="Fri",VALUE(3), VALUE(2)),FALSE), 0)</f>
        <v>#N/A</v>
      </c>
      <c r="H245" s="9">
        <f t="shared" si="11"/>
        <v>0</v>
      </c>
      <c r="I245" s="9">
        <f>Input!M243</f>
        <v>0</v>
      </c>
    </row>
    <row r="246" spans="1:9" x14ac:dyDescent="0.4">
      <c r="A246" s="6" t="str">
        <f>CONCATENATE(Input!C244, " ", Input!D244)</f>
        <v xml:space="preserve"> </v>
      </c>
      <c r="B246" s="24">
        <f>Input!G244</f>
        <v>0</v>
      </c>
      <c r="C246" s="17" t="str">
        <f>IFERROR(TIMEVALUE((TEXT(RIGHT(Input!I244,(LEN(Input!I244)-LEN(B246))),"hh:mm:ss AM/PM"))), "")</f>
        <v/>
      </c>
      <c r="D246" s="17" t="str">
        <f>IFERROR(TIMEVALUE(TEXT(RIGHT(Input!J244,(LEN(Input!J244)-LEN(B246))),"hh:mm:ss AM/PM")), "")</f>
        <v/>
      </c>
      <c r="E246" s="22" t="str">
        <f t="shared" si="9"/>
        <v/>
      </c>
      <c r="F246" s="22" t="e">
        <f t="shared" si="10"/>
        <v>#N/A</v>
      </c>
      <c r="G246" s="23" t="e">
        <f>24*IF(VLOOKUP(VLOOKUP(A246,Sheet1!$A$1:$B$150,VALUE(2),FALSE),Sheet1!$D$1:$F$3,IF(Input!H244="Fri",VALUE(3), VALUE(2)),FALSE) &lt; D246, D246 - VLOOKUP(VLOOKUP(A246,Sheet1!$A$1:$B$150,VALUE(2),FALSE),Sheet1!$D$1:$F$3,IF(Input!H244="Fri",VALUE(3), VALUE(2)),FALSE), 0)</f>
        <v>#N/A</v>
      </c>
      <c r="H246" s="9">
        <f t="shared" si="11"/>
        <v>0</v>
      </c>
      <c r="I246" s="9">
        <f>Input!M244</f>
        <v>0</v>
      </c>
    </row>
    <row r="247" spans="1:9" x14ac:dyDescent="0.4">
      <c r="A247" s="6" t="str">
        <f>CONCATENATE(Input!C245, " ", Input!D245)</f>
        <v xml:space="preserve"> </v>
      </c>
      <c r="B247" s="24">
        <f>Input!G245</f>
        <v>0</v>
      </c>
      <c r="C247" s="17" t="str">
        <f>IFERROR(TIMEVALUE((TEXT(RIGHT(Input!I245,(LEN(Input!I245)-LEN(B247))),"hh:mm:ss AM/PM"))), "")</f>
        <v/>
      </c>
      <c r="D247" s="17" t="str">
        <f>IFERROR(TIMEVALUE(TEXT(RIGHT(Input!J245,(LEN(Input!J245)-LEN(B247))),"hh:mm:ss AM/PM")), "")</f>
        <v/>
      </c>
      <c r="E247" s="22" t="str">
        <f t="shared" si="9"/>
        <v/>
      </c>
      <c r="F247" s="22" t="e">
        <f t="shared" si="10"/>
        <v>#N/A</v>
      </c>
      <c r="G247" s="23" t="e">
        <f>24*IF(VLOOKUP(VLOOKUP(A247,Sheet1!$A$1:$B$150,VALUE(2),FALSE),Sheet1!$D$1:$F$3,IF(Input!H245="Fri",VALUE(3), VALUE(2)),FALSE) &lt; D247, D247 - VLOOKUP(VLOOKUP(A247,Sheet1!$A$1:$B$150,VALUE(2),FALSE),Sheet1!$D$1:$F$3,IF(Input!H245="Fri",VALUE(3), VALUE(2)),FALSE), 0)</f>
        <v>#N/A</v>
      </c>
      <c r="H247" s="9">
        <f t="shared" si="11"/>
        <v>0</v>
      </c>
      <c r="I247" s="9">
        <f>Input!M245</f>
        <v>0</v>
      </c>
    </row>
    <row r="248" spans="1:9" x14ac:dyDescent="0.4">
      <c r="A248" s="6" t="str">
        <f>CONCATENATE(Input!C246, " ", Input!D246)</f>
        <v xml:space="preserve"> </v>
      </c>
      <c r="B248" s="24">
        <f>Input!G246</f>
        <v>0</v>
      </c>
      <c r="C248" s="17" t="str">
        <f>IFERROR(TIMEVALUE((TEXT(RIGHT(Input!I246,(LEN(Input!I246)-LEN(B248))),"hh:mm:ss AM/PM"))), "")</f>
        <v/>
      </c>
      <c r="D248" s="17" t="str">
        <f>IFERROR(TIMEVALUE(TEXT(RIGHT(Input!J246,(LEN(Input!J246)-LEN(B248))),"hh:mm:ss AM/PM")), "")</f>
        <v/>
      </c>
      <c r="E248" s="22" t="str">
        <f t="shared" si="9"/>
        <v/>
      </c>
      <c r="F248" s="22" t="e">
        <f t="shared" si="10"/>
        <v>#N/A</v>
      </c>
      <c r="G248" s="23" t="e">
        <f>24*IF(VLOOKUP(VLOOKUP(A248,Sheet1!$A$1:$B$150,VALUE(2),FALSE),Sheet1!$D$1:$F$3,IF(Input!H246="Fri",VALUE(3), VALUE(2)),FALSE) &lt; D248, D248 - VLOOKUP(VLOOKUP(A248,Sheet1!$A$1:$B$150,VALUE(2),FALSE),Sheet1!$D$1:$F$3,IF(Input!H246="Fri",VALUE(3), VALUE(2)),FALSE), 0)</f>
        <v>#N/A</v>
      </c>
      <c r="H248" s="9">
        <f t="shared" si="11"/>
        <v>0</v>
      </c>
      <c r="I248" s="9">
        <f>Input!M246</f>
        <v>0</v>
      </c>
    </row>
    <row r="249" spans="1:9" x14ac:dyDescent="0.4">
      <c r="A249" s="6" t="str">
        <f>CONCATENATE(Input!C247, " ", Input!D247)</f>
        <v xml:space="preserve"> </v>
      </c>
      <c r="B249" s="24">
        <f>Input!G247</f>
        <v>0</v>
      </c>
      <c r="C249" s="17" t="str">
        <f>IFERROR(TIMEVALUE((TEXT(RIGHT(Input!I247,(LEN(Input!I247)-LEN(B249))),"hh:mm:ss AM/PM"))), "")</f>
        <v/>
      </c>
      <c r="D249" s="17" t="str">
        <f>IFERROR(TIMEVALUE(TEXT(RIGHT(Input!J247,(LEN(Input!J247)-LEN(B249))),"hh:mm:ss AM/PM")), "")</f>
        <v/>
      </c>
      <c r="E249" s="22" t="str">
        <f t="shared" si="9"/>
        <v/>
      </c>
      <c r="F249" s="22" t="e">
        <f t="shared" si="10"/>
        <v>#N/A</v>
      </c>
      <c r="G249" s="23" t="e">
        <f>24*IF(VLOOKUP(VLOOKUP(A249,Sheet1!$A$1:$B$150,VALUE(2),FALSE),Sheet1!$D$1:$F$3,IF(Input!H247="Fri",VALUE(3), VALUE(2)),FALSE) &lt; D249, D249 - VLOOKUP(VLOOKUP(A249,Sheet1!$A$1:$B$150,VALUE(2),FALSE),Sheet1!$D$1:$F$3,IF(Input!H247="Fri",VALUE(3), VALUE(2)),FALSE), 0)</f>
        <v>#N/A</v>
      </c>
      <c r="H249" s="9">
        <f t="shared" si="11"/>
        <v>0</v>
      </c>
      <c r="I249" s="9">
        <f>Input!M247</f>
        <v>0</v>
      </c>
    </row>
    <row r="250" spans="1:9" x14ac:dyDescent="0.4">
      <c r="A250" s="6" t="str">
        <f>CONCATENATE(Input!C248, " ", Input!D248)</f>
        <v xml:space="preserve"> </v>
      </c>
      <c r="B250" s="24">
        <f>Input!G248</f>
        <v>0</v>
      </c>
      <c r="C250" s="17" t="str">
        <f>IFERROR(TIMEVALUE((TEXT(RIGHT(Input!I248,(LEN(Input!I248)-LEN(B250))),"hh:mm:ss AM/PM"))), "")</f>
        <v/>
      </c>
      <c r="D250" s="17" t="str">
        <f>IFERROR(TIMEVALUE(TEXT(RIGHT(Input!J248,(LEN(Input!J248)-LEN(B250))),"hh:mm:ss AM/PM")), "")</f>
        <v/>
      </c>
      <c r="E250" s="22" t="str">
        <f t="shared" si="9"/>
        <v/>
      </c>
      <c r="F250" s="22" t="e">
        <f t="shared" si="10"/>
        <v>#N/A</v>
      </c>
      <c r="G250" s="23" t="e">
        <f>24*IF(VLOOKUP(VLOOKUP(A250,Sheet1!$A$1:$B$150,VALUE(2),FALSE),Sheet1!$D$1:$F$3,IF(Input!H248="Fri",VALUE(3), VALUE(2)),FALSE) &lt; D250, D250 - VLOOKUP(VLOOKUP(A250,Sheet1!$A$1:$B$150,VALUE(2),FALSE),Sheet1!$D$1:$F$3,IF(Input!H248="Fri",VALUE(3), VALUE(2)),FALSE), 0)</f>
        <v>#N/A</v>
      </c>
      <c r="H250" s="9">
        <f t="shared" si="11"/>
        <v>0</v>
      </c>
      <c r="I250" s="9">
        <f>Input!M248</f>
        <v>0</v>
      </c>
    </row>
    <row r="251" spans="1:9" x14ac:dyDescent="0.4">
      <c r="A251" s="6" t="str">
        <f>CONCATENATE(Input!C249, " ", Input!D249)</f>
        <v xml:space="preserve"> </v>
      </c>
      <c r="B251" s="24">
        <f>Input!G249</f>
        <v>0</v>
      </c>
      <c r="C251" s="17" t="str">
        <f>IFERROR(TIMEVALUE((TEXT(RIGHT(Input!I249,(LEN(Input!I249)-LEN(B251))),"hh:mm:ss AM/PM"))), "")</f>
        <v/>
      </c>
      <c r="D251" s="17" t="str">
        <f>IFERROR(TIMEVALUE(TEXT(RIGHT(Input!J249,(LEN(Input!J249)-LEN(B251))),"hh:mm:ss AM/PM")), "")</f>
        <v/>
      </c>
      <c r="E251" s="22" t="str">
        <f t="shared" si="9"/>
        <v/>
      </c>
      <c r="F251" s="22" t="e">
        <f t="shared" si="10"/>
        <v>#N/A</v>
      </c>
      <c r="G251" s="23" t="e">
        <f>24*IF(VLOOKUP(VLOOKUP(A251,Sheet1!$A$1:$B$150,VALUE(2),FALSE),Sheet1!$D$1:$F$3,IF(Input!H249="Fri",VALUE(3), VALUE(2)),FALSE) &lt; D251, D251 - VLOOKUP(VLOOKUP(A251,Sheet1!$A$1:$B$150,VALUE(2),FALSE),Sheet1!$D$1:$F$3,IF(Input!H249="Fri",VALUE(3), VALUE(2)),FALSE), 0)</f>
        <v>#N/A</v>
      </c>
      <c r="H251" s="9">
        <f t="shared" si="11"/>
        <v>0</v>
      </c>
      <c r="I251" s="9">
        <f>Input!M249</f>
        <v>0</v>
      </c>
    </row>
    <row r="252" spans="1:9" x14ac:dyDescent="0.4">
      <c r="A252" s="6" t="str">
        <f>CONCATENATE(Input!C250, " ", Input!D250)</f>
        <v xml:space="preserve"> </v>
      </c>
      <c r="B252" s="24">
        <f>Input!G250</f>
        <v>0</v>
      </c>
      <c r="C252" s="17" t="str">
        <f>IFERROR(TIMEVALUE((TEXT(RIGHT(Input!I250,(LEN(Input!I250)-LEN(B252))),"hh:mm:ss AM/PM"))), "")</f>
        <v/>
      </c>
      <c r="D252" s="17" t="str">
        <f>IFERROR(TIMEVALUE(TEXT(RIGHT(Input!J250,(LEN(Input!J250)-LEN(B252))),"hh:mm:ss AM/PM")), "")</f>
        <v/>
      </c>
      <c r="E252" s="22" t="str">
        <f t="shared" si="9"/>
        <v/>
      </c>
      <c r="F252" s="22" t="e">
        <f t="shared" si="10"/>
        <v>#N/A</v>
      </c>
      <c r="G252" s="23" t="e">
        <f>24*IF(VLOOKUP(VLOOKUP(A252,Sheet1!$A$1:$B$150,VALUE(2),FALSE),Sheet1!$D$1:$F$3,IF(Input!H250="Fri",VALUE(3), VALUE(2)),FALSE) &lt; D252, D252 - VLOOKUP(VLOOKUP(A252,Sheet1!$A$1:$B$150,VALUE(2),FALSE),Sheet1!$D$1:$F$3,IF(Input!H250="Fri",VALUE(3), VALUE(2)),FALSE), 0)</f>
        <v>#N/A</v>
      </c>
      <c r="H252" s="9">
        <f t="shared" si="11"/>
        <v>0</v>
      </c>
      <c r="I252" s="9">
        <f>Input!M250</f>
        <v>0</v>
      </c>
    </row>
    <row r="253" spans="1:9" x14ac:dyDescent="0.4">
      <c r="A253" s="6" t="str">
        <f>CONCATENATE(Input!C251, " ", Input!D251)</f>
        <v xml:space="preserve"> </v>
      </c>
      <c r="B253" s="24">
        <f>Input!G251</f>
        <v>0</v>
      </c>
      <c r="C253" s="17" t="str">
        <f>IFERROR(TIMEVALUE((TEXT(RIGHT(Input!I251,(LEN(Input!I251)-LEN(B253))),"hh:mm:ss AM/PM"))), "")</f>
        <v/>
      </c>
      <c r="D253" s="17" t="str">
        <f>IFERROR(TIMEVALUE(TEXT(RIGHT(Input!J251,(LEN(Input!J251)-LEN(B253))),"hh:mm:ss AM/PM")), "")</f>
        <v/>
      </c>
      <c r="E253" s="22" t="str">
        <f t="shared" si="9"/>
        <v/>
      </c>
      <c r="F253" s="22" t="e">
        <f t="shared" si="10"/>
        <v>#N/A</v>
      </c>
      <c r="G253" s="23" t="e">
        <f>24*IF(VLOOKUP(VLOOKUP(A253,Sheet1!$A$1:$B$150,VALUE(2),FALSE),Sheet1!$D$1:$F$3,IF(Input!H251="Fri",VALUE(3), VALUE(2)),FALSE) &lt; D253, D253 - VLOOKUP(VLOOKUP(A253,Sheet1!$A$1:$B$150,VALUE(2),FALSE),Sheet1!$D$1:$F$3,IF(Input!H251="Fri",VALUE(3), VALUE(2)),FALSE), 0)</f>
        <v>#N/A</v>
      </c>
      <c r="H253" s="9">
        <f t="shared" si="11"/>
        <v>0</v>
      </c>
      <c r="I253" s="9">
        <f>Input!M251</f>
        <v>0</v>
      </c>
    </row>
    <row r="254" spans="1:9" x14ac:dyDescent="0.4">
      <c r="A254" s="6" t="str">
        <f>CONCATENATE(Input!C252, " ", Input!D252)</f>
        <v xml:space="preserve"> </v>
      </c>
      <c r="B254" s="24">
        <f>Input!G252</f>
        <v>0</v>
      </c>
      <c r="C254" s="17" t="str">
        <f>IFERROR(TIMEVALUE((TEXT(RIGHT(Input!I252,(LEN(Input!I252)-LEN(B254))),"hh:mm:ss AM/PM"))), "")</f>
        <v/>
      </c>
      <c r="D254" s="17" t="str">
        <f>IFERROR(TIMEVALUE(TEXT(RIGHT(Input!J252,(LEN(Input!J252)-LEN(B254))),"hh:mm:ss AM/PM")), "")</f>
        <v/>
      </c>
      <c r="E254" s="22" t="str">
        <f t="shared" si="9"/>
        <v/>
      </c>
      <c r="F254" s="22" t="e">
        <f t="shared" si="10"/>
        <v>#N/A</v>
      </c>
      <c r="G254" s="23" t="e">
        <f>24*IF(VLOOKUP(VLOOKUP(A254,Sheet1!$A$1:$B$150,VALUE(2),FALSE),Sheet1!$D$1:$F$3,IF(Input!H252="Fri",VALUE(3), VALUE(2)),FALSE) &lt; D254, D254 - VLOOKUP(VLOOKUP(A254,Sheet1!$A$1:$B$150,VALUE(2),FALSE),Sheet1!$D$1:$F$3,IF(Input!H252="Fri",VALUE(3), VALUE(2)),FALSE), 0)</f>
        <v>#N/A</v>
      </c>
      <c r="H254" s="9">
        <f t="shared" si="11"/>
        <v>0</v>
      </c>
      <c r="I254" s="9">
        <f>Input!M252</f>
        <v>0</v>
      </c>
    </row>
    <row r="255" spans="1:9" x14ac:dyDescent="0.4">
      <c r="A255" s="6" t="str">
        <f>CONCATENATE(Input!C253, " ", Input!D253)</f>
        <v xml:space="preserve"> </v>
      </c>
      <c r="B255" s="24">
        <f>Input!G253</f>
        <v>0</v>
      </c>
      <c r="C255" s="17" t="str">
        <f>IFERROR(TIMEVALUE((TEXT(RIGHT(Input!I253,(LEN(Input!I253)-LEN(B255))),"hh:mm:ss AM/PM"))), "")</f>
        <v/>
      </c>
      <c r="D255" s="17" t="str">
        <f>IFERROR(TIMEVALUE(TEXT(RIGHT(Input!J253,(LEN(Input!J253)-LEN(B255))),"hh:mm:ss AM/PM")), "")</f>
        <v/>
      </c>
      <c r="E255" s="22" t="str">
        <f t="shared" si="9"/>
        <v/>
      </c>
      <c r="F255" s="22" t="e">
        <f t="shared" si="10"/>
        <v>#N/A</v>
      </c>
      <c r="G255" s="23" t="e">
        <f>24*IF(VLOOKUP(VLOOKUP(A255,Sheet1!$A$1:$B$150,VALUE(2),FALSE),Sheet1!$D$1:$F$3,IF(Input!H253="Fri",VALUE(3), VALUE(2)),FALSE) &lt; D255, D255 - VLOOKUP(VLOOKUP(A255,Sheet1!$A$1:$B$150,VALUE(2),FALSE),Sheet1!$D$1:$F$3,IF(Input!H253="Fri",VALUE(3), VALUE(2)),FALSE), 0)</f>
        <v>#N/A</v>
      </c>
      <c r="H255" s="9">
        <f t="shared" si="11"/>
        <v>0</v>
      </c>
      <c r="I255" s="9">
        <f>Input!M253</f>
        <v>0</v>
      </c>
    </row>
    <row r="256" spans="1:9" x14ac:dyDescent="0.4">
      <c r="A256" s="6" t="str">
        <f>CONCATENATE(Input!C254, " ", Input!D254)</f>
        <v xml:space="preserve"> </v>
      </c>
      <c r="B256" s="24">
        <f>Input!G254</f>
        <v>0</v>
      </c>
      <c r="C256" s="17" t="str">
        <f>IFERROR(TIMEVALUE((TEXT(RIGHT(Input!I254,(LEN(Input!I254)-LEN(B256))),"hh:mm:ss AM/PM"))), "")</f>
        <v/>
      </c>
      <c r="D256" s="17" t="str">
        <f>IFERROR(TIMEVALUE(TEXT(RIGHT(Input!J254,(LEN(Input!J254)-LEN(B256))),"hh:mm:ss AM/PM")), "")</f>
        <v/>
      </c>
      <c r="E256" s="22" t="str">
        <f t="shared" si="9"/>
        <v/>
      </c>
      <c r="F256" s="22" t="e">
        <f t="shared" si="10"/>
        <v>#N/A</v>
      </c>
      <c r="G256" s="23" t="e">
        <f>24*IF(VLOOKUP(VLOOKUP(A256,Sheet1!$A$1:$B$150,VALUE(2),FALSE),Sheet1!$D$1:$F$3,IF(Input!H254="Fri",VALUE(3), VALUE(2)),FALSE) &lt; D256, D256 - VLOOKUP(VLOOKUP(A256,Sheet1!$A$1:$B$150,VALUE(2),FALSE),Sheet1!$D$1:$F$3,IF(Input!H254="Fri",VALUE(3), VALUE(2)),FALSE), 0)</f>
        <v>#N/A</v>
      </c>
      <c r="H256" s="9">
        <f t="shared" si="11"/>
        <v>0</v>
      </c>
      <c r="I256" s="9">
        <f>Input!M254</f>
        <v>0</v>
      </c>
    </row>
    <row r="257" spans="1:9" x14ac:dyDescent="0.4">
      <c r="A257" s="6" t="str">
        <f>CONCATENATE(Input!C255, " ", Input!D255)</f>
        <v xml:space="preserve"> </v>
      </c>
      <c r="B257" s="24">
        <f>Input!G255</f>
        <v>0</v>
      </c>
      <c r="C257" s="17" t="str">
        <f>IFERROR(TIMEVALUE((TEXT(RIGHT(Input!I255,(LEN(Input!I255)-LEN(B257))),"hh:mm:ss AM/PM"))), "")</f>
        <v/>
      </c>
      <c r="D257" s="17" t="str">
        <f>IFERROR(TIMEVALUE(TEXT(RIGHT(Input!J255,(LEN(Input!J255)-LEN(B257))),"hh:mm:ss AM/PM")), "")</f>
        <v/>
      </c>
      <c r="E257" s="22" t="str">
        <f t="shared" si="9"/>
        <v/>
      </c>
      <c r="F257" s="22" t="e">
        <f t="shared" si="10"/>
        <v>#N/A</v>
      </c>
      <c r="G257" s="23" t="e">
        <f>24*IF(VLOOKUP(VLOOKUP(A257,Sheet1!$A$1:$B$150,VALUE(2),FALSE),Sheet1!$D$1:$F$3,IF(Input!H255="Fri",VALUE(3), VALUE(2)),FALSE) &lt; D257, D257 - VLOOKUP(VLOOKUP(A257,Sheet1!$A$1:$B$150,VALUE(2),FALSE),Sheet1!$D$1:$F$3,IF(Input!H255="Fri",VALUE(3), VALUE(2)),FALSE), 0)</f>
        <v>#N/A</v>
      </c>
      <c r="H257" s="9">
        <f t="shared" si="11"/>
        <v>0</v>
      </c>
      <c r="I257" s="9">
        <f>Input!M255</f>
        <v>0</v>
      </c>
    </row>
    <row r="258" spans="1:9" x14ac:dyDescent="0.4">
      <c r="A258" s="6" t="str">
        <f>CONCATENATE(Input!C256, " ", Input!D256)</f>
        <v xml:space="preserve"> </v>
      </c>
      <c r="B258" s="24">
        <f>Input!G256</f>
        <v>0</v>
      </c>
      <c r="C258" s="17" t="str">
        <f>IFERROR(TIMEVALUE((TEXT(RIGHT(Input!I256,(LEN(Input!I256)-LEN(B258))),"hh:mm:ss AM/PM"))), "")</f>
        <v/>
      </c>
      <c r="D258" s="17" t="str">
        <f>IFERROR(TIMEVALUE(TEXT(RIGHT(Input!J256,(LEN(Input!J256)-LEN(B258))),"hh:mm:ss AM/PM")), "")</f>
        <v/>
      </c>
      <c r="E258" s="22" t="str">
        <f t="shared" si="9"/>
        <v/>
      </c>
      <c r="F258" s="22" t="e">
        <f t="shared" si="10"/>
        <v>#N/A</v>
      </c>
      <c r="G258" s="23" t="e">
        <f>24*IF(VLOOKUP(VLOOKUP(A258,Sheet1!$A$1:$B$150,VALUE(2),FALSE),Sheet1!$D$1:$F$3,IF(Input!H256="Fri",VALUE(3), VALUE(2)),FALSE) &lt; D258, D258 - VLOOKUP(VLOOKUP(A258,Sheet1!$A$1:$B$150,VALUE(2),FALSE),Sheet1!$D$1:$F$3,IF(Input!H256="Fri",VALUE(3), VALUE(2)),FALSE), 0)</f>
        <v>#N/A</v>
      </c>
      <c r="H258" s="9">
        <f t="shared" si="11"/>
        <v>0</v>
      </c>
      <c r="I258" s="9">
        <f>Input!M256</f>
        <v>0</v>
      </c>
    </row>
    <row r="259" spans="1:9" x14ac:dyDescent="0.4">
      <c r="A259" s="6" t="str">
        <f>CONCATENATE(Input!C257, " ", Input!D257)</f>
        <v xml:space="preserve"> </v>
      </c>
      <c r="B259" s="24">
        <f>Input!G257</f>
        <v>0</v>
      </c>
      <c r="C259" s="17" t="str">
        <f>IFERROR(TIMEVALUE((TEXT(RIGHT(Input!I257,(LEN(Input!I257)-LEN(B259))),"hh:mm:ss AM/PM"))), "")</f>
        <v/>
      </c>
      <c r="D259" s="17" t="str">
        <f>IFERROR(TIMEVALUE(TEXT(RIGHT(Input!J257,(LEN(Input!J257)-LEN(B259))),"hh:mm:ss AM/PM")), "")</f>
        <v/>
      </c>
      <c r="E259" s="22" t="str">
        <f t="shared" si="9"/>
        <v/>
      </c>
      <c r="F259" s="22" t="e">
        <f t="shared" si="10"/>
        <v>#N/A</v>
      </c>
      <c r="G259" s="23" t="e">
        <f>24*IF(VLOOKUP(VLOOKUP(A259,Sheet1!$A$1:$B$150,VALUE(2),FALSE),Sheet1!$D$1:$F$3,IF(Input!H257="Fri",VALUE(3), VALUE(2)),FALSE) &lt; D259, D259 - VLOOKUP(VLOOKUP(A259,Sheet1!$A$1:$B$150,VALUE(2),FALSE),Sheet1!$D$1:$F$3,IF(Input!H257="Fri",VALUE(3), VALUE(2)),FALSE), 0)</f>
        <v>#N/A</v>
      </c>
      <c r="H259" s="9">
        <f t="shared" si="11"/>
        <v>0</v>
      </c>
      <c r="I259" s="9">
        <f>Input!M257</f>
        <v>0</v>
      </c>
    </row>
    <row r="260" spans="1:9" x14ac:dyDescent="0.4">
      <c r="A260" s="6" t="str">
        <f>CONCATENATE(Input!C258, " ", Input!D258)</f>
        <v xml:space="preserve"> </v>
      </c>
      <c r="B260" s="24">
        <f>Input!G258</f>
        <v>0</v>
      </c>
      <c r="C260" s="17" t="str">
        <f>IFERROR(TIMEVALUE((TEXT(RIGHT(Input!I258,(LEN(Input!I258)-LEN(B260))),"hh:mm:ss AM/PM"))), "")</f>
        <v/>
      </c>
      <c r="D260" s="17" t="str">
        <f>IFERROR(TIMEVALUE(TEXT(RIGHT(Input!J258,(LEN(Input!J258)-LEN(B260))),"hh:mm:ss AM/PM")), "")</f>
        <v/>
      </c>
      <c r="E260" s="22" t="str">
        <f t="shared" si="9"/>
        <v/>
      </c>
      <c r="F260" s="22" t="e">
        <f t="shared" si="10"/>
        <v>#N/A</v>
      </c>
      <c r="G260" s="23" t="e">
        <f>24*IF(VLOOKUP(VLOOKUP(A260,Sheet1!$A$1:$B$150,VALUE(2),FALSE),Sheet1!$D$1:$F$3,IF(Input!H258="Fri",VALUE(3), VALUE(2)),FALSE) &lt; D260, D260 - VLOOKUP(VLOOKUP(A260,Sheet1!$A$1:$B$150,VALUE(2),FALSE),Sheet1!$D$1:$F$3,IF(Input!H258="Fri",VALUE(3), VALUE(2)),FALSE), 0)</f>
        <v>#N/A</v>
      </c>
      <c r="H260" s="9">
        <f t="shared" si="11"/>
        <v>0</v>
      </c>
      <c r="I260" s="9">
        <f>Input!M258</f>
        <v>0</v>
      </c>
    </row>
    <row r="261" spans="1:9" x14ac:dyDescent="0.4">
      <c r="A261" s="6" t="str">
        <f>CONCATENATE(Input!C259, " ", Input!D259)</f>
        <v xml:space="preserve"> </v>
      </c>
      <c r="B261" s="24">
        <f>Input!G259</f>
        <v>0</v>
      </c>
      <c r="C261" s="17" t="str">
        <f>IFERROR(TIMEVALUE((TEXT(RIGHT(Input!I259,(LEN(Input!I259)-LEN(B261))),"hh:mm:ss AM/PM"))), "")</f>
        <v/>
      </c>
      <c r="D261" s="17" t="str">
        <f>IFERROR(TIMEVALUE(TEXT(RIGHT(Input!J259,(LEN(Input!J259)-LEN(B261))),"hh:mm:ss AM/PM")), "")</f>
        <v/>
      </c>
      <c r="E261" s="22" t="str">
        <f t="shared" ref="E261:E324" si="12">IFERROR(D261-C261,"")</f>
        <v/>
      </c>
      <c r="F261" s="22" t="e">
        <f t="shared" ref="F261:F324" si="13">IF(E261&gt;G261, E261-G261, 0)</f>
        <v>#N/A</v>
      </c>
      <c r="G261" s="23" t="e">
        <f>24*IF(VLOOKUP(VLOOKUP(A261,Sheet1!$A$1:$B$150,VALUE(2),FALSE),Sheet1!$D$1:$F$3,IF(Input!H259="Fri",VALUE(3), VALUE(2)),FALSE) &lt; D261, D261 - VLOOKUP(VLOOKUP(A261,Sheet1!$A$1:$B$150,VALUE(2),FALSE),Sheet1!$D$1:$F$3,IF(Input!H259="Fri",VALUE(3), VALUE(2)),FALSE), 0)</f>
        <v>#N/A</v>
      </c>
      <c r="H261" s="9">
        <f t="shared" ref="H261:H324" si="14">WEEKNUM(B261)</f>
        <v>0</v>
      </c>
      <c r="I261" s="9">
        <f>Input!M259</f>
        <v>0</v>
      </c>
    </row>
    <row r="262" spans="1:9" x14ac:dyDescent="0.4">
      <c r="A262" s="6" t="str">
        <f>CONCATENATE(Input!C260, " ", Input!D260)</f>
        <v xml:space="preserve"> </v>
      </c>
      <c r="B262" s="24">
        <f>Input!G260</f>
        <v>0</v>
      </c>
      <c r="C262" s="17" t="str">
        <f>IFERROR(TIMEVALUE((TEXT(RIGHT(Input!I260,(LEN(Input!I260)-LEN(B262))),"hh:mm:ss AM/PM"))), "")</f>
        <v/>
      </c>
      <c r="D262" s="17" t="str">
        <f>IFERROR(TIMEVALUE(TEXT(RIGHT(Input!J260,(LEN(Input!J260)-LEN(B262))),"hh:mm:ss AM/PM")), "")</f>
        <v/>
      </c>
      <c r="E262" s="22" t="str">
        <f t="shared" si="12"/>
        <v/>
      </c>
      <c r="F262" s="22" t="e">
        <f t="shared" si="13"/>
        <v>#N/A</v>
      </c>
      <c r="G262" s="23" t="e">
        <f>24*IF(VLOOKUP(VLOOKUP(A262,Sheet1!$A$1:$B$150,VALUE(2),FALSE),Sheet1!$D$1:$F$3,IF(Input!H260="Fri",VALUE(3), VALUE(2)),FALSE) &lt; D262, D262 - VLOOKUP(VLOOKUP(A262,Sheet1!$A$1:$B$150,VALUE(2),FALSE),Sheet1!$D$1:$F$3,IF(Input!H260="Fri",VALUE(3), VALUE(2)),FALSE), 0)</f>
        <v>#N/A</v>
      </c>
      <c r="H262" s="9">
        <f t="shared" si="14"/>
        <v>0</v>
      </c>
      <c r="I262" s="9">
        <f>Input!M260</f>
        <v>0</v>
      </c>
    </row>
    <row r="263" spans="1:9" x14ac:dyDescent="0.4">
      <c r="A263" s="6" t="str">
        <f>CONCATENATE(Input!C261, " ", Input!D261)</f>
        <v xml:space="preserve"> </v>
      </c>
      <c r="B263" s="24">
        <f>Input!G261</f>
        <v>0</v>
      </c>
      <c r="C263" s="17" t="str">
        <f>IFERROR(TIMEVALUE((TEXT(RIGHT(Input!I261,(LEN(Input!I261)-LEN(B263))),"hh:mm:ss AM/PM"))), "")</f>
        <v/>
      </c>
      <c r="D263" s="17" t="str">
        <f>IFERROR(TIMEVALUE(TEXT(RIGHT(Input!J261,(LEN(Input!J261)-LEN(B263))),"hh:mm:ss AM/PM")), "")</f>
        <v/>
      </c>
      <c r="E263" s="22" t="str">
        <f t="shared" si="12"/>
        <v/>
      </c>
      <c r="F263" s="22" t="e">
        <f t="shared" si="13"/>
        <v>#N/A</v>
      </c>
      <c r="G263" s="23" t="e">
        <f>24*IF(VLOOKUP(VLOOKUP(A263,Sheet1!$A$1:$B$150,VALUE(2),FALSE),Sheet1!$D$1:$F$3,IF(Input!H261="Fri",VALUE(3), VALUE(2)),FALSE) &lt; D263, D263 - VLOOKUP(VLOOKUP(A263,Sheet1!$A$1:$B$150,VALUE(2),FALSE),Sheet1!$D$1:$F$3,IF(Input!H261="Fri",VALUE(3), VALUE(2)),FALSE), 0)</f>
        <v>#N/A</v>
      </c>
      <c r="H263" s="9">
        <f t="shared" si="14"/>
        <v>0</v>
      </c>
      <c r="I263" s="9">
        <f>Input!M261</f>
        <v>0</v>
      </c>
    </row>
    <row r="264" spans="1:9" x14ac:dyDescent="0.4">
      <c r="A264" s="6" t="str">
        <f>CONCATENATE(Input!C262, " ", Input!D262)</f>
        <v xml:space="preserve"> </v>
      </c>
      <c r="B264" s="24">
        <f>Input!G262</f>
        <v>0</v>
      </c>
      <c r="C264" s="17" t="str">
        <f>IFERROR(TIMEVALUE((TEXT(RIGHT(Input!I262,(LEN(Input!I262)-LEN(B264))),"hh:mm:ss AM/PM"))), "")</f>
        <v/>
      </c>
      <c r="D264" s="17" t="str">
        <f>IFERROR(TIMEVALUE(TEXT(RIGHT(Input!J262,(LEN(Input!J262)-LEN(B264))),"hh:mm:ss AM/PM")), "")</f>
        <v/>
      </c>
      <c r="E264" s="22" t="str">
        <f t="shared" si="12"/>
        <v/>
      </c>
      <c r="F264" s="22" t="e">
        <f t="shared" si="13"/>
        <v>#N/A</v>
      </c>
      <c r="G264" s="23" t="e">
        <f>24*IF(VLOOKUP(VLOOKUP(A264,Sheet1!$A$1:$B$150,VALUE(2),FALSE),Sheet1!$D$1:$F$3,IF(Input!H262="Fri",VALUE(3), VALUE(2)),FALSE) &lt; D264, D264 - VLOOKUP(VLOOKUP(A264,Sheet1!$A$1:$B$150,VALUE(2),FALSE),Sheet1!$D$1:$F$3,IF(Input!H262="Fri",VALUE(3), VALUE(2)),FALSE), 0)</f>
        <v>#N/A</v>
      </c>
      <c r="H264" s="9">
        <f t="shared" si="14"/>
        <v>0</v>
      </c>
      <c r="I264" s="9">
        <f>Input!M262</f>
        <v>0</v>
      </c>
    </row>
    <row r="265" spans="1:9" x14ac:dyDescent="0.4">
      <c r="A265" s="6" t="str">
        <f>CONCATENATE(Input!C263, " ", Input!D263)</f>
        <v xml:space="preserve"> </v>
      </c>
      <c r="B265" s="24">
        <f>Input!G263</f>
        <v>0</v>
      </c>
      <c r="C265" s="17" t="str">
        <f>IFERROR(TIMEVALUE((TEXT(RIGHT(Input!I263,(LEN(Input!I263)-LEN(B265))),"hh:mm:ss AM/PM"))), "")</f>
        <v/>
      </c>
      <c r="D265" s="17" t="str">
        <f>IFERROR(TIMEVALUE(TEXT(RIGHT(Input!J263,(LEN(Input!J263)-LEN(B265))),"hh:mm:ss AM/PM")), "")</f>
        <v/>
      </c>
      <c r="E265" s="22" t="str">
        <f t="shared" si="12"/>
        <v/>
      </c>
      <c r="F265" s="22" t="e">
        <f t="shared" si="13"/>
        <v>#N/A</v>
      </c>
      <c r="G265" s="23" t="e">
        <f>24*IF(VLOOKUP(VLOOKUP(A265,Sheet1!$A$1:$B$150,VALUE(2),FALSE),Sheet1!$D$1:$F$3,IF(Input!H263="Fri",VALUE(3), VALUE(2)),FALSE) &lt; D265, D265 - VLOOKUP(VLOOKUP(A265,Sheet1!$A$1:$B$150,VALUE(2),FALSE),Sheet1!$D$1:$F$3,IF(Input!H263="Fri",VALUE(3), VALUE(2)),FALSE), 0)</f>
        <v>#N/A</v>
      </c>
      <c r="H265" s="9">
        <f t="shared" si="14"/>
        <v>0</v>
      </c>
      <c r="I265" s="9">
        <f>Input!M263</f>
        <v>0</v>
      </c>
    </row>
    <row r="266" spans="1:9" x14ac:dyDescent="0.4">
      <c r="A266" s="6" t="str">
        <f>CONCATENATE(Input!C264, " ", Input!D264)</f>
        <v xml:space="preserve"> </v>
      </c>
      <c r="B266" s="24">
        <f>Input!G264</f>
        <v>0</v>
      </c>
      <c r="C266" s="17" t="str">
        <f>IFERROR(TIMEVALUE((TEXT(RIGHT(Input!I264,(LEN(Input!I264)-LEN(B266))),"hh:mm:ss AM/PM"))), "")</f>
        <v/>
      </c>
      <c r="D266" s="17" t="str">
        <f>IFERROR(TIMEVALUE(TEXT(RIGHT(Input!J264,(LEN(Input!J264)-LEN(B266))),"hh:mm:ss AM/PM")), "")</f>
        <v/>
      </c>
      <c r="E266" s="22" t="str">
        <f t="shared" si="12"/>
        <v/>
      </c>
      <c r="F266" s="22" t="e">
        <f t="shared" si="13"/>
        <v>#N/A</v>
      </c>
      <c r="G266" s="23" t="e">
        <f>24*IF(VLOOKUP(VLOOKUP(A266,Sheet1!$A$1:$B$150,VALUE(2),FALSE),Sheet1!$D$1:$F$3,IF(Input!H264="Fri",VALUE(3), VALUE(2)),FALSE) &lt; D266, D266 - VLOOKUP(VLOOKUP(A266,Sheet1!$A$1:$B$150,VALUE(2),FALSE),Sheet1!$D$1:$F$3,IF(Input!H264="Fri",VALUE(3), VALUE(2)),FALSE), 0)</f>
        <v>#N/A</v>
      </c>
      <c r="H266" s="9">
        <f t="shared" si="14"/>
        <v>0</v>
      </c>
      <c r="I266" s="9">
        <f>Input!M264</f>
        <v>0</v>
      </c>
    </row>
    <row r="267" spans="1:9" x14ac:dyDescent="0.4">
      <c r="A267" s="6" t="str">
        <f>CONCATENATE(Input!C265, " ", Input!D265)</f>
        <v xml:space="preserve"> </v>
      </c>
      <c r="B267" s="24">
        <f>Input!G265</f>
        <v>0</v>
      </c>
      <c r="C267" s="17" t="str">
        <f>IFERROR(TIMEVALUE((TEXT(RIGHT(Input!I265,(LEN(Input!I265)-LEN(B267))),"hh:mm:ss AM/PM"))), "")</f>
        <v/>
      </c>
      <c r="D267" s="17" t="str">
        <f>IFERROR(TIMEVALUE(TEXT(RIGHT(Input!J265,(LEN(Input!J265)-LEN(B267))),"hh:mm:ss AM/PM")), "")</f>
        <v/>
      </c>
      <c r="E267" s="22" t="str">
        <f t="shared" si="12"/>
        <v/>
      </c>
      <c r="F267" s="22" t="e">
        <f t="shared" si="13"/>
        <v>#N/A</v>
      </c>
      <c r="G267" s="23" t="e">
        <f>24*IF(VLOOKUP(VLOOKUP(A267,Sheet1!$A$1:$B$150,VALUE(2),FALSE),Sheet1!$D$1:$F$3,IF(Input!H265="Fri",VALUE(3), VALUE(2)),FALSE) &lt; D267, D267 - VLOOKUP(VLOOKUP(A267,Sheet1!$A$1:$B$150,VALUE(2),FALSE),Sheet1!$D$1:$F$3,IF(Input!H265="Fri",VALUE(3), VALUE(2)),FALSE), 0)</f>
        <v>#N/A</v>
      </c>
      <c r="H267" s="9">
        <f t="shared" si="14"/>
        <v>0</v>
      </c>
      <c r="I267" s="9">
        <f>Input!M265</f>
        <v>0</v>
      </c>
    </row>
    <row r="268" spans="1:9" x14ac:dyDescent="0.4">
      <c r="A268" s="6" t="str">
        <f>CONCATENATE(Input!C266, " ", Input!D266)</f>
        <v xml:space="preserve"> </v>
      </c>
      <c r="B268" s="24">
        <f>Input!G266</f>
        <v>0</v>
      </c>
      <c r="C268" s="17" t="str">
        <f>IFERROR(TIMEVALUE((TEXT(RIGHT(Input!I266,(LEN(Input!I266)-LEN(B268))),"hh:mm:ss AM/PM"))), "")</f>
        <v/>
      </c>
      <c r="D268" s="17" t="str">
        <f>IFERROR(TIMEVALUE(TEXT(RIGHT(Input!J266,(LEN(Input!J266)-LEN(B268))),"hh:mm:ss AM/PM")), "")</f>
        <v/>
      </c>
      <c r="E268" s="22" t="str">
        <f t="shared" si="12"/>
        <v/>
      </c>
      <c r="F268" s="22" t="e">
        <f t="shared" si="13"/>
        <v>#N/A</v>
      </c>
      <c r="G268" s="23" t="e">
        <f>24*IF(VLOOKUP(VLOOKUP(A268,Sheet1!$A$1:$B$150,VALUE(2),FALSE),Sheet1!$D$1:$F$3,IF(Input!H266="Fri",VALUE(3), VALUE(2)),FALSE) &lt; D268, D268 - VLOOKUP(VLOOKUP(A268,Sheet1!$A$1:$B$150,VALUE(2),FALSE),Sheet1!$D$1:$F$3,IF(Input!H266="Fri",VALUE(3), VALUE(2)),FALSE), 0)</f>
        <v>#N/A</v>
      </c>
      <c r="H268" s="9">
        <f t="shared" si="14"/>
        <v>0</v>
      </c>
      <c r="I268" s="9">
        <f>Input!M266</f>
        <v>0</v>
      </c>
    </row>
    <row r="269" spans="1:9" x14ac:dyDescent="0.4">
      <c r="A269" s="6" t="str">
        <f>CONCATENATE(Input!C267, " ", Input!D267)</f>
        <v xml:space="preserve"> </v>
      </c>
      <c r="B269" s="24">
        <f>Input!G267</f>
        <v>0</v>
      </c>
      <c r="C269" s="17" t="str">
        <f>IFERROR(TIMEVALUE((TEXT(RIGHT(Input!I267,(LEN(Input!I267)-LEN(B269))),"hh:mm:ss AM/PM"))), "")</f>
        <v/>
      </c>
      <c r="D269" s="17" t="str">
        <f>IFERROR(TIMEVALUE(TEXT(RIGHT(Input!J267,(LEN(Input!J267)-LEN(B269))),"hh:mm:ss AM/PM")), "")</f>
        <v/>
      </c>
      <c r="E269" s="22" t="str">
        <f t="shared" si="12"/>
        <v/>
      </c>
      <c r="F269" s="22" t="e">
        <f t="shared" si="13"/>
        <v>#N/A</v>
      </c>
      <c r="G269" s="23" t="e">
        <f>24*IF(VLOOKUP(VLOOKUP(A269,Sheet1!$A$1:$B$150,VALUE(2),FALSE),Sheet1!$D$1:$F$3,IF(Input!H267="Fri",VALUE(3), VALUE(2)),FALSE) &lt; D269, D269 - VLOOKUP(VLOOKUP(A269,Sheet1!$A$1:$B$150,VALUE(2),FALSE),Sheet1!$D$1:$F$3,IF(Input!H267="Fri",VALUE(3), VALUE(2)),FALSE), 0)</f>
        <v>#N/A</v>
      </c>
      <c r="H269" s="9">
        <f t="shared" si="14"/>
        <v>0</v>
      </c>
      <c r="I269" s="9">
        <f>Input!M267</f>
        <v>0</v>
      </c>
    </row>
    <row r="270" spans="1:9" x14ac:dyDescent="0.4">
      <c r="A270" s="6" t="str">
        <f>CONCATENATE(Input!C268, " ", Input!D268)</f>
        <v xml:space="preserve"> </v>
      </c>
      <c r="B270" s="24">
        <f>Input!G268</f>
        <v>0</v>
      </c>
      <c r="C270" s="17" t="str">
        <f>IFERROR(TIMEVALUE((TEXT(RIGHT(Input!I268,(LEN(Input!I268)-LEN(B270))),"hh:mm:ss AM/PM"))), "")</f>
        <v/>
      </c>
      <c r="D270" s="17" t="str">
        <f>IFERROR(TIMEVALUE(TEXT(RIGHT(Input!J268,(LEN(Input!J268)-LEN(B270))),"hh:mm:ss AM/PM")), "")</f>
        <v/>
      </c>
      <c r="E270" s="22" t="str">
        <f t="shared" si="12"/>
        <v/>
      </c>
      <c r="F270" s="22" t="e">
        <f t="shared" si="13"/>
        <v>#N/A</v>
      </c>
      <c r="G270" s="23" t="e">
        <f>24*IF(VLOOKUP(VLOOKUP(A270,Sheet1!$A$1:$B$150,VALUE(2),FALSE),Sheet1!$D$1:$F$3,IF(Input!H268="Fri",VALUE(3), VALUE(2)),FALSE) &lt; D270, D270 - VLOOKUP(VLOOKUP(A270,Sheet1!$A$1:$B$150,VALUE(2),FALSE),Sheet1!$D$1:$F$3,IF(Input!H268="Fri",VALUE(3), VALUE(2)),FALSE), 0)</f>
        <v>#N/A</v>
      </c>
      <c r="H270" s="9">
        <f t="shared" si="14"/>
        <v>0</v>
      </c>
      <c r="I270" s="9">
        <f>Input!M268</f>
        <v>0</v>
      </c>
    </row>
    <row r="271" spans="1:9" x14ac:dyDescent="0.4">
      <c r="A271" s="6" t="str">
        <f>CONCATENATE(Input!C269, " ", Input!D269)</f>
        <v xml:space="preserve"> </v>
      </c>
      <c r="B271" s="24">
        <f>Input!G269</f>
        <v>0</v>
      </c>
      <c r="C271" s="17" t="str">
        <f>IFERROR(TIMEVALUE((TEXT(RIGHT(Input!I269,(LEN(Input!I269)-LEN(B271))),"hh:mm:ss AM/PM"))), "")</f>
        <v/>
      </c>
      <c r="D271" s="17" t="str">
        <f>IFERROR(TIMEVALUE(TEXT(RIGHT(Input!J269,(LEN(Input!J269)-LEN(B271))),"hh:mm:ss AM/PM")), "")</f>
        <v/>
      </c>
      <c r="E271" s="22" t="str">
        <f t="shared" si="12"/>
        <v/>
      </c>
      <c r="F271" s="22" t="e">
        <f t="shared" si="13"/>
        <v>#N/A</v>
      </c>
      <c r="G271" s="23" t="e">
        <f>24*IF(VLOOKUP(VLOOKUP(A271,Sheet1!$A$1:$B$150,VALUE(2),FALSE),Sheet1!$D$1:$F$3,IF(Input!H269="Fri",VALUE(3), VALUE(2)),FALSE) &lt; D271, D271 - VLOOKUP(VLOOKUP(A271,Sheet1!$A$1:$B$150,VALUE(2),FALSE),Sheet1!$D$1:$F$3,IF(Input!H269="Fri",VALUE(3), VALUE(2)),FALSE), 0)</f>
        <v>#N/A</v>
      </c>
      <c r="H271" s="9">
        <f t="shared" si="14"/>
        <v>0</v>
      </c>
      <c r="I271" s="9">
        <f>Input!M269</f>
        <v>0</v>
      </c>
    </row>
    <row r="272" spans="1:9" x14ac:dyDescent="0.4">
      <c r="A272" s="6" t="str">
        <f>CONCATENATE(Input!C270, " ", Input!D270)</f>
        <v xml:space="preserve"> </v>
      </c>
      <c r="B272" s="24">
        <f>Input!G270</f>
        <v>0</v>
      </c>
      <c r="C272" s="17" t="str">
        <f>IFERROR(TIMEVALUE((TEXT(RIGHT(Input!I270,(LEN(Input!I270)-LEN(B272))),"hh:mm:ss AM/PM"))), "")</f>
        <v/>
      </c>
      <c r="D272" s="17" t="str">
        <f>IFERROR(TIMEVALUE(TEXT(RIGHT(Input!J270,(LEN(Input!J270)-LEN(B272))),"hh:mm:ss AM/PM")), "")</f>
        <v/>
      </c>
      <c r="E272" s="22" t="str">
        <f t="shared" si="12"/>
        <v/>
      </c>
      <c r="F272" s="22" t="e">
        <f t="shared" si="13"/>
        <v>#N/A</v>
      </c>
      <c r="G272" s="23" t="e">
        <f>24*IF(VLOOKUP(VLOOKUP(A272,Sheet1!$A$1:$B$150,VALUE(2),FALSE),Sheet1!$D$1:$F$3,IF(Input!H270="Fri",VALUE(3), VALUE(2)),FALSE) &lt; D272, D272 - VLOOKUP(VLOOKUP(A272,Sheet1!$A$1:$B$150,VALUE(2),FALSE),Sheet1!$D$1:$F$3,IF(Input!H270="Fri",VALUE(3), VALUE(2)),FALSE), 0)</f>
        <v>#N/A</v>
      </c>
      <c r="H272" s="9">
        <f t="shared" si="14"/>
        <v>0</v>
      </c>
      <c r="I272" s="9">
        <f>Input!M270</f>
        <v>0</v>
      </c>
    </row>
    <row r="273" spans="1:9" x14ac:dyDescent="0.4">
      <c r="A273" s="6" t="str">
        <f>CONCATENATE(Input!C271, " ", Input!D271)</f>
        <v xml:space="preserve"> </v>
      </c>
      <c r="B273" s="24">
        <f>Input!G271</f>
        <v>0</v>
      </c>
      <c r="C273" s="17" t="str">
        <f>IFERROR(TIMEVALUE((TEXT(RIGHT(Input!I271,(LEN(Input!I271)-LEN(B273))),"hh:mm:ss AM/PM"))), "")</f>
        <v/>
      </c>
      <c r="D273" s="17" t="str">
        <f>IFERROR(TIMEVALUE(TEXT(RIGHT(Input!J271,(LEN(Input!J271)-LEN(B273))),"hh:mm:ss AM/PM")), "")</f>
        <v/>
      </c>
      <c r="E273" s="22" t="str">
        <f t="shared" si="12"/>
        <v/>
      </c>
      <c r="F273" s="22" t="e">
        <f t="shared" si="13"/>
        <v>#N/A</v>
      </c>
      <c r="G273" s="23" t="e">
        <f>24*IF(VLOOKUP(VLOOKUP(A273,Sheet1!$A$1:$B$150,VALUE(2),FALSE),Sheet1!$D$1:$F$3,IF(Input!H271="Fri",VALUE(3), VALUE(2)),FALSE) &lt; D273, D273 - VLOOKUP(VLOOKUP(A273,Sheet1!$A$1:$B$150,VALUE(2),FALSE),Sheet1!$D$1:$F$3,IF(Input!H271="Fri",VALUE(3), VALUE(2)),FALSE), 0)</f>
        <v>#N/A</v>
      </c>
      <c r="H273" s="9">
        <f t="shared" si="14"/>
        <v>0</v>
      </c>
      <c r="I273" s="9">
        <f>Input!M271</f>
        <v>0</v>
      </c>
    </row>
    <row r="274" spans="1:9" x14ac:dyDescent="0.4">
      <c r="A274" s="6" t="str">
        <f>CONCATENATE(Input!C272, " ", Input!D272)</f>
        <v xml:space="preserve"> </v>
      </c>
      <c r="B274" s="24">
        <f>Input!G272</f>
        <v>0</v>
      </c>
      <c r="C274" s="17" t="str">
        <f>IFERROR(TIMEVALUE((TEXT(RIGHT(Input!I272,(LEN(Input!I272)-LEN(B274))),"hh:mm:ss AM/PM"))), "")</f>
        <v/>
      </c>
      <c r="D274" s="17" t="str">
        <f>IFERROR(TIMEVALUE(TEXT(RIGHT(Input!J272,(LEN(Input!J272)-LEN(B274))),"hh:mm:ss AM/PM")), "")</f>
        <v/>
      </c>
      <c r="E274" s="22" t="str">
        <f t="shared" si="12"/>
        <v/>
      </c>
      <c r="F274" s="22" t="e">
        <f t="shared" si="13"/>
        <v>#N/A</v>
      </c>
      <c r="G274" s="23" t="e">
        <f>24*IF(VLOOKUP(VLOOKUP(A274,Sheet1!$A$1:$B$150,VALUE(2),FALSE),Sheet1!$D$1:$F$3,IF(Input!H272="Fri",VALUE(3), VALUE(2)),FALSE) &lt; D274, D274 - VLOOKUP(VLOOKUP(A274,Sheet1!$A$1:$B$150,VALUE(2),FALSE),Sheet1!$D$1:$F$3,IF(Input!H272="Fri",VALUE(3), VALUE(2)),FALSE), 0)</f>
        <v>#N/A</v>
      </c>
      <c r="H274" s="9">
        <f t="shared" si="14"/>
        <v>0</v>
      </c>
      <c r="I274" s="9">
        <f>Input!M272</f>
        <v>0</v>
      </c>
    </row>
    <row r="275" spans="1:9" x14ac:dyDescent="0.4">
      <c r="A275" s="6" t="str">
        <f>CONCATENATE(Input!C273, " ", Input!D273)</f>
        <v xml:space="preserve"> </v>
      </c>
      <c r="B275" s="24">
        <f>Input!G273</f>
        <v>0</v>
      </c>
      <c r="C275" s="17" t="str">
        <f>IFERROR(TIMEVALUE((TEXT(RIGHT(Input!I273,(LEN(Input!I273)-LEN(B275))),"hh:mm:ss AM/PM"))), "")</f>
        <v/>
      </c>
      <c r="D275" s="17" t="str">
        <f>IFERROR(TIMEVALUE(TEXT(RIGHT(Input!J273,(LEN(Input!J273)-LEN(B275))),"hh:mm:ss AM/PM")), "")</f>
        <v/>
      </c>
      <c r="E275" s="22" t="str">
        <f t="shared" si="12"/>
        <v/>
      </c>
      <c r="F275" s="22" t="e">
        <f t="shared" si="13"/>
        <v>#N/A</v>
      </c>
      <c r="G275" s="23" t="e">
        <f>24*IF(VLOOKUP(VLOOKUP(A275,Sheet1!$A$1:$B$150,VALUE(2),FALSE),Sheet1!$D$1:$F$3,IF(Input!H273="Fri",VALUE(3), VALUE(2)),FALSE) &lt; D275, D275 - VLOOKUP(VLOOKUP(A275,Sheet1!$A$1:$B$150,VALUE(2),FALSE),Sheet1!$D$1:$F$3,IF(Input!H273="Fri",VALUE(3), VALUE(2)),FALSE), 0)</f>
        <v>#N/A</v>
      </c>
      <c r="H275" s="9">
        <f t="shared" si="14"/>
        <v>0</v>
      </c>
      <c r="I275" s="9">
        <f>Input!M273</f>
        <v>0</v>
      </c>
    </row>
    <row r="276" spans="1:9" x14ac:dyDescent="0.4">
      <c r="A276" s="6" t="str">
        <f>CONCATENATE(Input!C274, " ", Input!D274)</f>
        <v xml:space="preserve"> </v>
      </c>
      <c r="B276" s="24">
        <f>Input!G274</f>
        <v>0</v>
      </c>
      <c r="C276" s="17" t="str">
        <f>IFERROR(TIMEVALUE((TEXT(RIGHT(Input!I274,(LEN(Input!I274)-LEN(B276))),"hh:mm:ss AM/PM"))), "")</f>
        <v/>
      </c>
      <c r="D276" s="17" t="str">
        <f>IFERROR(TIMEVALUE(TEXT(RIGHT(Input!J274,(LEN(Input!J274)-LEN(B276))),"hh:mm:ss AM/PM")), "")</f>
        <v/>
      </c>
      <c r="E276" s="22" t="str">
        <f t="shared" si="12"/>
        <v/>
      </c>
      <c r="F276" s="22" t="e">
        <f t="shared" si="13"/>
        <v>#N/A</v>
      </c>
      <c r="G276" s="23" t="e">
        <f>24*IF(VLOOKUP(VLOOKUP(A276,Sheet1!$A$1:$B$150,VALUE(2),FALSE),Sheet1!$D$1:$F$3,IF(Input!H274="Fri",VALUE(3), VALUE(2)),FALSE) &lt; D276, D276 - VLOOKUP(VLOOKUP(A276,Sheet1!$A$1:$B$150,VALUE(2),FALSE),Sheet1!$D$1:$F$3,IF(Input!H274="Fri",VALUE(3), VALUE(2)),FALSE), 0)</f>
        <v>#N/A</v>
      </c>
      <c r="H276" s="9">
        <f t="shared" si="14"/>
        <v>0</v>
      </c>
      <c r="I276" s="9">
        <f>Input!M274</f>
        <v>0</v>
      </c>
    </row>
    <row r="277" spans="1:9" x14ac:dyDescent="0.4">
      <c r="A277" s="6" t="str">
        <f>CONCATENATE(Input!C275, " ", Input!D275)</f>
        <v xml:space="preserve"> </v>
      </c>
      <c r="B277" s="24">
        <f>Input!G275</f>
        <v>0</v>
      </c>
      <c r="C277" s="17" t="str">
        <f>IFERROR(TIMEVALUE((TEXT(RIGHT(Input!I275,(LEN(Input!I275)-LEN(B277))),"hh:mm:ss AM/PM"))), "")</f>
        <v/>
      </c>
      <c r="D277" s="17" t="str">
        <f>IFERROR(TIMEVALUE(TEXT(RIGHT(Input!J275,(LEN(Input!J275)-LEN(B277))),"hh:mm:ss AM/PM")), "")</f>
        <v/>
      </c>
      <c r="E277" s="22" t="str">
        <f t="shared" si="12"/>
        <v/>
      </c>
      <c r="F277" s="22" t="e">
        <f t="shared" si="13"/>
        <v>#N/A</v>
      </c>
      <c r="G277" s="23" t="e">
        <f>24*IF(VLOOKUP(VLOOKUP(A277,Sheet1!$A$1:$B$150,VALUE(2),FALSE),Sheet1!$D$1:$F$3,IF(Input!H275="Fri",VALUE(3), VALUE(2)),FALSE) &lt; D277, D277 - VLOOKUP(VLOOKUP(A277,Sheet1!$A$1:$B$150,VALUE(2),FALSE),Sheet1!$D$1:$F$3,IF(Input!H275="Fri",VALUE(3), VALUE(2)),FALSE), 0)</f>
        <v>#N/A</v>
      </c>
      <c r="H277" s="9">
        <f t="shared" si="14"/>
        <v>0</v>
      </c>
      <c r="I277" s="9">
        <f>Input!M275</f>
        <v>0</v>
      </c>
    </row>
    <row r="278" spans="1:9" x14ac:dyDescent="0.4">
      <c r="A278" s="6" t="str">
        <f>CONCATENATE(Input!C276, " ", Input!D276)</f>
        <v xml:space="preserve"> </v>
      </c>
      <c r="B278" s="24">
        <f>Input!G276</f>
        <v>0</v>
      </c>
      <c r="C278" s="17" t="str">
        <f>IFERROR(TIMEVALUE((TEXT(RIGHT(Input!I276,(LEN(Input!I276)-LEN(B278))),"hh:mm:ss AM/PM"))), "")</f>
        <v/>
      </c>
      <c r="D278" s="17" t="str">
        <f>IFERROR(TIMEVALUE(TEXT(RIGHT(Input!J276,(LEN(Input!J276)-LEN(B278))),"hh:mm:ss AM/PM")), "")</f>
        <v/>
      </c>
      <c r="E278" s="22" t="str">
        <f t="shared" si="12"/>
        <v/>
      </c>
      <c r="F278" s="22" t="e">
        <f t="shared" si="13"/>
        <v>#N/A</v>
      </c>
      <c r="G278" s="23" t="e">
        <f>24*IF(VLOOKUP(VLOOKUP(A278,Sheet1!$A$1:$B$150,VALUE(2),FALSE),Sheet1!$D$1:$F$3,IF(Input!H276="Fri",VALUE(3), VALUE(2)),FALSE) &lt; D278, D278 - VLOOKUP(VLOOKUP(A278,Sheet1!$A$1:$B$150,VALUE(2),FALSE),Sheet1!$D$1:$F$3,IF(Input!H276="Fri",VALUE(3), VALUE(2)),FALSE), 0)</f>
        <v>#N/A</v>
      </c>
      <c r="H278" s="9">
        <f t="shared" si="14"/>
        <v>0</v>
      </c>
      <c r="I278" s="9">
        <f>Input!M276</f>
        <v>0</v>
      </c>
    </row>
    <row r="279" spans="1:9" x14ac:dyDescent="0.4">
      <c r="A279" s="6" t="str">
        <f>CONCATENATE(Input!C277, " ", Input!D277)</f>
        <v xml:space="preserve"> </v>
      </c>
      <c r="B279" s="24">
        <f>Input!G277</f>
        <v>0</v>
      </c>
      <c r="C279" s="17" t="str">
        <f>IFERROR(TIMEVALUE((TEXT(RIGHT(Input!I277,(LEN(Input!I277)-LEN(B279))),"hh:mm:ss AM/PM"))), "")</f>
        <v/>
      </c>
      <c r="D279" s="17" t="str">
        <f>IFERROR(TIMEVALUE(TEXT(RIGHT(Input!J277,(LEN(Input!J277)-LEN(B279))),"hh:mm:ss AM/PM")), "")</f>
        <v/>
      </c>
      <c r="E279" s="22" t="str">
        <f t="shared" si="12"/>
        <v/>
      </c>
      <c r="F279" s="22" t="e">
        <f t="shared" si="13"/>
        <v>#N/A</v>
      </c>
      <c r="G279" s="23" t="e">
        <f>24*IF(VLOOKUP(VLOOKUP(A279,Sheet1!$A$1:$B$150,VALUE(2),FALSE),Sheet1!$D$1:$F$3,IF(Input!H277="Fri",VALUE(3), VALUE(2)),FALSE) &lt; D279, D279 - VLOOKUP(VLOOKUP(A279,Sheet1!$A$1:$B$150,VALUE(2),FALSE),Sheet1!$D$1:$F$3,IF(Input!H277="Fri",VALUE(3), VALUE(2)),FALSE), 0)</f>
        <v>#N/A</v>
      </c>
      <c r="H279" s="9">
        <f t="shared" si="14"/>
        <v>0</v>
      </c>
      <c r="I279" s="9">
        <f>Input!M277</f>
        <v>0</v>
      </c>
    </row>
    <row r="280" spans="1:9" x14ac:dyDescent="0.4">
      <c r="A280" s="6" t="str">
        <f>CONCATENATE(Input!C278, " ", Input!D278)</f>
        <v xml:space="preserve"> </v>
      </c>
      <c r="B280" s="24">
        <f>Input!G278</f>
        <v>0</v>
      </c>
      <c r="C280" s="17" t="str">
        <f>IFERROR(TIMEVALUE((TEXT(RIGHT(Input!I278,(LEN(Input!I278)-LEN(B280))),"hh:mm:ss AM/PM"))), "")</f>
        <v/>
      </c>
      <c r="D280" s="17" t="str">
        <f>IFERROR(TIMEVALUE(TEXT(RIGHT(Input!J278,(LEN(Input!J278)-LEN(B280))),"hh:mm:ss AM/PM")), "")</f>
        <v/>
      </c>
      <c r="E280" s="22" t="str">
        <f t="shared" si="12"/>
        <v/>
      </c>
      <c r="F280" s="22" t="e">
        <f t="shared" si="13"/>
        <v>#N/A</v>
      </c>
      <c r="G280" s="23" t="e">
        <f>24*IF(VLOOKUP(VLOOKUP(A280,Sheet1!$A$1:$B$150,VALUE(2),FALSE),Sheet1!$D$1:$F$3,IF(Input!H278="Fri",VALUE(3), VALUE(2)),FALSE) &lt; D280, D280 - VLOOKUP(VLOOKUP(A280,Sheet1!$A$1:$B$150,VALUE(2),FALSE),Sheet1!$D$1:$F$3,IF(Input!H278="Fri",VALUE(3), VALUE(2)),FALSE), 0)</f>
        <v>#N/A</v>
      </c>
      <c r="H280" s="9">
        <f t="shared" si="14"/>
        <v>0</v>
      </c>
      <c r="I280" s="9">
        <f>Input!M278</f>
        <v>0</v>
      </c>
    </row>
    <row r="281" spans="1:9" x14ac:dyDescent="0.4">
      <c r="A281" s="6" t="str">
        <f>CONCATENATE(Input!C279, " ", Input!D279)</f>
        <v xml:space="preserve"> </v>
      </c>
      <c r="B281" s="24">
        <f>Input!G279</f>
        <v>0</v>
      </c>
      <c r="C281" s="17" t="str">
        <f>IFERROR(TIMEVALUE((TEXT(RIGHT(Input!I279,(LEN(Input!I279)-LEN(B281))),"hh:mm:ss AM/PM"))), "")</f>
        <v/>
      </c>
      <c r="D281" s="17" t="str">
        <f>IFERROR(TIMEVALUE(TEXT(RIGHT(Input!J279,(LEN(Input!J279)-LEN(B281))),"hh:mm:ss AM/PM")), "")</f>
        <v/>
      </c>
      <c r="E281" s="22" t="str">
        <f t="shared" si="12"/>
        <v/>
      </c>
      <c r="F281" s="22" t="e">
        <f t="shared" si="13"/>
        <v>#N/A</v>
      </c>
      <c r="G281" s="23" t="e">
        <f>24*IF(VLOOKUP(VLOOKUP(A281,Sheet1!$A$1:$B$150,VALUE(2),FALSE),Sheet1!$D$1:$F$3,IF(Input!H279="Fri",VALUE(3), VALUE(2)),FALSE) &lt; D281, D281 - VLOOKUP(VLOOKUP(A281,Sheet1!$A$1:$B$150,VALUE(2),FALSE),Sheet1!$D$1:$F$3,IF(Input!H279="Fri",VALUE(3), VALUE(2)),FALSE), 0)</f>
        <v>#N/A</v>
      </c>
      <c r="H281" s="9">
        <f t="shared" si="14"/>
        <v>0</v>
      </c>
      <c r="I281" s="9">
        <f>Input!M279</f>
        <v>0</v>
      </c>
    </row>
    <row r="282" spans="1:9" x14ac:dyDescent="0.4">
      <c r="A282" s="6" t="str">
        <f>CONCATENATE(Input!C280, " ", Input!D280)</f>
        <v xml:space="preserve"> </v>
      </c>
      <c r="B282" s="24">
        <f>Input!G280</f>
        <v>0</v>
      </c>
      <c r="C282" s="17" t="str">
        <f>IFERROR(TIMEVALUE((TEXT(RIGHT(Input!I280,(LEN(Input!I280)-LEN(B282))),"hh:mm:ss AM/PM"))), "")</f>
        <v/>
      </c>
      <c r="D282" s="17" t="str">
        <f>IFERROR(TIMEVALUE(TEXT(RIGHT(Input!J280,(LEN(Input!J280)-LEN(B282))),"hh:mm:ss AM/PM")), "")</f>
        <v/>
      </c>
      <c r="E282" s="22" t="str">
        <f t="shared" si="12"/>
        <v/>
      </c>
      <c r="F282" s="22" t="e">
        <f t="shared" si="13"/>
        <v>#N/A</v>
      </c>
      <c r="G282" s="23" t="e">
        <f>24*IF(VLOOKUP(VLOOKUP(A282,Sheet1!$A$1:$B$150,VALUE(2),FALSE),Sheet1!$D$1:$F$3,IF(Input!H280="Fri",VALUE(3), VALUE(2)),FALSE) &lt; D282, D282 - VLOOKUP(VLOOKUP(A282,Sheet1!$A$1:$B$150,VALUE(2),FALSE),Sheet1!$D$1:$F$3,IF(Input!H280="Fri",VALUE(3), VALUE(2)),FALSE), 0)</f>
        <v>#N/A</v>
      </c>
      <c r="H282" s="9">
        <f t="shared" si="14"/>
        <v>0</v>
      </c>
      <c r="I282" s="9">
        <f>Input!M280</f>
        <v>0</v>
      </c>
    </row>
    <row r="283" spans="1:9" x14ac:dyDescent="0.4">
      <c r="A283" s="6" t="str">
        <f>CONCATENATE(Input!C281, " ", Input!D281)</f>
        <v xml:space="preserve"> </v>
      </c>
      <c r="B283" s="24">
        <f>Input!G281</f>
        <v>0</v>
      </c>
      <c r="C283" s="17" t="str">
        <f>IFERROR(TIMEVALUE((TEXT(RIGHT(Input!I281,(LEN(Input!I281)-LEN(B283))),"hh:mm:ss AM/PM"))), "")</f>
        <v/>
      </c>
      <c r="D283" s="17" t="str">
        <f>IFERROR(TIMEVALUE(TEXT(RIGHT(Input!J281,(LEN(Input!J281)-LEN(B283))),"hh:mm:ss AM/PM")), "")</f>
        <v/>
      </c>
      <c r="E283" s="22" t="str">
        <f t="shared" si="12"/>
        <v/>
      </c>
      <c r="F283" s="22" t="e">
        <f t="shared" si="13"/>
        <v>#N/A</v>
      </c>
      <c r="G283" s="23" t="e">
        <f>24*IF(VLOOKUP(VLOOKUP(A283,Sheet1!$A$1:$B$150,VALUE(2),FALSE),Sheet1!$D$1:$F$3,IF(Input!H281="Fri",VALUE(3), VALUE(2)),FALSE) &lt; D283, D283 - VLOOKUP(VLOOKUP(A283,Sheet1!$A$1:$B$150,VALUE(2),FALSE),Sheet1!$D$1:$F$3,IF(Input!H281="Fri",VALUE(3), VALUE(2)),FALSE), 0)</f>
        <v>#N/A</v>
      </c>
      <c r="H283" s="9">
        <f t="shared" si="14"/>
        <v>0</v>
      </c>
      <c r="I283" s="9">
        <f>Input!M281</f>
        <v>0</v>
      </c>
    </row>
    <row r="284" spans="1:9" x14ac:dyDescent="0.4">
      <c r="A284" s="6" t="str">
        <f>CONCATENATE(Input!C282, " ", Input!D282)</f>
        <v xml:space="preserve"> </v>
      </c>
      <c r="B284" s="24">
        <f>Input!G282</f>
        <v>0</v>
      </c>
      <c r="C284" s="17" t="str">
        <f>IFERROR(TIMEVALUE((TEXT(RIGHT(Input!I282,(LEN(Input!I282)-LEN(B284))),"hh:mm:ss AM/PM"))), "")</f>
        <v/>
      </c>
      <c r="D284" s="17" t="str">
        <f>IFERROR(TIMEVALUE(TEXT(RIGHT(Input!J282,(LEN(Input!J282)-LEN(B284))),"hh:mm:ss AM/PM")), "")</f>
        <v/>
      </c>
      <c r="E284" s="22" t="str">
        <f t="shared" si="12"/>
        <v/>
      </c>
      <c r="F284" s="22" t="e">
        <f t="shared" si="13"/>
        <v>#N/A</v>
      </c>
      <c r="G284" s="23" t="e">
        <f>24*IF(VLOOKUP(VLOOKUP(A284,Sheet1!$A$1:$B$150,VALUE(2),FALSE),Sheet1!$D$1:$F$3,IF(Input!H282="Fri",VALUE(3), VALUE(2)),FALSE) &lt; D284, D284 - VLOOKUP(VLOOKUP(A284,Sheet1!$A$1:$B$150,VALUE(2),FALSE),Sheet1!$D$1:$F$3,IF(Input!H282="Fri",VALUE(3), VALUE(2)),FALSE), 0)</f>
        <v>#N/A</v>
      </c>
      <c r="H284" s="9">
        <f t="shared" si="14"/>
        <v>0</v>
      </c>
      <c r="I284" s="9">
        <f>Input!M282</f>
        <v>0</v>
      </c>
    </row>
    <row r="285" spans="1:9" x14ac:dyDescent="0.4">
      <c r="A285" s="6" t="str">
        <f>CONCATENATE(Input!C283, " ", Input!D283)</f>
        <v xml:space="preserve"> </v>
      </c>
      <c r="B285" s="24">
        <f>Input!G283</f>
        <v>0</v>
      </c>
      <c r="C285" s="17" t="str">
        <f>IFERROR(TIMEVALUE((TEXT(RIGHT(Input!I283,(LEN(Input!I283)-LEN(B285))),"hh:mm:ss AM/PM"))), "")</f>
        <v/>
      </c>
      <c r="D285" s="17" t="str">
        <f>IFERROR(TIMEVALUE(TEXT(RIGHT(Input!J283,(LEN(Input!J283)-LEN(B285))),"hh:mm:ss AM/PM")), "")</f>
        <v/>
      </c>
      <c r="E285" s="22" t="str">
        <f t="shared" si="12"/>
        <v/>
      </c>
      <c r="F285" s="22" t="e">
        <f t="shared" si="13"/>
        <v>#N/A</v>
      </c>
      <c r="G285" s="23" t="e">
        <f>24*IF(VLOOKUP(VLOOKUP(A285,Sheet1!$A$1:$B$150,VALUE(2),FALSE),Sheet1!$D$1:$F$3,IF(Input!H283="Fri",VALUE(3), VALUE(2)),FALSE) &lt; D285, D285 - VLOOKUP(VLOOKUP(A285,Sheet1!$A$1:$B$150,VALUE(2),FALSE),Sheet1!$D$1:$F$3,IF(Input!H283="Fri",VALUE(3), VALUE(2)),FALSE), 0)</f>
        <v>#N/A</v>
      </c>
      <c r="H285" s="9">
        <f t="shared" si="14"/>
        <v>0</v>
      </c>
      <c r="I285" s="9">
        <f>Input!M283</f>
        <v>0</v>
      </c>
    </row>
    <row r="286" spans="1:9" x14ac:dyDescent="0.4">
      <c r="A286" s="6" t="str">
        <f>CONCATENATE(Input!C284, " ", Input!D284)</f>
        <v xml:space="preserve"> </v>
      </c>
      <c r="B286" s="24">
        <f>Input!G284</f>
        <v>0</v>
      </c>
      <c r="C286" s="17" t="str">
        <f>IFERROR(TIMEVALUE((TEXT(RIGHT(Input!I284,(LEN(Input!I284)-LEN(B286))),"hh:mm:ss AM/PM"))), "")</f>
        <v/>
      </c>
      <c r="D286" s="17" t="str">
        <f>IFERROR(TIMEVALUE(TEXT(RIGHT(Input!J284,(LEN(Input!J284)-LEN(B286))),"hh:mm:ss AM/PM")), "")</f>
        <v/>
      </c>
      <c r="E286" s="22" t="str">
        <f t="shared" si="12"/>
        <v/>
      </c>
      <c r="F286" s="22" t="e">
        <f t="shared" si="13"/>
        <v>#N/A</v>
      </c>
      <c r="G286" s="23" t="e">
        <f>24*IF(VLOOKUP(VLOOKUP(A286,Sheet1!$A$1:$B$150,VALUE(2),FALSE),Sheet1!$D$1:$F$3,IF(Input!H284="Fri",VALUE(3), VALUE(2)),FALSE) &lt; D286, D286 - VLOOKUP(VLOOKUP(A286,Sheet1!$A$1:$B$150,VALUE(2),FALSE),Sheet1!$D$1:$F$3,IF(Input!H284="Fri",VALUE(3), VALUE(2)),FALSE), 0)</f>
        <v>#N/A</v>
      </c>
      <c r="H286" s="9">
        <f t="shared" si="14"/>
        <v>0</v>
      </c>
      <c r="I286" s="9">
        <f>Input!M284</f>
        <v>0</v>
      </c>
    </row>
    <row r="287" spans="1:9" x14ac:dyDescent="0.4">
      <c r="A287" s="6" t="str">
        <f>CONCATENATE(Input!C285, " ", Input!D285)</f>
        <v xml:space="preserve"> </v>
      </c>
      <c r="B287" s="24">
        <f>Input!G285</f>
        <v>0</v>
      </c>
      <c r="C287" s="17" t="str">
        <f>IFERROR(TIMEVALUE((TEXT(RIGHT(Input!I285,(LEN(Input!I285)-LEN(B287))),"hh:mm:ss AM/PM"))), "")</f>
        <v/>
      </c>
      <c r="D287" s="17" t="str">
        <f>IFERROR(TIMEVALUE(TEXT(RIGHT(Input!J285,(LEN(Input!J285)-LEN(B287))),"hh:mm:ss AM/PM")), "")</f>
        <v/>
      </c>
      <c r="E287" s="22" t="str">
        <f t="shared" si="12"/>
        <v/>
      </c>
      <c r="F287" s="22" t="e">
        <f t="shared" si="13"/>
        <v>#N/A</v>
      </c>
      <c r="G287" s="23" t="e">
        <f>24*IF(VLOOKUP(VLOOKUP(A287,Sheet1!$A$1:$B$150,VALUE(2),FALSE),Sheet1!$D$1:$F$3,IF(Input!H285="Fri",VALUE(3), VALUE(2)),FALSE) &lt; D287, D287 - VLOOKUP(VLOOKUP(A287,Sheet1!$A$1:$B$150,VALUE(2),FALSE),Sheet1!$D$1:$F$3,IF(Input!H285="Fri",VALUE(3), VALUE(2)),FALSE), 0)</f>
        <v>#N/A</v>
      </c>
      <c r="H287" s="9">
        <f t="shared" si="14"/>
        <v>0</v>
      </c>
      <c r="I287" s="9">
        <f>Input!M285</f>
        <v>0</v>
      </c>
    </row>
    <row r="288" spans="1:9" x14ac:dyDescent="0.4">
      <c r="A288" s="6" t="str">
        <f>CONCATENATE(Input!C286, " ", Input!D286)</f>
        <v xml:space="preserve"> </v>
      </c>
      <c r="B288" s="24">
        <f>Input!G286</f>
        <v>0</v>
      </c>
      <c r="C288" s="17" t="str">
        <f>IFERROR(TIMEVALUE((TEXT(RIGHT(Input!I286,(LEN(Input!I286)-LEN(B288))),"hh:mm:ss AM/PM"))), "")</f>
        <v/>
      </c>
      <c r="D288" s="17" t="str">
        <f>IFERROR(TIMEVALUE(TEXT(RIGHT(Input!J286,(LEN(Input!J286)-LEN(B288))),"hh:mm:ss AM/PM")), "")</f>
        <v/>
      </c>
      <c r="E288" s="22" t="str">
        <f t="shared" si="12"/>
        <v/>
      </c>
      <c r="F288" s="22" t="e">
        <f t="shared" si="13"/>
        <v>#N/A</v>
      </c>
      <c r="G288" s="23" t="e">
        <f>24*IF(VLOOKUP(VLOOKUP(A288,Sheet1!$A$1:$B$150,VALUE(2),FALSE),Sheet1!$D$1:$F$3,IF(Input!H286="Fri",VALUE(3), VALUE(2)),FALSE) &lt; D288, D288 - VLOOKUP(VLOOKUP(A288,Sheet1!$A$1:$B$150,VALUE(2),FALSE),Sheet1!$D$1:$F$3,IF(Input!H286="Fri",VALUE(3), VALUE(2)),FALSE), 0)</f>
        <v>#N/A</v>
      </c>
      <c r="H288" s="9">
        <f t="shared" si="14"/>
        <v>0</v>
      </c>
      <c r="I288" s="9">
        <f>Input!M286</f>
        <v>0</v>
      </c>
    </row>
    <row r="289" spans="1:9" x14ac:dyDescent="0.4">
      <c r="A289" s="6" t="str">
        <f>CONCATENATE(Input!C287, " ", Input!D287)</f>
        <v xml:space="preserve"> </v>
      </c>
      <c r="B289" s="24">
        <f>Input!G287</f>
        <v>0</v>
      </c>
      <c r="C289" s="17" t="str">
        <f>IFERROR(TIMEVALUE((TEXT(RIGHT(Input!I287,(LEN(Input!I287)-LEN(B289))),"hh:mm:ss AM/PM"))), "")</f>
        <v/>
      </c>
      <c r="D289" s="17" t="str">
        <f>IFERROR(TIMEVALUE(TEXT(RIGHT(Input!J287,(LEN(Input!J287)-LEN(B289))),"hh:mm:ss AM/PM")), "")</f>
        <v/>
      </c>
      <c r="E289" s="22" t="str">
        <f t="shared" si="12"/>
        <v/>
      </c>
      <c r="F289" s="22" t="e">
        <f t="shared" si="13"/>
        <v>#N/A</v>
      </c>
      <c r="G289" s="23" t="e">
        <f>24*IF(VLOOKUP(VLOOKUP(A289,Sheet1!$A$1:$B$150,VALUE(2),FALSE),Sheet1!$D$1:$F$3,IF(Input!H287="Fri",VALUE(3), VALUE(2)),FALSE) &lt; D289, D289 - VLOOKUP(VLOOKUP(A289,Sheet1!$A$1:$B$150,VALUE(2),FALSE),Sheet1!$D$1:$F$3,IF(Input!H287="Fri",VALUE(3), VALUE(2)),FALSE), 0)</f>
        <v>#N/A</v>
      </c>
      <c r="H289" s="9">
        <f t="shared" si="14"/>
        <v>0</v>
      </c>
      <c r="I289" s="9">
        <f>Input!M287</f>
        <v>0</v>
      </c>
    </row>
    <row r="290" spans="1:9" x14ac:dyDescent="0.4">
      <c r="A290" s="6" t="str">
        <f>CONCATENATE(Input!C288, " ", Input!D288)</f>
        <v xml:space="preserve"> </v>
      </c>
      <c r="B290" s="24">
        <f>Input!G288</f>
        <v>0</v>
      </c>
      <c r="C290" s="17" t="str">
        <f>IFERROR(TIMEVALUE((TEXT(RIGHT(Input!I288,(LEN(Input!I288)-LEN(B290))),"hh:mm:ss AM/PM"))), "")</f>
        <v/>
      </c>
      <c r="D290" s="17" t="str">
        <f>IFERROR(TIMEVALUE(TEXT(RIGHT(Input!J288,(LEN(Input!J288)-LEN(B290))),"hh:mm:ss AM/PM")), "")</f>
        <v/>
      </c>
      <c r="E290" s="22" t="str">
        <f t="shared" si="12"/>
        <v/>
      </c>
      <c r="F290" s="22" t="e">
        <f t="shared" si="13"/>
        <v>#N/A</v>
      </c>
      <c r="G290" s="23" t="e">
        <f>24*IF(VLOOKUP(VLOOKUP(A290,Sheet1!$A$1:$B$150,VALUE(2),FALSE),Sheet1!$D$1:$F$3,IF(Input!H288="Fri",VALUE(3), VALUE(2)),FALSE) &lt; D290, D290 - VLOOKUP(VLOOKUP(A290,Sheet1!$A$1:$B$150,VALUE(2),FALSE),Sheet1!$D$1:$F$3,IF(Input!H288="Fri",VALUE(3), VALUE(2)),FALSE), 0)</f>
        <v>#N/A</v>
      </c>
      <c r="H290" s="9">
        <f t="shared" si="14"/>
        <v>0</v>
      </c>
      <c r="I290" s="9">
        <f>Input!M288</f>
        <v>0</v>
      </c>
    </row>
    <row r="291" spans="1:9" x14ac:dyDescent="0.4">
      <c r="A291" s="6" t="str">
        <f>CONCATENATE(Input!C289, " ", Input!D289)</f>
        <v xml:space="preserve"> </v>
      </c>
      <c r="B291" s="24">
        <f>Input!G289</f>
        <v>0</v>
      </c>
      <c r="C291" s="17" t="str">
        <f>IFERROR(TIMEVALUE((TEXT(RIGHT(Input!I289,(LEN(Input!I289)-LEN(B291))),"hh:mm:ss AM/PM"))), "")</f>
        <v/>
      </c>
      <c r="D291" s="17" t="str">
        <f>IFERROR(TIMEVALUE(TEXT(RIGHT(Input!J289,(LEN(Input!J289)-LEN(B291))),"hh:mm:ss AM/PM")), "")</f>
        <v/>
      </c>
      <c r="E291" s="22" t="str">
        <f t="shared" si="12"/>
        <v/>
      </c>
      <c r="F291" s="22" t="e">
        <f t="shared" si="13"/>
        <v>#N/A</v>
      </c>
      <c r="G291" s="23" t="e">
        <f>24*IF(VLOOKUP(VLOOKUP(A291,Sheet1!$A$1:$B$150,VALUE(2),FALSE),Sheet1!$D$1:$F$3,IF(Input!H289="Fri",VALUE(3), VALUE(2)),FALSE) &lt; D291, D291 - VLOOKUP(VLOOKUP(A291,Sheet1!$A$1:$B$150,VALUE(2),FALSE),Sheet1!$D$1:$F$3,IF(Input!H289="Fri",VALUE(3), VALUE(2)),FALSE), 0)</f>
        <v>#N/A</v>
      </c>
      <c r="H291" s="9">
        <f t="shared" si="14"/>
        <v>0</v>
      </c>
      <c r="I291" s="9">
        <f>Input!M289</f>
        <v>0</v>
      </c>
    </row>
    <row r="292" spans="1:9" x14ac:dyDescent="0.4">
      <c r="A292" s="6" t="str">
        <f>CONCATENATE(Input!C290, " ", Input!D290)</f>
        <v xml:space="preserve"> </v>
      </c>
      <c r="B292" s="24">
        <f>Input!G290</f>
        <v>0</v>
      </c>
      <c r="C292" s="17" t="str">
        <f>IFERROR(TIMEVALUE((TEXT(RIGHT(Input!I290,(LEN(Input!I290)-LEN(B292))),"hh:mm:ss AM/PM"))), "")</f>
        <v/>
      </c>
      <c r="D292" s="17" t="str">
        <f>IFERROR(TIMEVALUE(TEXT(RIGHT(Input!J290,(LEN(Input!J290)-LEN(B292))),"hh:mm:ss AM/PM")), "")</f>
        <v/>
      </c>
      <c r="E292" s="22" t="str">
        <f t="shared" si="12"/>
        <v/>
      </c>
      <c r="F292" s="22" t="e">
        <f t="shared" si="13"/>
        <v>#N/A</v>
      </c>
      <c r="G292" s="23" t="e">
        <f>24*IF(VLOOKUP(VLOOKUP(A292,Sheet1!$A$1:$B$150,VALUE(2),FALSE),Sheet1!$D$1:$F$3,IF(Input!H290="Fri",VALUE(3), VALUE(2)),FALSE) &lt; D292, D292 - VLOOKUP(VLOOKUP(A292,Sheet1!$A$1:$B$150,VALUE(2),FALSE),Sheet1!$D$1:$F$3,IF(Input!H290="Fri",VALUE(3), VALUE(2)),FALSE), 0)</f>
        <v>#N/A</v>
      </c>
      <c r="H292" s="9">
        <f t="shared" si="14"/>
        <v>0</v>
      </c>
      <c r="I292" s="9">
        <f>Input!M290</f>
        <v>0</v>
      </c>
    </row>
    <row r="293" spans="1:9" x14ac:dyDescent="0.4">
      <c r="A293" s="6" t="str">
        <f>CONCATENATE(Input!C291, " ", Input!D291)</f>
        <v xml:space="preserve"> </v>
      </c>
      <c r="B293" s="24">
        <f>Input!G291</f>
        <v>0</v>
      </c>
      <c r="C293" s="17" t="str">
        <f>IFERROR(TIMEVALUE((TEXT(RIGHT(Input!I291,(LEN(Input!I291)-LEN(B293))),"hh:mm:ss AM/PM"))), "")</f>
        <v/>
      </c>
      <c r="D293" s="17" t="str">
        <f>IFERROR(TIMEVALUE(TEXT(RIGHT(Input!J291,(LEN(Input!J291)-LEN(B293))),"hh:mm:ss AM/PM")), "")</f>
        <v/>
      </c>
      <c r="E293" s="22" t="str">
        <f t="shared" si="12"/>
        <v/>
      </c>
      <c r="F293" s="22" t="e">
        <f t="shared" si="13"/>
        <v>#N/A</v>
      </c>
      <c r="G293" s="23" t="e">
        <f>24*IF(VLOOKUP(VLOOKUP(A293,Sheet1!$A$1:$B$150,VALUE(2),FALSE),Sheet1!$D$1:$F$3,IF(Input!H291="Fri",VALUE(3), VALUE(2)),FALSE) &lt; D293, D293 - VLOOKUP(VLOOKUP(A293,Sheet1!$A$1:$B$150,VALUE(2),FALSE),Sheet1!$D$1:$F$3,IF(Input!H291="Fri",VALUE(3), VALUE(2)),FALSE), 0)</f>
        <v>#N/A</v>
      </c>
      <c r="H293" s="9">
        <f t="shared" si="14"/>
        <v>0</v>
      </c>
      <c r="I293" s="9">
        <f>Input!M291</f>
        <v>0</v>
      </c>
    </row>
    <row r="294" spans="1:9" x14ac:dyDescent="0.4">
      <c r="A294" s="6" t="str">
        <f>CONCATENATE(Input!C292, " ", Input!D292)</f>
        <v xml:space="preserve"> </v>
      </c>
      <c r="B294" s="24">
        <f>Input!G292</f>
        <v>0</v>
      </c>
      <c r="C294" s="17" t="str">
        <f>IFERROR(TIMEVALUE((TEXT(RIGHT(Input!I292,(LEN(Input!I292)-LEN(B294))),"hh:mm:ss AM/PM"))), "")</f>
        <v/>
      </c>
      <c r="D294" s="17" t="str">
        <f>IFERROR(TIMEVALUE(TEXT(RIGHT(Input!J292,(LEN(Input!J292)-LEN(B294))),"hh:mm:ss AM/PM")), "")</f>
        <v/>
      </c>
      <c r="E294" s="22" t="str">
        <f t="shared" si="12"/>
        <v/>
      </c>
      <c r="F294" s="22" t="e">
        <f t="shared" si="13"/>
        <v>#N/A</v>
      </c>
      <c r="G294" s="23" t="e">
        <f>24*IF(VLOOKUP(VLOOKUP(A294,Sheet1!$A$1:$B$150,VALUE(2),FALSE),Sheet1!$D$1:$F$3,IF(Input!H292="Fri",VALUE(3), VALUE(2)),FALSE) &lt; D294, D294 - VLOOKUP(VLOOKUP(A294,Sheet1!$A$1:$B$150,VALUE(2),FALSE),Sheet1!$D$1:$F$3,IF(Input!H292="Fri",VALUE(3), VALUE(2)),FALSE), 0)</f>
        <v>#N/A</v>
      </c>
      <c r="H294" s="9">
        <f t="shared" si="14"/>
        <v>0</v>
      </c>
      <c r="I294" s="9">
        <f>Input!M292</f>
        <v>0</v>
      </c>
    </row>
    <row r="295" spans="1:9" x14ac:dyDescent="0.4">
      <c r="A295" s="6" t="str">
        <f>CONCATENATE(Input!C293, " ", Input!D293)</f>
        <v xml:space="preserve"> </v>
      </c>
      <c r="B295" s="24">
        <f>Input!G293</f>
        <v>0</v>
      </c>
      <c r="C295" s="17" t="str">
        <f>IFERROR(TIMEVALUE((TEXT(RIGHT(Input!I293,(LEN(Input!I293)-LEN(B295))),"hh:mm:ss AM/PM"))), "")</f>
        <v/>
      </c>
      <c r="D295" s="17" t="str">
        <f>IFERROR(TIMEVALUE(TEXT(RIGHT(Input!J293,(LEN(Input!J293)-LEN(B295))),"hh:mm:ss AM/PM")), "")</f>
        <v/>
      </c>
      <c r="E295" s="22" t="str">
        <f t="shared" si="12"/>
        <v/>
      </c>
      <c r="F295" s="22" t="e">
        <f t="shared" si="13"/>
        <v>#N/A</v>
      </c>
      <c r="G295" s="23" t="e">
        <f>24*IF(VLOOKUP(VLOOKUP(A295,Sheet1!$A$1:$B$150,VALUE(2),FALSE),Sheet1!$D$1:$F$3,IF(Input!H293="Fri",VALUE(3), VALUE(2)),FALSE) &lt; D295, D295 - VLOOKUP(VLOOKUP(A295,Sheet1!$A$1:$B$150,VALUE(2),FALSE),Sheet1!$D$1:$F$3,IF(Input!H293="Fri",VALUE(3), VALUE(2)),FALSE), 0)</f>
        <v>#N/A</v>
      </c>
      <c r="H295" s="9">
        <f t="shared" si="14"/>
        <v>0</v>
      </c>
      <c r="I295" s="9">
        <f>Input!M293</f>
        <v>0</v>
      </c>
    </row>
    <row r="296" spans="1:9" x14ac:dyDescent="0.4">
      <c r="A296" s="6" t="str">
        <f>CONCATENATE(Input!C294, " ", Input!D294)</f>
        <v xml:space="preserve"> </v>
      </c>
      <c r="B296" s="24">
        <f>Input!G294</f>
        <v>0</v>
      </c>
      <c r="C296" s="17" t="str">
        <f>IFERROR(TIMEVALUE((TEXT(RIGHT(Input!I294,(LEN(Input!I294)-LEN(B296))),"hh:mm:ss AM/PM"))), "")</f>
        <v/>
      </c>
      <c r="D296" s="17" t="str">
        <f>IFERROR(TIMEVALUE(TEXT(RIGHT(Input!J294,(LEN(Input!J294)-LEN(B296))),"hh:mm:ss AM/PM")), "")</f>
        <v/>
      </c>
      <c r="E296" s="22" t="str">
        <f t="shared" si="12"/>
        <v/>
      </c>
      <c r="F296" s="22" t="e">
        <f t="shared" si="13"/>
        <v>#N/A</v>
      </c>
      <c r="G296" s="23" t="e">
        <f>24*IF(VLOOKUP(VLOOKUP(A296,Sheet1!$A$1:$B$150,VALUE(2),FALSE),Sheet1!$D$1:$F$3,IF(Input!H294="Fri",VALUE(3), VALUE(2)),FALSE) &lt; D296, D296 - VLOOKUP(VLOOKUP(A296,Sheet1!$A$1:$B$150,VALUE(2),FALSE),Sheet1!$D$1:$F$3,IF(Input!H294="Fri",VALUE(3), VALUE(2)),FALSE), 0)</f>
        <v>#N/A</v>
      </c>
      <c r="H296" s="9">
        <f t="shared" si="14"/>
        <v>0</v>
      </c>
      <c r="I296" s="9">
        <f>Input!M294</f>
        <v>0</v>
      </c>
    </row>
    <row r="297" spans="1:9" x14ac:dyDescent="0.4">
      <c r="A297" s="6" t="str">
        <f>CONCATENATE(Input!C295, " ", Input!D295)</f>
        <v xml:space="preserve"> </v>
      </c>
      <c r="B297" s="24">
        <f>Input!G295</f>
        <v>0</v>
      </c>
      <c r="C297" s="17" t="str">
        <f>IFERROR(TIMEVALUE((TEXT(RIGHT(Input!I295,(LEN(Input!I295)-LEN(B297))),"hh:mm:ss AM/PM"))), "")</f>
        <v/>
      </c>
      <c r="D297" s="17" t="str">
        <f>IFERROR(TIMEVALUE(TEXT(RIGHT(Input!J295,(LEN(Input!J295)-LEN(B297))),"hh:mm:ss AM/PM")), "")</f>
        <v/>
      </c>
      <c r="E297" s="22" t="str">
        <f t="shared" si="12"/>
        <v/>
      </c>
      <c r="F297" s="22" t="e">
        <f t="shared" si="13"/>
        <v>#N/A</v>
      </c>
      <c r="G297" s="23" t="e">
        <f>24*IF(VLOOKUP(VLOOKUP(A297,Sheet1!$A$1:$B$150,VALUE(2),FALSE),Sheet1!$D$1:$F$3,IF(Input!H295="Fri",VALUE(3), VALUE(2)),FALSE) &lt; D297, D297 - VLOOKUP(VLOOKUP(A297,Sheet1!$A$1:$B$150,VALUE(2),FALSE),Sheet1!$D$1:$F$3,IF(Input!H295="Fri",VALUE(3), VALUE(2)),FALSE), 0)</f>
        <v>#N/A</v>
      </c>
      <c r="H297" s="9">
        <f t="shared" si="14"/>
        <v>0</v>
      </c>
      <c r="I297" s="9">
        <f>Input!M295</f>
        <v>0</v>
      </c>
    </row>
    <row r="298" spans="1:9" x14ac:dyDescent="0.4">
      <c r="A298" s="6" t="str">
        <f>CONCATENATE(Input!C296, " ", Input!D296)</f>
        <v xml:space="preserve"> </v>
      </c>
      <c r="B298" s="24">
        <f>Input!G296</f>
        <v>0</v>
      </c>
      <c r="C298" s="17" t="str">
        <f>IFERROR(TIMEVALUE((TEXT(RIGHT(Input!I296,(LEN(Input!I296)-LEN(B298))),"hh:mm:ss AM/PM"))), "")</f>
        <v/>
      </c>
      <c r="D298" s="17" t="str">
        <f>IFERROR(TIMEVALUE(TEXT(RIGHT(Input!J296,(LEN(Input!J296)-LEN(B298))),"hh:mm:ss AM/PM")), "")</f>
        <v/>
      </c>
      <c r="E298" s="22" t="str">
        <f t="shared" si="12"/>
        <v/>
      </c>
      <c r="F298" s="22" t="e">
        <f t="shared" si="13"/>
        <v>#N/A</v>
      </c>
      <c r="G298" s="23" t="e">
        <f>24*IF(VLOOKUP(VLOOKUP(A298,Sheet1!$A$1:$B$150,VALUE(2),FALSE),Sheet1!$D$1:$F$3,IF(Input!H296="Fri",VALUE(3), VALUE(2)),FALSE) &lt; D298, D298 - VLOOKUP(VLOOKUP(A298,Sheet1!$A$1:$B$150,VALUE(2),FALSE),Sheet1!$D$1:$F$3,IF(Input!H296="Fri",VALUE(3), VALUE(2)),FALSE), 0)</f>
        <v>#N/A</v>
      </c>
      <c r="H298" s="9">
        <f t="shared" si="14"/>
        <v>0</v>
      </c>
      <c r="I298" s="9">
        <f>Input!M296</f>
        <v>0</v>
      </c>
    </row>
    <row r="299" spans="1:9" x14ac:dyDescent="0.4">
      <c r="A299" s="6" t="str">
        <f>CONCATENATE(Input!C297, " ", Input!D297)</f>
        <v xml:space="preserve"> </v>
      </c>
      <c r="B299" s="24">
        <f>Input!G297</f>
        <v>0</v>
      </c>
      <c r="C299" s="17" t="str">
        <f>IFERROR(TIMEVALUE((TEXT(RIGHT(Input!I297,(LEN(Input!I297)-LEN(B299))),"hh:mm:ss AM/PM"))), "")</f>
        <v/>
      </c>
      <c r="D299" s="17" t="str">
        <f>IFERROR(TIMEVALUE(TEXT(RIGHT(Input!J297,(LEN(Input!J297)-LEN(B299))),"hh:mm:ss AM/PM")), "")</f>
        <v/>
      </c>
      <c r="E299" s="22" t="str">
        <f t="shared" si="12"/>
        <v/>
      </c>
      <c r="F299" s="22" t="e">
        <f t="shared" si="13"/>
        <v>#N/A</v>
      </c>
      <c r="G299" s="23" t="e">
        <f>24*IF(VLOOKUP(VLOOKUP(A299,Sheet1!$A$1:$B$150,VALUE(2),FALSE),Sheet1!$D$1:$F$3,IF(Input!H297="Fri",VALUE(3), VALUE(2)),FALSE) &lt; D299, D299 - VLOOKUP(VLOOKUP(A299,Sheet1!$A$1:$B$150,VALUE(2),FALSE),Sheet1!$D$1:$F$3,IF(Input!H297="Fri",VALUE(3), VALUE(2)),FALSE), 0)</f>
        <v>#N/A</v>
      </c>
      <c r="H299" s="9">
        <f t="shared" si="14"/>
        <v>0</v>
      </c>
      <c r="I299" s="9">
        <f>Input!M297</f>
        <v>0</v>
      </c>
    </row>
    <row r="300" spans="1:9" x14ac:dyDescent="0.4">
      <c r="A300" s="6" t="str">
        <f>CONCATENATE(Input!C298, " ", Input!D298)</f>
        <v xml:space="preserve"> </v>
      </c>
      <c r="B300" s="24">
        <f>Input!G298</f>
        <v>0</v>
      </c>
      <c r="C300" s="17" t="str">
        <f>IFERROR(TIMEVALUE((TEXT(RIGHT(Input!I298,(LEN(Input!I298)-LEN(B300))),"hh:mm:ss AM/PM"))), "")</f>
        <v/>
      </c>
      <c r="D300" s="17" t="str">
        <f>IFERROR(TIMEVALUE(TEXT(RIGHT(Input!J298,(LEN(Input!J298)-LEN(B300))),"hh:mm:ss AM/PM")), "")</f>
        <v/>
      </c>
      <c r="E300" s="22" t="str">
        <f t="shared" si="12"/>
        <v/>
      </c>
      <c r="F300" s="22" t="e">
        <f t="shared" si="13"/>
        <v>#N/A</v>
      </c>
      <c r="G300" s="23" t="e">
        <f>24*IF(VLOOKUP(VLOOKUP(A300,Sheet1!$A$1:$B$150,VALUE(2),FALSE),Sheet1!$D$1:$F$3,IF(Input!H298="Fri",VALUE(3), VALUE(2)),FALSE) &lt; D300, D300 - VLOOKUP(VLOOKUP(A300,Sheet1!$A$1:$B$150,VALUE(2),FALSE),Sheet1!$D$1:$F$3,IF(Input!H298="Fri",VALUE(3), VALUE(2)),FALSE), 0)</f>
        <v>#N/A</v>
      </c>
      <c r="H300" s="9">
        <f t="shared" si="14"/>
        <v>0</v>
      </c>
      <c r="I300" s="9">
        <f>Input!M298</f>
        <v>0</v>
      </c>
    </row>
    <row r="301" spans="1:9" x14ac:dyDescent="0.4">
      <c r="A301" s="6" t="str">
        <f>CONCATENATE(Input!C299, " ", Input!D299)</f>
        <v xml:space="preserve"> </v>
      </c>
      <c r="B301" s="24">
        <f>Input!G299</f>
        <v>0</v>
      </c>
      <c r="C301" s="17" t="str">
        <f>IFERROR(TIMEVALUE((TEXT(RIGHT(Input!I299,(LEN(Input!I299)-LEN(B301))),"hh:mm:ss AM/PM"))), "")</f>
        <v/>
      </c>
      <c r="D301" s="17" t="str">
        <f>IFERROR(TIMEVALUE(TEXT(RIGHT(Input!J299,(LEN(Input!J299)-LEN(B301))),"hh:mm:ss AM/PM")), "")</f>
        <v/>
      </c>
      <c r="E301" s="22" t="str">
        <f t="shared" si="12"/>
        <v/>
      </c>
      <c r="F301" s="22" t="e">
        <f t="shared" si="13"/>
        <v>#N/A</v>
      </c>
      <c r="G301" s="23" t="e">
        <f>24*IF(VLOOKUP(VLOOKUP(A301,Sheet1!$A$1:$B$150,VALUE(2),FALSE),Sheet1!$D$1:$F$3,IF(Input!H299="Fri",VALUE(3), VALUE(2)),FALSE) &lt; D301, D301 - VLOOKUP(VLOOKUP(A301,Sheet1!$A$1:$B$150,VALUE(2),FALSE),Sheet1!$D$1:$F$3,IF(Input!H299="Fri",VALUE(3), VALUE(2)),FALSE), 0)</f>
        <v>#N/A</v>
      </c>
      <c r="H301" s="9">
        <f t="shared" si="14"/>
        <v>0</v>
      </c>
      <c r="I301" s="9">
        <f>Input!M299</f>
        <v>0</v>
      </c>
    </row>
    <row r="302" spans="1:9" x14ac:dyDescent="0.4">
      <c r="A302" s="6" t="str">
        <f>CONCATENATE(Input!C300, " ", Input!D300)</f>
        <v xml:space="preserve"> </v>
      </c>
      <c r="B302" s="24">
        <f>Input!G300</f>
        <v>0</v>
      </c>
      <c r="C302" s="17" t="str">
        <f>IFERROR(TIMEVALUE((TEXT(RIGHT(Input!I300,(LEN(Input!I300)-LEN(B302))),"hh:mm:ss AM/PM"))), "")</f>
        <v/>
      </c>
      <c r="D302" s="17" t="str">
        <f>IFERROR(TIMEVALUE(TEXT(RIGHT(Input!J300,(LEN(Input!J300)-LEN(B302))),"hh:mm:ss AM/PM")), "")</f>
        <v/>
      </c>
      <c r="E302" s="22" t="str">
        <f t="shared" si="12"/>
        <v/>
      </c>
      <c r="F302" s="22" t="e">
        <f t="shared" si="13"/>
        <v>#N/A</v>
      </c>
      <c r="G302" s="23" t="e">
        <f>24*IF(VLOOKUP(VLOOKUP(A302,Sheet1!$A$1:$B$150,VALUE(2),FALSE),Sheet1!$D$1:$F$3,IF(Input!H300="Fri",VALUE(3), VALUE(2)),FALSE) &lt; D302, D302 - VLOOKUP(VLOOKUP(A302,Sheet1!$A$1:$B$150,VALUE(2),FALSE),Sheet1!$D$1:$F$3,IF(Input!H300="Fri",VALUE(3), VALUE(2)),FALSE), 0)</f>
        <v>#N/A</v>
      </c>
      <c r="H302" s="9">
        <f t="shared" si="14"/>
        <v>0</v>
      </c>
      <c r="I302" s="9">
        <f>Input!M300</f>
        <v>0</v>
      </c>
    </row>
    <row r="303" spans="1:9" x14ac:dyDescent="0.4">
      <c r="A303" s="6" t="str">
        <f>CONCATENATE(Input!C301, " ", Input!D301)</f>
        <v xml:space="preserve"> </v>
      </c>
      <c r="B303" s="24">
        <f>Input!G301</f>
        <v>0</v>
      </c>
      <c r="C303" s="17" t="str">
        <f>IFERROR(TIMEVALUE((TEXT(RIGHT(Input!I301,(LEN(Input!I301)-LEN(B303))),"hh:mm:ss AM/PM"))), "")</f>
        <v/>
      </c>
      <c r="D303" s="17" t="str">
        <f>IFERROR(TIMEVALUE(TEXT(RIGHT(Input!J301,(LEN(Input!J301)-LEN(B303))),"hh:mm:ss AM/PM")), "")</f>
        <v/>
      </c>
      <c r="E303" s="22" t="str">
        <f t="shared" si="12"/>
        <v/>
      </c>
      <c r="F303" s="22" t="e">
        <f t="shared" si="13"/>
        <v>#N/A</v>
      </c>
      <c r="G303" s="23" t="e">
        <f>24*IF(VLOOKUP(VLOOKUP(A303,Sheet1!$A$1:$B$150,VALUE(2),FALSE),Sheet1!$D$1:$F$3,IF(Input!H301="Fri",VALUE(3), VALUE(2)),FALSE) &lt; D303, D303 - VLOOKUP(VLOOKUP(A303,Sheet1!$A$1:$B$150,VALUE(2),FALSE),Sheet1!$D$1:$F$3,IF(Input!H301="Fri",VALUE(3), VALUE(2)),FALSE), 0)</f>
        <v>#N/A</v>
      </c>
      <c r="H303" s="9">
        <f t="shared" si="14"/>
        <v>0</v>
      </c>
      <c r="I303" s="9">
        <f>Input!M301</f>
        <v>0</v>
      </c>
    </row>
    <row r="304" spans="1:9" x14ac:dyDescent="0.4">
      <c r="A304" s="6" t="str">
        <f>CONCATENATE(Input!C302, " ", Input!D302)</f>
        <v xml:space="preserve"> </v>
      </c>
      <c r="B304" s="24">
        <f>Input!G302</f>
        <v>0</v>
      </c>
      <c r="C304" s="17" t="str">
        <f>IFERROR(TIMEVALUE((TEXT(RIGHT(Input!I302,(LEN(Input!I302)-LEN(B304))),"hh:mm:ss AM/PM"))), "")</f>
        <v/>
      </c>
      <c r="D304" s="17" t="str">
        <f>IFERROR(TIMEVALUE(TEXT(RIGHT(Input!J302,(LEN(Input!J302)-LEN(B304))),"hh:mm:ss AM/PM")), "")</f>
        <v/>
      </c>
      <c r="E304" s="22" t="str">
        <f t="shared" si="12"/>
        <v/>
      </c>
      <c r="F304" s="22" t="e">
        <f t="shared" si="13"/>
        <v>#N/A</v>
      </c>
      <c r="G304" s="23" t="e">
        <f>24*IF(VLOOKUP(VLOOKUP(A304,Sheet1!$A$1:$B$150,VALUE(2),FALSE),Sheet1!$D$1:$F$3,IF(Input!H302="Fri",VALUE(3), VALUE(2)),FALSE) &lt; D304, D304 - VLOOKUP(VLOOKUP(A304,Sheet1!$A$1:$B$150,VALUE(2),FALSE),Sheet1!$D$1:$F$3,IF(Input!H302="Fri",VALUE(3), VALUE(2)),FALSE), 0)</f>
        <v>#N/A</v>
      </c>
      <c r="H304" s="9">
        <f t="shared" si="14"/>
        <v>0</v>
      </c>
      <c r="I304" s="9">
        <f>Input!M302</f>
        <v>0</v>
      </c>
    </row>
    <row r="305" spans="1:9" x14ac:dyDescent="0.4">
      <c r="A305" s="6" t="str">
        <f>CONCATENATE(Input!C303, " ", Input!D303)</f>
        <v xml:space="preserve"> </v>
      </c>
      <c r="B305" s="24">
        <f>Input!G303</f>
        <v>0</v>
      </c>
      <c r="C305" s="17" t="str">
        <f>IFERROR(TIMEVALUE((TEXT(RIGHT(Input!I303,(LEN(Input!I303)-LEN(B305))),"hh:mm:ss AM/PM"))), "")</f>
        <v/>
      </c>
      <c r="D305" s="17" t="str">
        <f>IFERROR(TIMEVALUE(TEXT(RIGHT(Input!J303,(LEN(Input!J303)-LEN(B305))),"hh:mm:ss AM/PM")), "")</f>
        <v/>
      </c>
      <c r="E305" s="22" t="str">
        <f t="shared" si="12"/>
        <v/>
      </c>
      <c r="F305" s="22" t="e">
        <f t="shared" si="13"/>
        <v>#N/A</v>
      </c>
      <c r="G305" s="23" t="e">
        <f>24*IF(VLOOKUP(VLOOKUP(A305,Sheet1!$A$1:$B$150,VALUE(2),FALSE),Sheet1!$D$1:$F$3,IF(Input!H303="Fri",VALUE(3), VALUE(2)),FALSE) &lt; D305, D305 - VLOOKUP(VLOOKUP(A305,Sheet1!$A$1:$B$150,VALUE(2),FALSE),Sheet1!$D$1:$F$3,IF(Input!H303="Fri",VALUE(3), VALUE(2)),FALSE), 0)</f>
        <v>#N/A</v>
      </c>
      <c r="H305" s="9">
        <f t="shared" si="14"/>
        <v>0</v>
      </c>
      <c r="I305" s="9">
        <f>Input!M303</f>
        <v>0</v>
      </c>
    </row>
    <row r="306" spans="1:9" x14ac:dyDescent="0.4">
      <c r="A306" s="6" t="str">
        <f>CONCATENATE(Input!C304, " ", Input!D304)</f>
        <v xml:space="preserve"> </v>
      </c>
      <c r="B306" s="24">
        <f>Input!G304</f>
        <v>0</v>
      </c>
      <c r="C306" s="17" t="str">
        <f>IFERROR(TIMEVALUE((TEXT(RIGHT(Input!I304,(LEN(Input!I304)-LEN(B306))),"hh:mm:ss AM/PM"))), "")</f>
        <v/>
      </c>
      <c r="D306" s="17" t="str">
        <f>IFERROR(TIMEVALUE(TEXT(RIGHT(Input!J304,(LEN(Input!J304)-LEN(B306))),"hh:mm:ss AM/PM")), "")</f>
        <v/>
      </c>
      <c r="E306" s="22" t="str">
        <f t="shared" si="12"/>
        <v/>
      </c>
      <c r="F306" s="22" t="e">
        <f t="shared" si="13"/>
        <v>#N/A</v>
      </c>
      <c r="G306" s="23" t="e">
        <f>24*IF(VLOOKUP(VLOOKUP(A306,Sheet1!$A$1:$B$150,VALUE(2),FALSE),Sheet1!$D$1:$F$3,IF(Input!H304="Fri",VALUE(3), VALUE(2)),FALSE) &lt; D306, D306 - VLOOKUP(VLOOKUP(A306,Sheet1!$A$1:$B$150,VALUE(2),FALSE),Sheet1!$D$1:$F$3,IF(Input!H304="Fri",VALUE(3), VALUE(2)),FALSE), 0)</f>
        <v>#N/A</v>
      </c>
      <c r="H306" s="9">
        <f t="shared" si="14"/>
        <v>0</v>
      </c>
      <c r="I306" s="9">
        <f>Input!M304</f>
        <v>0</v>
      </c>
    </row>
    <row r="307" spans="1:9" x14ac:dyDescent="0.4">
      <c r="A307" s="6" t="str">
        <f>CONCATENATE(Input!C305, " ", Input!D305)</f>
        <v xml:space="preserve"> </v>
      </c>
      <c r="B307" s="24">
        <f>Input!G305</f>
        <v>0</v>
      </c>
      <c r="C307" s="17" t="str">
        <f>IFERROR(TIMEVALUE((TEXT(RIGHT(Input!I305,(LEN(Input!I305)-LEN(B307))),"hh:mm:ss AM/PM"))), "")</f>
        <v/>
      </c>
      <c r="D307" s="17" t="str">
        <f>IFERROR(TIMEVALUE(TEXT(RIGHT(Input!J305,(LEN(Input!J305)-LEN(B307))),"hh:mm:ss AM/PM")), "")</f>
        <v/>
      </c>
      <c r="E307" s="22" t="str">
        <f t="shared" si="12"/>
        <v/>
      </c>
      <c r="F307" s="22" t="e">
        <f t="shared" si="13"/>
        <v>#N/A</v>
      </c>
      <c r="G307" s="23" t="e">
        <f>24*IF(VLOOKUP(VLOOKUP(A307,Sheet1!$A$1:$B$150,VALUE(2),FALSE),Sheet1!$D$1:$F$3,IF(Input!H305="Fri",VALUE(3), VALUE(2)),FALSE) &lt; D307, D307 - VLOOKUP(VLOOKUP(A307,Sheet1!$A$1:$B$150,VALUE(2),FALSE),Sheet1!$D$1:$F$3,IF(Input!H305="Fri",VALUE(3), VALUE(2)),FALSE), 0)</f>
        <v>#N/A</v>
      </c>
      <c r="H307" s="9">
        <f t="shared" si="14"/>
        <v>0</v>
      </c>
      <c r="I307" s="9">
        <f>Input!M305</f>
        <v>0</v>
      </c>
    </row>
    <row r="308" spans="1:9" x14ac:dyDescent="0.4">
      <c r="A308" s="6" t="str">
        <f>CONCATENATE(Input!C306, " ", Input!D306)</f>
        <v xml:space="preserve"> </v>
      </c>
      <c r="B308" s="24">
        <f>Input!G306</f>
        <v>0</v>
      </c>
      <c r="C308" s="17" t="str">
        <f>IFERROR(TIMEVALUE((TEXT(RIGHT(Input!I306,(LEN(Input!I306)-LEN(B308))),"hh:mm:ss AM/PM"))), "")</f>
        <v/>
      </c>
      <c r="D308" s="17" t="str">
        <f>IFERROR(TIMEVALUE(TEXT(RIGHT(Input!J306,(LEN(Input!J306)-LEN(B308))),"hh:mm:ss AM/PM")), "")</f>
        <v/>
      </c>
      <c r="E308" s="22" t="str">
        <f t="shared" si="12"/>
        <v/>
      </c>
      <c r="F308" s="22" t="e">
        <f t="shared" si="13"/>
        <v>#N/A</v>
      </c>
      <c r="G308" s="23" t="e">
        <f>24*IF(VLOOKUP(VLOOKUP(A308,Sheet1!$A$1:$B$150,VALUE(2),FALSE),Sheet1!$D$1:$F$3,IF(Input!H306="Fri",VALUE(3), VALUE(2)),FALSE) &lt; D308, D308 - VLOOKUP(VLOOKUP(A308,Sheet1!$A$1:$B$150,VALUE(2),FALSE),Sheet1!$D$1:$F$3,IF(Input!H306="Fri",VALUE(3), VALUE(2)),FALSE), 0)</f>
        <v>#N/A</v>
      </c>
      <c r="H308" s="9">
        <f t="shared" si="14"/>
        <v>0</v>
      </c>
      <c r="I308" s="9">
        <f>Input!M306</f>
        <v>0</v>
      </c>
    </row>
    <row r="309" spans="1:9" x14ac:dyDescent="0.4">
      <c r="A309" s="6" t="str">
        <f>CONCATENATE(Input!C307, " ", Input!D307)</f>
        <v xml:space="preserve"> </v>
      </c>
      <c r="B309" s="24">
        <f>Input!G307</f>
        <v>0</v>
      </c>
      <c r="C309" s="17" t="str">
        <f>IFERROR(TIMEVALUE((TEXT(RIGHT(Input!I307,(LEN(Input!I307)-LEN(B309))),"hh:mm:ss AM/PM"))), "")</f>
        <v/>
      </c>
      <c r="D309" s="17" t="str">
        <f>IFERROR(TIMEVALUE(TEXT(RIGHT(Input!J307,(LEN(Input!J307)-LEN(B309))),"hh:mm:ss AM/PM")), "")</f>
        <v/>
      </c>
      <c r="E309" s="22" t="str">
        <f t="shared" si="12"/>
        <v/>
      </c>
      <c r="F309" s="22" t="e">
        <f t="shared" si="13"/>
        <v>#N/A</v>
      </c>
      <c r="G309" s="23" t="e">
        <f>24*IF(VLOOKUP(VLOOKUP(A309,Sheet1!$A$1:$B$150,VALUE(2),FALSE),Sheet1!$D$1:$F$3,IF(Input!H307="Fri",VALUE(3), VALUE(2)),FALSE) &lt; D309, D309 - VLOOKUP(VLOOKUP(A309,Sheet1!$A$1:$B$150,VALUE(2),FALSE),Sheet1!$D$1:$F$3,IF(Input!H307="Fri",VALUE(3), VALUE(2)),FALSE), 0)</f>
        <v>#N/A</v>
      </c>
      <c r="H309" s="9">
        <f t="shared" si="14"/>
        <v>0</v>
      </c>
      <c r="I309" s="9">
        <f>Input!M307</f>
        <v>0</v>
      </c>
    </row>
    <row r="310" spans="1:9" x14ac:dyDescent="0.4">
      <c r="A310" s="6" t="str">
        <f>CONCATENATE(Input!C308, " ", Input!D308)</f>
        <v xml:space="preserve"> </v>
      </c>
      <c r="B310" s="24">
        <f>Input!G308</f>
        <v>0</v>
      </c>
      <c r="C310" s="17" t="str">
        <f>IFERROR(TIMEVALUE((TEXT(RIGHT(Input!I308,(LEN(Input!I308)-LEN(B310))),"hh:mm:ss AM/PM"))), "")</f>
        <v/>
      </c>
      <c r="D310" s="17" t="str">
        <f>IFERROR(TIMEVALUE(TEXT(RIGHT(Input!J308,(LEN(Input!J308)-LEN(B310))),"hh:mm:ss AM/PM")), "")</f>
        <v/>
      </c>
      <c r="E310" s="22" t="str">
        <f t="shared" si="12"/>
        <v/>
      </c>
      <c r="F310" s="22" t="e">
        <f t="shared" si="13"/>
        <v>#N/A</v>
      </c>
      <c r="G310" s="23" t="e">
        <f>24*IF(VLOOKUP(VLOOKUP(A310,Sheet1!$A$1:$B$150,VALUE(2),FALSE),Sheet1!$D$1:$F$3,IF(Input!H308="Fri",VALUE(3), VALUE(2)),FALSE) &lt; D310, D310 - VLOOKUP(VLOOKUP(A310,Sheet1!$A$1:$B$150,VALUE(2),FALSE),Sheet1!$D$1:$F$3,IF(Input!H308="Fri",VALUE(3), VALUE(2)),FALSE), 0)</f>
        <v>#N/A</v>
      </c>
      <c r="H310" s="9">
        <f t="shared" si="14"/>
        <v>0</v>
      </c>
      <c r="I310" s="9">
        <f>Input!M308</f>
        <v>0</v>
      </c>
    </row>
    <row r="311" spans="1:9" x14ac:dyDescent="0.4">
      <c r="A311" s="6" t="str">
        <f>CONCATENATE(Input!C309, " ", Input!D309)</f>
        <v xml:space="preserve"> </v>
      </c>
      <c r="B311" s="24">
        <f>Input!G309</f>
        <v>0</v>
      </c>
      <c r="C311" s="17" t="str">
        <f>IFERROR(TIMEVALUE((TEXT(RIGHT(Input!I309,(LEN(Input!I309)-LEN(B311))),"hh:mm:ss AM/PM"))), "")</f>
        <v/>
      </c>
      <c r="D311" s="17" t="str">
        <f>IFERROR(TIMEVALUE(TEXT(RIGHT(Input!J309,(LEN(Input!J309)-LEN(B311))),"hh:mm:ss AM/PM")), "")</f>
        <v/>
      </c>
      <c r="E311" s="22" t="str">
        <f t="shared" si="12"/>
        <v/>
      </c>
      <c r="F311" s="22" t="e">
        <f t="shared" si="13"/>
        <v>#N/A</v>
      </c>
      <c r="G311" s="23" t="e">
        <f>24*IF(VLOOKUP(VLOOKUP(A311,Sheet1!$A$1:$B$150,VALUE(2),FALSE),Sheet1!$D$1:$F$3,IF(Input!H309="Fri",VALUE(3), VALUE(2)),FALSE) &lt; D311, D311 - VLOOKUP(VLOOKUP(A311,Sheet1!$A$1:$B$150,VALUE(2),FALSE),Sheet1!$D$1:$F$3,IF(Input!H309="Fri",VALUE(3), VALUE(2)),FALSE), 0)</f>
        <v>#N/A</v>
      </c>
      <c r="H311" s="9">
        <f t="shared" si="14"/>
        <v>0</v>
      </c>
      <c r="I311" s="9">
        <f>Input!M309</f>
        <v>0</v>
      </c>
    </row>
    <row r="312" spans="1:9" x14ac:dyDescent="0.4">
      <c r="A312" s="6" t="str">
        <f>CONCATENATE(Input!C310, " ", Input!D310)</f>
        <v xml:space="preserve"> </v>
      </c>
      <c r="B312" s="24">
        <f>Input!G310</f>
        <v>0</v>
      </c>
      <c r="C312" s="17" t="str">
        <f>IFERROR(TIMEVALUE((TEXT(RIGHT(Input!I310,(LEN(Input!I310)-LEN(B312))),"hh:mm:ss AM/PM"))), "")</f>
        <v/>
      </c>
      <c r="D312" s="17" t="str">
        <f>IFERROR(TIMEVALUE(TEXT(RIGHT(Input!J310,(LEN(Input!J310)-LEN(B312))),"hh:mm:ss AM/PM")), "")</f>
        <v/>
      </c>
      <c r="E312" s="22" t="str">
        <f t="shared" si="12"/>
        <v/>
      </c>
      <c r="F312" s="22" t="e">
        <f t="shared" si="13"/>
        <v>#N/A</v>
      </c>
      <c r="G312" s="23" t="e">
        <f>24*IF(VLOOKUP(VLOOKUP(A312,Sheet1!$A$1:$B$150,VALUE(2),FALSE),Sheet1!$D$1:$F$3,IF(Input!H310="Fri",VALUE(3), VALUE(2)),FALSE) &lt; D312, D312 - VLOOKUP(VLOOKUP(A312,Sheet1!$A$1:$B$150,VALUE(2),FALSE),Sheet1!$D$1:$F$3,IF(Input!H310="Fri",VALUE(3), VALUE(2)),FALSE), 0)</f>
        <v>#N/A</v>
      </c>
      <c r="H312" s="9">
        <f t="shared" si="14"/>
        <v>0</v>
      </c>
      <c r="I312" s="9">
        <f>Input!M310</f>
        <v>0</v>
      </c>
    </row>
    <row r="313" spans="1:9" x14ac:dyDescent="0.4">
      <c r="A313" s="6" t="str">
        <f>CONCATENATE(Input!C311, " ", Input!D311)</f>
        <v xml:space="preserve"> </v>
      </c>
      <c r="B313" s="24">
        <f>Input!G311</f>
        <v>0</v>
      </c>
      <c r="C313" s="17" t="str">
        <f>IFERROR(TIMEVALUE((TEXT(RIGHT(Input!I311,(LEN(Input!I311)-LEN(B313))),"hh:mm:ss AM/PM"))), "")</f>
        <v/>
      </c>
      <c r="D313" s="17" t="str">
        <f>IFERROR(TIMEVALUE(TEXT(RIGHT(Input!J311,(LEN(Input!J311)-LEN(B313))),"hh:mm:ss AM/PM")), "")</f>
        <v/>
      </c>
      <c r="E313" s="22" t="str">
        <f t="shared" si="12"/>
        <v/>
      </c>
      <c r="F313" s="22" t="e">
        <f t="shared" si="13"/>
        <v>#N/A</v>
      </c>
      <c r="G313" s="23" t="e">
        <f>24*IF(VLOOKUP(VLOOKUP(A313,Sheet1!$A$1:$B$150,VALUE(2),FALSE),Sheet1!$D$1:$F$3,IF(Input!H311="Fri",VALUE(3), VALUE(2)),FALSE) &lt; D313, D313 - VLOOKUP(VLOOKUP(A313,Sheet1!$A$1:$B$150,VALUE(2),FALSE),Sheet1!$D$1:$F$3,IF(Input!H311="Fri",VALUE(3), VALUE(2)),FALSE), 0)</f>
        <v>#N/A</v>
      </c>
      <c r="H313" s="9">
        <f t="shared" si="14"/>
        <v>0</v>
      </c>
      <c r="I313" s="9">
        <f>Input!M311</f>
        <v>0</v>
      </c>
    </row>
    <row r="314" spans="1:9" x14ac:dyDescent="0.4">
      <c r="A314" s="6" t="str">
        <f>CONCATENATE(Input!C312, " ", Input!D312)</f>
        <v xml:space="preserve"> </v>
      </c>
      <c r="B314" s="24">
        <f>Input!G312</f>
        <v>0</v>
      </c>
      <c r="C314" s="17" t="str">
        <f>IFERROR(TIMEVALUE((TEXT(RIGHT(Input!I312,(LEN(Input!I312)-LEN(B314))),"hh:mm:ss AM/PM"))), "")</f>
        <v/>
      </c>
      <c r="D314" s="17" t="str">
        <f>IFERROR(TIMEVALUE(TEXT(RIGHT(Input!J312,(LEN(Input!J312)-LEN(B314))),"hh:mm:ss AM/PM")), "")</f>
        <v/>
      </c>
      <c r="E314" s="22" t="str">
        <f t="shared" si="12"/>
        <v/>
      </c>
      <c r="F314" s="22" t="e">
        <f t="shared" si="13"/>
        <v>#N/A</v>
      </c>
      <c r="G314" s="23" t="e">
        <f>24*IF(VLOOKUP(VLOOKUP(A314,Sheet1!$A$1:$B$150,VALUE(2),FALSE),Sheet1!$D$1:$F$3,IF(Input!H312="Fri",VALUE(3), VALUE(2)),FALSE) &lt; D314, D314 - VLOOKUP(VLOOKUP(A314,Sheet1!$A$1:$B$150,VALUE(2),FALSE),Sheet1!$D$1:$F$3,IF(Input!H312="Fri",VALUE(3), VALUE(2)),FALSE), 0)</f>
        <v>#N/A</v>
      </c>
      <c r="H314" s="9">
        <f t="shared" si="14"/>
        <v>0</v>
      </c>
      <c r="I314" s="9">
        <f>Input!M312</f>
        <v>0</v>
      </c>
    </row>
    <row r="315" spans="1:9" x14ac:dyDescent="0.4">
      <c r="A315" s="6" t="str">
        <f>CONCATENATE(Input!C313, " ", Input!D313)</f>
        <v xml:space="preserve"> </v>
      </c>
      <c r="B315" s="24">
        <f>Input!G313</f>
        <v>0</v>
      </c>
      <c r="C315" s="17" t="str">
        <f>IFERROR(TIMEVALUE((TEXT(RIGHT(Input!I313,(LEN(Input!I313)-LEN(B315))),"hh:mm:ss AM/PM"))), "")</f>
        <v/>
      </c>
      <c r="D315" s="17" t="str">
        <f>IFERROR(TIMEVALUE(TEXT(RIGHT(Input!J313,(LEN(Input!J313)-LEN(B315))),"hh:mm:ss AM/PM")), "")</f>
        <v/>
      </c>
      <c r="E315" s="22" t="str">
        <f t="shared" si="12"/>
        <v/>
      </c>
      <c r="F315" s="22" t="e">
        <f t="shared" si="13"/>
        <v>#N/A</v>
      </c>
      <c r="G315" s="23" t="e">
        <f>24*IF(VLOOKUP(VLOOKUP(A315,Sheet1!$A$1:$B$150,VALUE(2),FALSE),Sheet1!$D$1:$F$3,IF(Input!H313="Fri",VALUE(3), VALUE(2)),FALSE) &lt; D315, D315 - VLOOKUP(VLOOKUP(A315,Sheet1!$A$1:$B$150,VALUE(2),FALSE),Sheet1!$D$1:$F$3,IF(Input!H313="Fri",VALUE(3), VALUE(2)),FALSE), 0)</f>
        <v>#N/A</v>
      </c>
      <c r="H315" s="9">
        <f t="shared" si="14"/>
        <v>0</v>
      </c>
      <c r="I315" s="9">
        <f>Input!M313</f>
        <v>0</v>
      </c>
    </row>
    <row r="316" spans="1:9" x14ac:dyDescent="0.4">
      <c r="A316" s="6" t="str">
        <f>CONCATENATE(Input!C314, " ", Input!D314)</f>
        <v xml:space="preserve"> </v>
      </c>
      <c r="B316" s="24">
        <f>Input!G314</f>
        <v>0</v>
      </c>
      <c r="C316" s="17" t="str">
        <f>IFERROR(TIMEVALUE((TEXT(RIGHT(Input!I314,(LEN(Input!I314)-LEN(B316))),"hh:mm:ss AM/PM"))), "")</f>
        <v/>
      </c>
      <c r="D316" s="17" t="str">
        <f>IFERROR(TIMEVALUE(TEXT(RIGHT(Input!J314,(LEN(Input!J314)-LEN(B316))),"hh:mm:ss AM/PM")), "")</f>
        <v/>
      </c>
      <c r="E316" s="22" t="str">
        <f t="shared" si="12"/>
        <v/>
      </c>
      <c r="F316" s="22" t="e">
        <f t="shared" si="13"/>
        <v>#N/A</v>
      </c>
      <c r="G316" s="23" t="e">
        <f>24*IF(VLOOKUP(VLOOKUP(A316,Sheet1!$A$1:$B$150,VALUE(2),FALSE),Sheet1!$D$1:$F$3,IF(Input!H314="Fri",VALUE(3), VALUE(2)),FALSE) &lt; D316, D316 - VLOOKUP(VLOOKUP(A316,Sheet1!$A$1:$B$150,VALUE(2),FALSE),Sheet1!$D$1:$F$3,IF(Input!H314="Fri",VALUE(3), VALUE(2)),FALSE), 0)</f>
        <v>#N/A</v>
      </c>
      <c r="H316" s="9">
        <f t="shared" si="14"/>
        <v>0</v>
      </c>
      <c r="I316" s="9">
        <f>Input!M314</f>
        <v>0</v>
      </c>
    </row>
    <row r="317" spans="1:9" x14ac:dyDescent="0.4">
      <c r="A317" s="6" t="str">
        <f>CONCATENATE(Input!C315, " ", Input!D315)</f>
        <v xml:space="preserve"> </v>
      </c>
      <c r="B317" s="24">
        <f>Input!G315</f>
        <v>0</v>
      </c>
      <c r="C317" s="17" t="str">
        <f>IFERROR(TIMEVALUE((TEXT(RIGHT(Input!I315,(LEN(Input!I315)-LEN(B317))),"hh:mm:ss AM/PM"))), "")</f>
        <v/>
      </c>
      <c r="D317" s="17" t="str">
        <f>IFERROR(TIMEVALUE(TEXT(RIGHT(Input!J315,(LEN(Input!J315)-LEN(B317))),"hh:mm:ss AM/PM")), "")</f>
        <v/>
      </c>
      <c r="E317" s="22" t="str">
        <f t="shared" si="12"/>
        <v/>
      </c>
      <c r="F317" s="22" t="e">
        <f t="shared" si="13"/>
        <v>#N/A</v>
      </c>
      <c r="G317" s="23" t="e">
        <f>24*IF(VLOOKUP(VLOOKUP(A317,Sheet1!$A$1:$B$150,VALUE(2),FALSE),Sheet1!$D$1:$F$3,IF(Input!H315="Fri",VALUE(3), VALUE(2)),FALSE) &lt; D317, D317 - VLOOKUP(VLOOKUP(A317,Sheet1!$A$1:$B$150,VALUE(2),FALSE),Sheet1!$D$1:$F$3,IF(Input!H315="Fri",VALUE(3), VALUE(2)),FALSE), 0)</f>
        <v>#N/A</v>
      </c>
      <c r="H317" s="9">
        <f t="shared" si="14"/>
        <v>0</v>
      </c>
      <c r="I317" s="9">
        <f>Input!M315</f>
        <v>0</v>
      </c>
    </row>
    <row r="318" spans="1:9" x14ac:dyDescent="0.4">
      <c r="A318" s="6" t="str">
        <f>CONCATENATE(Input!C316, " ", Input!D316)</f>
        <v xml:space="preserve"> </v>
      </c>
      <c r="B318" s="24">
        <f>Input!G316</f>
        <v>0</v>
      </c>
      <c r="C318" s="17" t="str">
        <f>IFERROR(TIMEVALUE((TEXT(RIGHT(Input!I316,(LEN(Input!I316)-LEN(B318))),"hh:mm:ss AM/PM"))), "")</f>
        <v/>
      </c>
      <c r="D318" s="17" t="str">
        <f>IFERROR(TIMEVALUE(TEXT(RIGHT(Input!J316,(LEN(Input!J316)-LEN(B318))),"hh:mm:ss AM/PM")), "")</f>
        <v/>
      </c>
      <c r="E318" s="22" t="str">
        <f t="shared" si="12"/>
        <v/>
      </c>
      <c r="F318" s="22" t="e">
        <f t="shared" si="13"/>
        <v>#N/A</v>
      </c>
      <c r="G318" s="23" t="e">
        <f>24*IF(VLOOKUP(VLOOKUP(A318,Sheet1!$A$1:$B$150,VALUE(2),FALSE),Sheet1!$D$1:$F$3,IF(Input!H316="Fri",VALUE(3), VALUE(2)),FALSE) &lt; D318, D318 - VLOOKUP(VLOOKUP(A318,Sheet1!$A$1:$B$150,VALUE(2),FALSE),Sheet1!$D$1:$F$3,IF(Input!H316="Fri",VALUE(3), VALUE(2)),FALSE), 0)</f>
        <v>#N/A</v>
      </c>
      <c r="H318" s="9">
        <f t="shared" si="14"/>
        <v>0</v>
      </c>
      <c r="I318" s="9">
        <f>Input!M316</f>
        <v>0</v>
      </c>
    </row>
    <row r="319" spans="1:9" x14ac:dyDescent="0.4">
      <c r="A319" s="6" t="str">
        <f>CONCATENATE(Input!C317, " ", Input!D317)</f>
        <v xml:space="preserve"> </v>
      </c>
      <c r="B319" s="24">
        <f>Input!G317</f>
        <v>0</v>
      </c>
      <c r="C319" s="17" t="str">
        <f>IFERROR(TIMEVALUE((TEXT(RIGHT(Input!I317,(LEN(Input!I317)-LEN(B319))),"hh:mm:ss AM/PM"))), "")</f>
        <v/>
      </c>
      <c r="D319" s="17" t="str">
        <f>IFERROR(TIMEVALUE(TEXT(RIGHT(Input!J317,(LEN(Input!J317)-LEN(B319))),"hh:mm:ss AM/PM")), "")</f>
        <v/>
      </c>
      <c r="E319" s="22" t="str">
        <f t="shared" si="12"/>
        <v/>
      </c>
      <c r="F319" s="22" t="e">
        <f t="shared" si="13"/>
        <v>#N/A</v>
      </c>
      <c r="G319" s="23" t="e">
        <f>24*IF(VLOOKUP(VLOOKUP(A319,Sheet1!$A$1:$B$150,VALUE(2),FALSE),Sheet1!$D$1:$F$3,IF(Input!H317="Fri",VALUE(3), VALUE(2)),FALSE) &lt; D319, D319 - VLOOKUP(VLOOKUP(A319,Sheet1!$A$1:$B$150,VALUE(2),FALSE),Sheet1!$D$1:$F$3,IF(Input!H317="Fri",VALUE(3), VALUE(2)),FALSE), 0)</f>
        <v>#N/A</v>
      </c>
      <c r="H319" s="9">
        <f t="shared" si="14"/>
        <v>0</v>
      </c>
      <c r="I319" s="9">
        <f>Input!M317</f>
        <v>0</v>
      </c>
    </row>
    <row r="320" spans="1:9" x14ac:dyDescent="0.4">
      <c r="A320" s="6" t="str">
        <f>CONCATENATE(Input!C318, " ", Input!D318)</f>
        <v xml:space="preserve"> </v>
      </c>
      <c r="B320" s="24">
        <f>Input!G318</f>
        <v>0</v>
      </c>
      <c r="C320" s="17" t="str">
        <f>IFERROR(TIMEVALUE((TEXT(RIGHT(Input!I318,(LEN(Input!I318)-LEN(B320))),"hh:mm:ss AM/PM"))), "")</f>
        <v/>
      </c>
      <c r="D320" s="17" t="str">
        <f>IFERROR(TIMEVALUE(TEXT(RIGHT(Input!J318,(LEN(Input!J318)-LEN(B320))),"hh:mm:ss AM/PM")), "")</f>
        <v/>
      </c>
      <c r="E320" s="22" t="str">
        <f t="shared" si="12"/>
        <v/>
      </c>
      <c r="F320" s="22" t="e">
        <f t="shared" si="13"/>
        <v>#N/A</v>
      </c>
      <c r="G320" s="23" t="e">
        <f>24*IF(VLOOKUP(VLOOKUP(A320,Sheet1!$A$1:$B$150,VALUE(2),FALSE),Sheet1!$D$1:$F$3,IF(Input!H318="Fri",VALUE(3), VALUE(2)),FALSE) &lt; D320, D320 - VLOOKUP(VLOOKUP(A320,Sheet1!$A$1:$B$150,VALUE(2),FALSE),Sheet1!$D$1:$F$3,IF(Input!H318="Fri",VALUE(3), VALUE(2)),FALSE), 0)</f>
        <v>#N/A</v>
      </c>
      <c r="H320" s="9">
        <f t="shared" si="14"/>
        <v>0</v>
      </c>
      <c r="I320" s="9">
        <f>Input!M318</f>
        <v>0</v>
      </c>
    </row>
    <row r="321" spans="1:9" x14ac:dyDescent="0.4">
      <c r="A321" s="6" t="str">
        <f>CONCATENATE(Input!C319, " ", Input!D319)</f>
        <v xml:space="preserve"> </v>
      </c>
      <c r="B321" s="24">
        <f>Input!G319</f>
        <v>0</v>
      </c>
      <c r="C321" s="17" t="str">
        <f>IFERROR(TIMEVALUE((TEXT(RIGHT(Input!I319,(LEN(Input!I319)-LEN(B321))),"hh:mm:ss AM/PM"))), "")</f>
        <v/>
      </c>
      <c r="D321" s="17" t="str">
        <f>IFERROR(TIMEVALUE(TEXT(RIGHT(Input!J319,(LEN(Input!J319)-LEN(B321))),"hh:mm:ss AM/PM")), "")</f>
        <v/>
      </c>
      <c r="E321" s="22" t="str">
        <f t="shared" si="12"/>
        <v/>
      </c>
      <c r="F321" s="22" t="e">
        <f t="shared" si="13"/>
        <v>#N/A</v>
      </c>
      <c r="G321" s="23" t="e">
        <f>24*IF(VLOOKUP(VLOOKUP(A321,Sheet1!$A$1:$B$150,VALUE(2),FALSE),Sheet1!$D$1:$F$3,IF(Input!H319="Fri",VALUE(3), VALUE(2)),FALSE) &lt; D321, D321 - VLOOKUP(VLOOKUP(A321,Sheet1!$A$1:$B$150,VALUE(2),FALSE),Sheet1!$D$1:$F$3,IF(Input!H319="Fri",VALUE(3), VALUE(2)),FALSE), 0)</f>
        <v>#N/A</v>
      </c>
      <c r="H321" s="9">
        <f t="shared" si="14"/>
        <v>0</v>
      </c>
      <c r="I321" s="9">
        <f>Input!M319</f>
        <v>0</v>
      </c>
    </row>
    <row r="322" spans="1:9" x14ac:dyDescent="0.4">
      <c r="A322" s="6" t="str">
        <f>CONCATENATE(Input!C320, " ", Input!D320)</f>
        <v xml:space="preserve"> </v>
      </c>
      <c r="B322" s="24">
        <f>Input!G320</f>
        <v>0</v>
      </c>
      <c r="C322" s="17" t="str">
        <f>IFERROR(TIMEVALUE((TEXT(RIGHT(Input!I320,(LEN(Input!I320)-LEN(B322))),"hh:mm:ss AM/PM"))), "")</f>
        <v/>
      </c>
      <c r="D322" s="17" t="str">
        <f>IFERROR(TIMEVALUE(TEXT(RIGHT(Input!J320,(LEN(Input!J320)-LEN(B322))),"hh:mm:ss AM/PM")), "")</f>
        <v/>
      </c>
      <c r="E322" s="22" t="str">
        <f t="shared" si="12"/>
        <v/>
      </c>
      <c r="F322" s="22" t="e">
        <f t="shared" si="13"/>
        <v>#N/A</v>
      </c>
      <c r="G322" s="23" t="e">
        <f>24*IF(VLOOKUP(VLOOKUP(A322,Sheet1!$A$1:$B$150,VALUE(2),FALSE),Sheet1!$D$1:$F$3,IF(Input!H320="Fri",VALUE(3), VALUE(2)),FALSE) &lt; D322, D322 - VLOOKUP(VLOOKUP(A322,Sheet1!$A$1:$B$150,VALUE(2),FALSE),Sheet1!$D$1:$F$3,IF(Input!H320="Fri",VALUE(3), VALUE(2)),FALSE), 0)</f>
        <v>#N/A</v>
      </c>
      <c r="H322" s="9">
        <f t="shared" si="14"/>
        <v>0</v>
      </c>
      <c r="I322" s="9">
        <f>Input!M320</f>
        <v>0</v>
      </c>
    </row>
    <row r="323" spans="1:9" x14ac:dyDescent="0.4">
      <c r="A323" s="6" t="str">
        <f>CONCATENATE(Input!C321, " ", Input!D321)</f>
        <v xml:space="preserve"> </v>
      </c>
      <c r="B323" s="24">
        <f>Input!G321</f>
        <v>0</v>
      </c>
      <c r="C323" s="17" t="str">
        <f>IFERROR(TIMEVALUE((TEXT(RIGHT(Input!I321,(LEN(Input!I321)-LEN(B323))),"hh:mm:ss AM/PM"))), "")</f>
        <v/>
      </c>
      <c r="D323" s="17" t="str">
        <f>IFERROR(TIMEVALUE(TEXT(RIGHT(Input!J321,(LEN(Input!J321)-LEN(B323))),"hh:mm:ss AM/PM")), "")</f>
        <v/>
      </c>
      <c r="E323" s="22" t="str">
        <f t="shared" si="12"/>
        <v/>
      </c>
      <c r="F323" s="22" t="e">
        <f t="shared" si="13"/>
        <v>#N/A</v>
      </c>
      <c r="G323" s="23" t="e">
        <f>24*IF(VLOOKUP(VLOOKUP(A323,Sheet1!$A$1:$B$150,VALUE(2),FALSE),Sheet1!$D$1:$F$3,IF(Input!H321="Fri",VALUE(3), VALUE(2)),FALSE) &lt; D323, D323 - VLOOKUP(VLOOKUP(A323,Sheet1!$A$1:$B$150,VALUE(2),FALSE),Sheet1!$D$1:$F$3,IF(Input!H321="Fri",VALUE(3), VALUE(2)),FALSE), 0)</f>
        <v>#N/A</v>
      </c>
      <c r="H323" s="9">
        <f t="shared" si="14"/>
        <v>0</v>
      </c>
      <c r="I323" s="9">
        <f>Input!M321</f>
        <v>0</v>
      </c>
    </row>
    <row r="324" spans="1:9" x14ac:dyDescent="0.4">
      <c r="A324" s="6" t="str">
        <f>CONCATENATE(Input!C322, " ", Input!D322)</f>
        <v xml:space="preserve"> </v>
      </c>
      <c r="B324" s="24">
        <f>Input!G322</f>
        <v>0</v>
      </c>
      <c r="C324" s="17" t="str">
        <f>IFERROR(TIMEVALUE((TEXT(RIGHT(Input!I322,(LEN(Input!I322)-LEN(B324))),"hh:mm:ss AM/PM"))), "")</f>
        <v/>
      </c>
      <c r="D324" s="17" t="str">
        <f>IFERROR(TIMEVALUE(TEXT(RIGHT(Input!J322,(LEN(Input!J322)-LEN(B324))),"hh:mm:ss AM/PM")), "")</f>
        <v/>
      </c>
      <c r="E324" s="22" t="str">
        <f t="shared" si="12"/>
        <v/>
      </c>
      <c r="F324" s="22" t="e">
        <f t="shared" si="13"/>
        <v>#N/A</v>
      </c>
      <c r="G324" s="23" t="e">
        <f>24*IF(VLOOKUP(VLOOKUP(A324,Sheet1!$A$1:$B$150,VALUE(2),FALSE),Sheet1!$D$1:$F$3,IF(Input!H322="Fri",VALUE(3), VALUE(2)),FALSE) &lt; D324, D324 - VLOOKUP(VLOOKUP(A324,Sheet1!$A$1:$B$150,VALUE(2),FALSE),Sheet1!$D$1:$F$3,IF(Input!H322="Fri",VALUE(3), VALUE(2)),FALSE), 0)</f>
        <v>#N/A</v>
      </c>
      <c r="H324" s="9">
        <f t="shared" si="14"/>
        <v>0</v>
      </c>
      <c r="I324" s="9">
        <f>Input!M322</f>
        <v>0</v>
      </c>
    </row>
    <row r="325" spans="1:9" x14ac:dyDescent="0.4">
      <c r="A325" s="6" t="str">
        <f>CONCATENATE(Input!C323, " ", Input!D323)</f>
        <v xml:space="preserve"> </v>
      </c>
      <c r="B325" s="24">
        <f>Input!G323</f>
        <v>0</v>
      </c>
      <c r="C325" s="17" t="str">
        <f>IFERROR(TIMEVALUE((TEXT(RIGHT(Input!I323,(LEN(Input!I323)-LEN(B325))),"hh:mm:ss AM/PM"))), "")</f>
        <v/>
      </c>
      <c r="D325" s="17" t="str">
        <f>IFERROR(TIMEVALUE(TEXT(RIGHT(Input!J323,(LEN(Input!J323)-LEN(B325))),"hh:mm:ss AM/PM")), "")</f>
        <v/>
      </c>
      <c r="E325" s="22" t="str">
        <f t="shared" ref="E325:E388" si="15">IFERROR(D325-C325,"")</f>
        <v/>
      </c>
      <c r="F325" s="22" t="e">
        <f t="shared" ref="F325:F388" si="16">IF(E325&gt;G325, E325-G325, 0)</f>
        <v>#N/A</v>
      </c>
      <c r="G325" s="23" t="e">
        <f>24*IF(VLOOKUP(VLOOKUP(A325,Sheet1!$A$1:$B$150,VALUE(2),FALSE),Sheet1!$D$1:$F$3,IF(Input!H323="Fri",VALUE(3), VALUE(2)),FALSE) &lt; D325, D325 - VLOOKUP(VLOOKUP(A325,Sheet1!$A$1:$B$150,VALUE(2),FALSE),Sheet1!$D$1:$F$3,IF(Input!H323="Fri",VALUE(3), VALUE(2)),FALSE), 0)</f>
        <v>#N/A</v>
      </c>
      <c r="H325" s="9">
        <f t="shared" ref="H325:H388" si="17">WEEKNUM(B325)</f>
        <v>0</v>
      </c>
      <c r="I325" s="9">
        <f>Input!M323</f>
        <v>0</v>
      </c>
    </row>
    <row r="326" spans="1:9" x14ac:dyDescent="0.4">
      <c r="A326" s="6" t="str">
        <f>CONCATENATE(Input!C324, " ", Input!D324)</f>
        <v xml:space="preserve"> </v>
      </c>
      <c r="B326" s="24">
        <f>Input!G324</f>
        <v>0</v>
      </c>
      <c r="C326" s="17" t="str">
        <f>IFERROR(TIMEVALUE((TEXT(RIGHT(Input!I324,(LEN(Input!I324)-LEN(B326))),"hh:mm:ss AM/PM"))), "")</f>
        <v/>
      </c>
      <c r="D326" s="17" t="str">
        <f>IFERROR(TIMEVALUE(TEXT(RIGHT(Input!J324,(LEN(Input!J324)-LEN(B326))),"hh:mm:ss AM/PM")), "")</f>
        <v/>
      </c>
      <c r="E326" s="22" t="str">
        <f t="shared" si="15"/>
        <v/>
      </c>
      <c r="F326" s="22" t="e">
        <f t="shared" si="16"/>
        <v>#N/A</v>
      </c>
      <c r="G326" s="23" t="e">
        <f>24*IF(VLOOKUP(VLOOKUP(A326,Sheet1!$A$1:$B$150,VALUE(2),FALSE),Sheet1!$D$1:$F$3,IF(Input!H324="Fri",VALUE(3), VALUE(2)),FALSE) &lt; D326, D326 - VLOOKUP(VLOOKUP(A326,Sheet1!$A$1:$B$150,VALUE(2),FALSE),Sheet1!$D$1:$F$3,IF(Input!H324="Fri",VALUE(3), VALUE(2)),FALSE), 0)</f>
        <v>#N/A</v>
      </c>
      <c r="H326" s="9">
        <f t="shared" si="17"/>
        <v>0</v>
      </c>
      <c r="I326" s="9">
        <f>Input!M324</f>
        <v>0</v>
      </c>
    </row>
    <row r="327" spans="1:9" x14ac:dyDescent="0.4">
      <c r="A327" s="6" t="str">
        <f>CONCATENATE(Input!C325, " ", Input!D325)</f>
        <v xml:space="preserve"> </v>
      </c>
      <c r="B327" s="24">
        <f>Input!G325</f>
        <v>0</v>
      </c>
      <c r="C327" s="17" t="str">
        <f>IFERROR(TIMEVALUE((TEXT(RIGHT(Input!I325,(LEN(Input!I325)-LEN(B327))),"hh:mm:ss AM/PM"))), "")</f>
        <v/>
      </c>
      <c r="D327" s="17" t="str">
        <f>IFERROR(TIMEVALUE(TEXT(RIGHT(Input!J325,(LEN(Input!J325)-LEN(B327))),"hh:mm:ss AM/PM")), "")</f>
        <v/>
      </c>
      <c r="E327" s="22" t="str">
        <f t="shared" si="15"/>
        <v/>
      </c>
      <c r="F327" s="22" t="e">
        <f t="shared" si="16"/>
        <v>#N/A</v>
      </c>
      <c r="G327" s="23" t="e">
        <f>24*IF(VLOOKUP(VLOOKUP(A327,Sheet1!$A$1:$B$150,VALUE(2),FALSE),Sheet1!$D$1:$F$3,IF(Input!H325="Fri",VALUE(3), VALUE(2)),FALSE) &lt; D327, D327 - VLOOKUP(VLOOKUP(A327,Sheet1!$A$1:$B$150,VALUE(2),FALSE),Sheet1!$D$1:$F$3,IF(Input!H325="Fri",VALUE(3), VALUE(2)),FALSE), 0)</f>
        <v>#N/A</v>
      </c>
      <c r="H327" s="9">
        <f t="shared" si="17"/>
        <v>0</v>
      </c>
      <c r="I327" s="9">
        <f>Input!M325</f>
        <v>0</v>
      </c>
    </row>
    <row r="328" spans="1:9" x14ac:dyDescent="0.4">
      <c r="A328" s="6" t="str">
        <f>CONCATENATE(Input!C326, " ", Input!D326)</f>
        <v xml:space="preserve"> </v>
      </c>
      <c r="B328" s="24">
        <f>Input!G326</f>
        <v>0</v>
      </c>
      <c r="C328" s="17" t="str">
        <f>IFERROR(TIMEVALUE((TEXT(RIGHT(Input!I326,(LEN(Input!I326)-LEN(B328))),"hh:mm:ss AM/PM"))), "")</f>
        <v/>
      </c>
      <c r="D328" s="17" t="str">
        <f>IFERROR(TIMEVALUE(TEXT(RIGHT(Input!J326,(LEN(Input!J326)-LEN(B328))),"hh:mm:ss AM/PM")), "")</f>
        <v/>
      </c>
      <c r="E328" s="22" t="str">
        <f t="shared" si="15"/>
        <v/>
      </c>
      <c r="F328" s="22" t="e">
        <f t="shared" si="16"/>
        <v>#N/A</v>
      </c>
      <c r="G328" s="23" t="e">
        <f>24*IF(VLOOKUP(VLOOKUP(A328,Sheet1!$A$1:$B$150,VALUE(2),FALSE),Sheet1!$D$1:$F$3,IF(Input!H326="Fri",VALUE(3), VALUE(2)),FALSE) &lt; D328, D328 - VLOOKUP(VLOOKUP(A328,Sheet1!$A$1:$B$150,VALUE(2),FALSE),Sheet1!$D$1:$F$3,IF(Input!H326="Fri",VALUE(3), VALUE(2)),FALSE), 0)</f>
        <v>#N/A</v>
      </c>
      <c r="H328" s="9">
        <f t="shared" si="17"/>
        <v>0</v>
      </c>
      <c r="I328" s="9">
        <f>Input!M326</f>
        <v>0</v>
      </c>
    </row>
    <row r="329" spans="1:9" x14ac:dyDescent="0.4">
      <c r="A329" s="6" t="str">
        <f>CONCATENATE(Input!C327, " ", Input!D327)</f>
        <v xml:space="preserve"> </v>
      </c>
      <c r="B329" s="24">
        <f>Input!G327</f>
        <v>0</v>
      </c>
      <c r="C329" s="17" t="str">
        <f>IFERROR(TIMEVALUE((TEXT(RIGHT(Input!I327,(LEN(Input!I327)-LEN(B329))),"hh:mm:ss AM/PM"))), "")</f>
        <v/>
      </c>
      <c r="D329" s="17" t="str">
        <f>IFERROR(TIMEVALUE(TEXT(RIGHT(Input!J327,(LEN(Input!J327)-LEN(B329))),"hh:mm:ss AM/PM")), "")</f>
        <v/>
      </c>
      <c r="E329" s="22" t="str">
        <f t="shared" si="15"/>
        <v/>
      </c>
      <c r="F329" s="22" t="e">
        <f t="shared" si="16"/>
        <v>#N/A</v>
      </c>
      <c r="G329" s="23" t="e">
        <f>24*IF(VLOOKUP(VLOOKUP(A329,Sheet1!$A$1:$B$150,VALUE(2),FALSE),Sheet1!$D$1:$F$3,IF(Input!H327="Fri",VALUE(3), VALUE(2)),FALSE) &lt; D329, D329 - VLOOKUP(VLOOKUP(A329,Sheet1!$A$1:$B$150,VALUE(2),FALSE),Sheet1!$D$1:$F$3,IF(Input!H327="Fri",VALUE(3), VALUE(2)),FALSE), 0)</f>
        <v>#N/A</v>
      </c>
      <c r="H329" s="9">
        <f t="shared" si="17"/>
        <v>0</v>
      </c>
      <c r="I329" s="9">
        <f>Input!M327</f>
        <v>0</v>
      </c>
    </row>
    <row r="330" spans="1:9" x14ac:dyDescent="0.4">
      <c r="A330" s="6" t="str">
        <f>CONCATENATE(Input!C328, " ", Input!D328)</f>
        <v xml:space="preserve"> </v>
      </c>
      <c r="B330" s="24">
        <f>Input!G328</f>
        <v>0</v>
      </c>
      <c r="C330" s="17" t="str">
        <f>IFERROR(TIMEVALUE((TEXT(RIGHT(Input!I328,(LEN(Input!I328)-LEN(B330))),"hh:mm:ss AM/PM"))), "")</f>
        <v/>
      </c>
      <c r="D330" s="17" t="str">
        <f>IFERROR(TIMEVALUE(TEXT(RIGHT(Input!J328,(LEN(Input!J328)-LEN(B330))),"hh:mm:ss AM/PM")), "")</f>
        <v/>
      </c>
      <c r="E330" s="22" t="str">
        <f t="shared" si="15"/>
        <v/>
      </c>
      <c r="F330" s="22" t="e">
        <f t="shared" si="16"/>
        <v>#N/A</v>
      </c>
      <c r="G330" s="23" t="e">
        <f>24*IF(VLOOKUP(VLOOKUP(A330,Sheet1!$A$1:$B$150,VALUE(2),FALSE),Sheet1!$D$1:$F$3,IF(Input!H328="Fri",VALUE(3), VALUE(2)),FALSE) &lt; D330, D330 - VLOOKUP(VLOOKUP(A330,Sheet1!$A$1:$B$150,VALUE(2),FALSE),Sheet1!$D$1:$F$3,IF(Input!H328="Fri",VALUE(3), VALUE(2)),FALSE), 0)</f>
        <v>#N/A</v>
      </c>
      <c r="H330" s="9">
        <f t="shared" si="17"/>
        <v>0</v>
      </c>
      <c r="I330" s="9">
        <f>Input!M328</f>
        <v>0</v>
      </c>
    </row>
    <row r="331" spans="1:9" x14ac:dyDescent="0.4">
      <c r="A331" s="6" t="str">
        <f>CONCATENATE(Input!C329, " ", Input!D329)</f>
        <v xml:space="preserve"> </v>
      </c>
      <c r="B331" s="24">
        <f>Input!G329</f>
        <v>0</v>
      </c>
      <c r="C331" s="17" t="str">
        <f>IFERROR(TIMEVALUE((TEXT(RIGHT(Input!I329,(LEN(Input!I329)-LEN(B331))),"hh:mm:ss AM/PM"))), "")</f>
        <v/>
      </c>
      <c r="D331" s="17" t="str">
        <f>IFERROR(TIMEVALUE(TEXT(RIGHT(Input!J329,(LEN(Input!J329)-LEN(B331))),"hh:mm:ss AM/PM")), "")</f>
        <v/>
      </c>
      <c r="E331" s="22" t="str">
        <f t="shared" si="15"/>
        <v/>
      </c>
      <c r="F331" s="22" t="e">
        <f t="shared" si="16"/>
        <v>#N/A</v>
      </c>
      <c r="G331" s="23" t="e">
        <f>24*IF(VLOOKUP(VLOOKUP(A331,Sheet1!$A$1:$B$150,VALUE(2),FALSE),Sheet1!$D$1:$F$3,IF(Input!H329="Fri",VALUE(3), VALUE(2)),FALSE) &lt; D331, D331 - VLOOKUP(VLOOKUP(A331,Sheet1!$A$1:$B$150,VALUE(2),FALSE),Sheet1!$D$1:$F$3,IF(Input!H329="Fri",VALUE(3), VALUE(2)),FALSE), 0)</f>
        <v>#N/A</v>
      </c>
      <c r="H331" s="9">
        <f t="shared" si="17"/>
        <v>0</v>
      </c>
      <c r="I331" s="9">
        <f>Input!M329</f>
        <v>0</v>
      </c>
    </row>
    <row r="332" spans="1:9" x14ac:dyDescent="0.4">
      <c r="A332" s="6" t="str">
        <f>CONCATENATE(Input!C330, " ", Input!D330)</f>
        <v xml:space="preserve"> </v>
      </c>
      <c r="B332" s="24">
        <f>Input!G330</f>
        <v>0</v>
      </c>
      <c r="C332" s="17" t="str">
        <f>IFERROR(TIMEVALUE((TEXT(RIGHT(Input!I330,(LEN(Input!I330)-LEN(B332))),"hh:mm:ss AM/PM"))), "")</f>
        <v/>
      </c>
      <c r="D332" s="17" t="str">
        <f>IFERROR(TIMEVALUE(TEXT(RIGHT(Input!J330,(LEN(Input!J330)-LEN(B332))),"hh:mm:ss AM/PM")), "")</f>
        <v/>
      </c>
      <c r="E332" s="22" t="str">
        <f t="shared" si="15"/>
        <v/>
      </c>
      <c r="F332" s="22" t="e">
        <f t="shared" si="16"/>
        <v>#N/A</v>
      </c>
      <c r="G332" s="23" t="e">
        <f>24*IF(VLOOKUP(VLOOKUP(A332,Sheet1!$A$1:$B$150,VALUE(2),FALSE),Sheet1!$D$1:$F$3,IF(Input!H330="Fri",VALUE(3), VALUE(2)),FALSE) &lt; D332, D332 - VLOOKUP(VLOOKUP(A332,Sheet1!$A$1:$B$150,VALUE(2),FALSE),Sheet1!$D$1:$F$3,IF(Input!H330="Fri",VALUE(3), VALUE(2)),FALSE), 0)</f>
        <v>#N/A</v>
      </c>
      <c r="H332" s="9">
        <f t="shared" si="17"/>
        <v>0</v>
      </c>
      <c r="I332" s="9">
        <f>Input!M330</f>
        <v>0</v>
      </c>
    </row>
    <row r="333" spans="1:9" x14ac:dyDescent="0.4">
      <c r="A333" s="6" t="str">
        <f>CONCATENATE(Input!C331, " ", Input!D331)</f>
        <v xml:space="preserve"> </v>
      </c>
      <c r="B333" s="24">
        <f>Input!G331</f>
        <v>0</v>
      </c>
      <c r="C333" s="17" t="str">
        <f>IFERROR(TIMEVALUE((TEXT(RIGHT(Input!I331,(LEN(Input!I331)-LEN(B333))),"hh:mm:ss AM/PM"))), "")</f>
        <v/>
      </c>
      <c r="D333" s="17" t="str">
        <f>IFERROR(TIMEVALUE(TEXT(RIGHT(Input!J331,(LEN(Input!J331)-LEN(B333))),"hh:mm:ss AM/PM")), "")</f>
        <v/>
      </c>
      <c r="E333" s="22" t="str">
        <f t="shared" si="15"/>
        <v/>
      </c>
      <c r="F333" s="22" t="e">
        <f t="shared" si="16"/>
        <v>#N/A</v>
      </c>
      <c r="G333" s="23" t="e">
        <f>24*IF(VLOOKUP(VLOOKUP(A333,Sheet1!$A$1:$B$150,VALUE(2),FALSE),Sheet1!$D$1:$F$3,IF(Input!H331="Fri",VALUE(3), VALUE(2)),FALSE) &lt; D333, D333 - VLOOKUP(VLOOKUP(A333,Sheet1!$A$1:$B$150,VALUE(2),FALSE),Sheet1!$D$1:$F$3,IF(Input!H331="Fri",VALUE(3), VALUE(2)),FALSE), 0)</f>
        <v>#N/A</v>
      </c>
      <c r="H333" s="9">
        <f t="shared" si="17"/>
        <v>0</v>
      </c>
      <c r="I333" s="9">
        <f>Input!M331</f>
        <v>0</v>
      </c>
    </row>
    <row r="334" spans="1:9" x14ac:dyDescent="0.4">
      <c r="A334" s="6" t="str">
        <f>CONCATENATE(Input!C332, " ", Input!D332)</f>
        <v xml:space="preserve"> </v>
      </c>
      <c r="B334" s="24">
        <f>Input!G332</f>
        <v>0</v>
      </c>
      <c r="C334" s="17" t="str">
        <f>IFERROR(TIMEVALUE((TEXT(RIGHT(Input!I332,(LEN(Input!I332)-LEN(B334))),"hh:mm:ss AM/PM"))), "")</f>
        <v/>
      </c>
      <c r="D334" s="17" t="str">
        <f>IFERROR(TIMEVALUE(TEXT(RIGHT(Input!J332,(LEN(Input!J332)-LEN(B334))),"hh:mm:ss AM/PM")), "")</f>
        <v/>
      </c>
      <c r="E334" s="22" t="str">
        <f t="shared" si="15"/>
        <v/>
      </c>
      <c r="F334" s="22" t="e">
        <f t="shared" si="16"/>
        <v>#N/A</v>
      </c>
      <c r="G334" s="23" t="e">
        <f>24*IF(VLOOKUP(VLOOKUP(A334,Sheet1!$A$1:$B$150,VALUE(2),FALSE),Sheet1!$D$1:$F$3,IF(Input!H332="Fri",VALUE(3), VALUE(2)),FALSE) &lt; D334, D334 - VLOOKUP(VLOOKUP(A334,Sheet1!$A$1:$B$150,VALUE(2),FALSE),Sheet1!$D$1:$F$3,IF(Input!H332="Fri",VALUE(3), VALUE(2)),FALSE), 0)</f>
        <v>#N/A</v>
      </c>
      <c r="H334" s="9">
        <f t="shared" si="17"/>
        <v>0</v>
      </c>
      <c r="I334" s="9">
        <f>Input!M332</f>
        <v>0</v>
      </c>
    </row>
    <row r="335" spans="1:9" x14ac:dyDescent="0.4">
      <c r="A335" s="6" t="str">
        <f>CONCATENATE(Input!C333, " ", Input!D333)</f>
        <v xml:space="preserve"> </v>
      </c>
      <c r="B335" s="24">
        <f>Input!G333</f>
        <v>0</v>
      </c>
      <c r="C335" s="17" t="str">
        <f>IFERROR(TIMEVALUE((TEXT(RIGHT(Input!I333,(LEN(Input!I333)-LEN(B335))),"hh:mm:ss AM/PM"))), "")</f>
        <v/>
      </c>
      <c r="D335" s="17" t="str">
        <f>IFERROR(TIMEVALUE(TEXT(RIGHT(Input!J333,(LEN(Input!J333)-LEN(B335))),"hh:mm:ss AM/PM")), "")</f>
        <v/>
      </c>
      <c r="E335" s="22" t="str">
        <f t="shared" si="15"/>
        <v/>
      </c>
      <c r="F335" s="22" t="e">
        <f t="shared" si="16"/>
        <v>#N/A</v>
      </c>
      <c r="G335" s="23" t="e">
        <f>24*IF(VLOOKUP(VLOOKUP(A335,Sheet1!$A$1:$B$150,VALUE(2),FALSE),Sheet1!$D$1:$F$3,IF(Input!H333="Fri",VALUE(3), VALUE(2)),FALSE) &lt; D335, D335 - VLOOKUP(VLOOKUP(A335,Sheet1!$A$1:$B$150,VALUE(2),FALSE),Sheet1!$D$1:$F$3,IF(Input!H333="Fri",VALUE(3), VALUE(2)),FALSE), 0)</f>
        <v>#N/A</v>
      </c>
      <c r="H335" s="9">
        <f t="shared" si="17"/>
        <v>0</v>
      </c>
      <c r="I335" s="9">
        <f>Input!M333</f>
        <v>0</v>
      </c>
    </row>
    <row r="336" spans="1:9" x14ac:dyDescent="0.4">
      <c r="A336" s="6" t="str">
        <f>CONCATENATE(Input!C334, " ", Input!D334)</f>
        <v xml:space="preserve"> </v>
      </c>
      <c r="B336" s="24">
        <f>Input!G334</f>
        <v>0</v>
      </c>
      <c r="C336" s="17" t="str">
        <f>IFERROR(TIMEVALUE((TEXT(RIGHT(Input!I334,(LEN(Input!I334)-LEN(B336))),"hh:mm:ss AM/PM"))), "")</f>
        <v/>
      </c>
      <c r="D336" s="17" t="str">
        <f>IFERROR(TIMEVALUE(TEXT(RIGHT(Input!J334,(LEN(Input!J334)-LEN(B336))),"hh:mm:ss AM/PM")), "")</f>
        <v/>
      </c>
      <c r="E336" s="22" t="str">
        <f t="shared" si="15"/>
        <v/>
      </c>
      <c r="F336" s="22" t="e">
        <f t="shared" si="16"/>
        <v>#N/A</v>
      </c>
      <c r="G336" s="23" t="e">
        <f>24*IF(VLOOKUP(VLOOKUP(A336,Sheet1!$A$1:$B$150,VALUE(2),FALSE),Sheet1!$D$1:$F$3,IF(Input!H334="Fri",VALUE(3), VALUE(2)),FALSE) &lt; D336, D336 - VLOOKUP(VLOOKUP(A336,Sheet1!$A$1:$B$150,VALUE(2),FALSE),Sheet1!$D$1:$F$3,IF(Input!H334="Fri",VALUE(3), VALUE(2)),FALSE), 0)</f>
        <v>#N/A</v>
      </c>
      <c r="H336" s="9">
        <f t="shared" si="17"/>
        <v>0</v>
      </c>
      <c r="I336" s="9">
        <f>Input!M334</f>
        <v>0</v>
      </c>
    </row>
    <row r="337" spans="1:9" x14ac:dyDescent="0.4">
      <c r="A337" s="6" t="str">
        <f>CONCATENATE(Input!C335, " ", Input!D335)</f>
        <v xml:space="preserve"> </v>
      </c>
      <c r="B337" s="24">
        <f>Input!G335</f>
        <v>0</v>
      </c>
      <c r="C337" s="17" t="str">
        <f>IFERROR(TIMEVALUE((TEXT(RIGHT(Input!I335,(LEN(Input!I335)-LEN(B337))),"hh:mm:ss AM/PM"))), "")</f>
        <v/>
      </c>
      <c r="D337" s="17" t="str">
        <f>IFERROR(TIMEVALUE(TEXT(RIGHT(Input!J335,(LEN(Input!J335)-LEN(B337))),"hh:mm:ss AM/PM")), "")</f>
        <v/>
      </c>
      <c r="E337" s="22" t="str">
        <f t="shared" si="15"/>
        <v/>
      </c>
      <c r="F337" s="22" t="e">
        <f t="shared" si="16"/>
        <v>#N/A</v>
      </c>
      <c r="G337" s="23" t="e">
        <f>24*IF(VLOOKUP(VLOOKUP(A337,Sheet1!$A$1:$B$150,VALUE(2),FALSE),Sheet1!$D$1:$F$3,IF(Input!H335="Fri",VALUE(3), VALUE(2)),FALSE) &lt; D337, D337 - VLOOKUP(VLOOKUP(A337,Sheet1!$A$1:$B$150,VALUE(2),FALSE),Sheet1!$D$1:$F$3,IF(Input!H335="Fri",VALUE(3), VALUE(2)),FALSE), 0)</f>
        <v>#N/A</v>
      </c>
      <c r="H337" s="9">
        <f t="shared" si="17"/>
        <v>0</v>
      </c>
      <c r="I337" s="9">
        <f>Input!M335</f>
        <v>0</v>
      </c>
    </row>
    <row r="338" spans="1:9" x14ac:dyDescent="0.4">
      <c r="A338" s="6" t="str">
        <f>CONCATENATE(Input!C336, " ", Input!D336)</f>
        <v xml:space="preserve"> </v>
      </c>
      <c r="B338" s="24">
        <f>Input!G336</f>
        <v>0</v>
      </c>
      <c r="C338" s="17" t="str">
        <f>IFERROR(TIMEVALUE((TEXT(RIGHT(Input!I336,(LEN(Input!I336)-LEN(B338))),"hh:mm:ss AM/PM"))), "")</f>
        <v/>
      </c>
      <c r="D338" s="17" t="str">
        <f>IFERROR(TIMEVALUE(TEXT(RIGHT(Input!J336,(LEN(Input!J336)-LEN(B338))),"hh:mm:ss AM/PM")), "")</f>
        <v/>
      </c>
      <c r="E338" s="22" t="str">
        <f t="shared" si="15"/>
        <v/>
      </c>
      <c r="F338" s="22" t="e">
        <f t="shared" si="16"/>
        <v>#N/A</v>
      </c>
      <c r="G338" s="23" t="e">
        <f>24*IF(VLOOKUP(VLOOKUP(A338,Sheet1!$A$1:$B$150,VALUE(2),FALSE),Sheet1!$D$1:$F$3,IF(Input!H336="Fri",VALUE(3), VALUE(2)),FALSE) &lt; D338, D338 - VLOOKUP(VLOOKUP(A338,Sheet1!$A$1:$B$150,VALUE(2),FALSE),Sheet1!$D$1:$F$3,IF(Input!H336="Fri",VALUE(3), VALUE(2)),FALSE), 0)</f>
        <v>#N/A</v>
      </c>
      <c r="H338" s="9">
        <f t="shared" si="17"/>
        <v>0</v>
      </c>
      <c r="I338" s="9">
        <f>Input!M336</f>
        <v>0</v>
      </c>
    </row>
    <row r="339" spans="1:9" x14ac:dyDescent="0.4">
      <c r="A339" s="6" t="str">
        <f>CONCATENATE(Input!C337, " ", Input!D337)</f>
        <v xml:space="preserve"> </v>
      </c>
      <c r="B339" s="24">
        <f>Input!G337</f>
        <v>0</v>
      </c>
      <c r="C339" s="17" t="str">
        <f>IFERROR(TIMEVALUE((TEXT(RIGHT(Input!I337,(LEN(Input!I337)-LEN(B339))),"hh:mm:ss AM/PM"))), "")</f>
        <v/>
      </c>
      <c r="D339" s="17" t="str">
        <f>IFERROR(TIMEVALUE(TEXT(RIGHT(Input!J337,(LEN(Input!J337)-LEN(B339))),"hh:mm:ss AM/PM")), "")</f>
        <v/>
      </c>
      <c r="E339" s="22" t="str">
        <f t="shared" si="15"/>
        <v/>
      </c>
      <c r="F339" s="22" t="e">
        <f t="shared" si="16"/>
        <v>#N/A</v>
      </c>
      <c r="G339" s="23" t="e">
        <f>24*IF(VLOOKUP(VLOOKUP(A339,Sheet1!$A$1:$B$150,VALUE(2),FALSE),Sheet1!$D$1:$F$3,IF(Input!H337="Fri",VALUE(3), VALUE(2)),FALSE) &lt; D339, D339 - VLOOKUP(VLOOKUP(A339,Sheet1!$A$1:$B$150,VALUE(2),FALSE),Sheet1!$D$1:$F$3,IF(Input!H337="Fri",VALUE(3), VALUE(2)),FALSE), 0)</f>
        <v>#N/A</v>
      </c>
      <c r="H339" s="9">
        <f t="shared" si="17"/>
        <v>0</v>
      </c>
      <c r="I339" s="9">
        <f>Input!M337</f>
        <v>0</v>
      </c>
    </row>
    <row r="340" spans="1:9" x14ac:dyDescent="0.4">
      <c r="A340" s="6" t="str">
        <f>CONCATENATE(Input!C338, " ", Input!D338)</f>
        <v xml:space="preserve"> </v>
      </c>
      <c r="B340" s="24">
        <f>Input!G338</f>
        <v>0</v>
      </c>
      <c r="C340" s="17" t="str">
        <f>IFERROR(TIMEVALUE((TEXT(RIGHT(Input!I338,(LEN(Input!I338)-LEN(B340))),"hh:mm:ss AM/PM"))), "")</f>
        <v/>
      </c>
      <c r="D340" s="17" t="str">
        <f>IFERROR(TIMEVALUE(TEXT(RIGHT(Input!J338,(LEN(Input!J338)-LEN(B340))),"hh:mm:ss AM/PM")), "")</f>
        <v/>
      </c>
      <c r="E340" s="22" t="str">
        <f t="shared" si="15"/>
        <v/>
      </c>
      <c r="F340" s="22" t="e">
        <f t="shared" si="16"/>
        <v>#N/A</v>
      </c>
      <c r="G340" s="23" t="e">
        <f>24*IF(VLOOKUP(VLOOKUP(A340,Sheet1!$A$1:$B$150,VALUE(2),FALSE),Sheet1!$D$1:$F$3,IF(Input!H338="Fri",VALUE(3), VALUE(2)),FALSE) &lt; D340, D340 - VLOOKUP(VLOOKUP(A340,Sheet1!$A$1:$B$150,VALUE(2),FALSE),Sheet1!$D$1:$F$3,IF(Input!H338="Fri",VALUE(3), VALUE(2)),FALSE), 0)</f>
        <v>#N/A</v>
      </c>
      <c r="H340" s="9">
        <f t="shared" si="17"/>
        <v>0</v>
      </c>
      <c r="I340" s="9">
        <f>Input!M338</f>
        <v>0</v>
      </c>
    </row>
    <row r="341" spans="1:9" x14ac:dyDescent="0.4">
      <c r="A341" s="6" t="str">
        <f>CONCATENATE(Input!C339, " ", Input!D339)</f>
        <v xml:space="preserve"> </v>
      </c>
      <c r="B341" s="24">
        <f>Input!G339</f>
        <v>0</v>
      </c>
      <c r="C341" s="17" t="str">
        <f>IFERROR(TIMEVALUE((TEXT(RIGHT(Input!I339,(LEN(Input!I339)-LEN(B341))),"hh:mm:ss AM/PM"))), "")</f>
        <v/>
      </c>
      <c r="D341" s="17" t="str">
        <f>IFERROR(TIMEVALUE(TEXT(RIGHT(Input!J339,(LEN(Input!J339)-LEN(B341))),"hh:mm:ss AM/PM")), "")</f>
        <v/>
      </c>
      <c r="E341" s="22" t="str">
        <f t="shared" si="15"/>
        <v/>
      </c>
      <c r="F341" s="22" t="e">
        <f t="shared" si="16"/>
        <v>#N/A</v>
      </c>
      <c r="G341" s="23" t="e">
        <f>24*IF(VLOOKUP(VLOOKUP(A341,Sheet1!$A$1:$B$150,VALUE(2),FALSE),Sheet1!$D$1:$F$3,IF(Input!H339="Fri",VALUE(3), VALUE(2)),FALSE) &lt; D341, D341 - VLOOKUP(VLOOKUP(A341,Sheet1!$A$1:$B$150,VALUE(2),FALSE),Sheet1!$D$1:$F$3,IF(Input!H339="Fri",VALUE(3), VALUE(2)),FALSE), 0)</f>
        <v>#N/A</v>
      </c>
      <c r="H341" s="9">
        <f t="shared" si="17"/>
        <v>0</v>
      </c>
      <c r="I341" s="9">
        <f>Input!M339</f>
        <v>0</v>
      </c>
    </row>
    <row r="342" spans="1:9" x14ac:dyDescent="0.4">
      <c r="A342" s="6" t="str">
        <f>CONCATENATE(Input!C340, " ", Input!D340)</f>
        <v xml:space="preserve"> </v>
      </c>
      <c r="B342" s="24">
        <f>Input!G340</f>
        <v>0</v>
      </c>
      <c r="C342" s="17" t="str">
        <f>IFERROR(TIMEVALUE((TEXT(RIGHT(Input!I340,(LEN(Input!I340)-LEN(B342))),"hh:mm:ss AM/PM"))), "")</f>
        <v/>
      </c>
      <c r="D342" s="17" t="str">
        <f>IFERROR(TIMEVALUE(TEXT(RIGHT(Input!J340,(LEN(Input!J340)-LEN(B342))),"hh:mm:ss AM/PM")), "")</f>
        <v/>
      </c>
      <c r="E342" s="22" t="str">
        <f t="shared" si="15"/>
        <v/>
      </c>
      <c r="F342" s="22" t="e">
        <f t="shared" si="16"/>
        <v>#N/A</v>
      </c>
      <c r="G342" s="23" t="e">
        <f>24*IF(VLOOKUP(VLOOKUP(A342,Sheet1!$A$1:$B$150,VALUE(2),FALSE),Sheet1!$D$1:$F$3,IF(Input!H340="Fri",VALUE(3), VALUE(2)),FALSE) &lt; D342, D342 - VLOOKUP(VLOOKUP(A342,Sheet1!$A$1:$B$150,VALUE(2),FALSE),Sheet1!$D$1:$F$3,IF(Input!H340="Fri",VALUE(3), VALUE(2)),FALSE), 0)</f>
        <v>#N/A</v>
      </c>
      <c r="H342" s="9">
        <f t="shared" si="17"/>
        <v>0</v>
      </c>
      <c r="I342" s="9">
        <f>Input!M340</f>
        <v>0</v>
      </c>
    </row>
    <row r="343" spans="1:9" x14ac:dyDescent="0.4">
      <c r="A343" s="6" t="str">
        <f>CONCATENATE(Input!C341, " ", Input!D341)</f>
        <v xml:space="preserve"> </v>
      </c>
      <c r="B343" s="24">
        <f>Input!G341</f>
        <v>0</v>
      </c>
      <c r="C343" s="17" t="str">
        <f>IFERROR(TIMEVALUE((TEXT(RIGHT(Input!I341,(LEN(Input!I341)-LEN(B343))),"hh:mm:ss AM/PM"))), "")</f>
        <v/>
      </c>
      <c r="D343" s="17" t="str">
        <f>IFERROR(TIMEVALUE(TEXT(RIGHT(Input!J341,(LEN(Input!J341)-LEN(B343))),"hh:mm:ss AM/PM")), "")</f>
        <v/>
      </c>
      <c r="E343" s="22" t="str">
        <f t="shared" si="15"/>
        <v/>
      </c>
      <c r="F343" s="22" t="e">
        <f t="shared" si="16"/>
        <v>#N/A</v>
      </c>
      <c r="G343" s="23" t="e">
        <f>24*IF(VLOOKUP(VLOOKUP(A343,Sheet1!$A$1:$B$150,VALUE(2),FALSE),Sheet1!$D$1:$F$3,IF(Input!H341="Fri",VALUE(3), VALUE(2)),FALSE) &lt; D343, D343 - VLOOKUP(VLOOKUP(A343,Sheet1!$A$1:$B$150,VALUE(2),FALSE),Sheet1!$D$1:$F$3,IF(Input!H341="Fri",VALUE(3), VALUE(2)),FALSE), 0)</f>
        <v>#N/A</v>
      </c>
      <c r="H343" s="9">
        <f t="shared" si="17"/>
        <v>0</v>
      </c>
      <c r="I343" s="9">
        <f>Input!M341</f>
        <v>0</v>
      </c>
    </row>
    <row r="344" spans="1:9" x14ac:dyDescent="0.4">
      <c r="A344" s="6" t="str">
        <f>CONCATENATE(Input!C342, " ", Input!D342)</f>
        <v xml:space="preserve"> </v>
      </c>
      <c r="B344" s="24">
        <f>Input!G342</f>
        <v>0</v>
      </c>
      <c r="C344" s="17" t="str">
        <f>IFERROR(TIMEVALUE((TEXT(RIGHT(Input!I342,(LEN(Input!I342)-LEN(B344))),"hh:mm:ss AM/PM"))), "")</f>
        <v/>
      </c>
      <c r="D344" s="17" t="str">
        <f>IFERROR(TIMEVALUE(TEXT(RIGHT(Input!J342,(LEN(Input!J342)-LEN(B344))),"hh:mm:ss AM/PM")), "")</f>
        <v/>
      </c>
      <c r="E344" s="22" t="str">
        <f t="shared" si="15"/>
        <v/>
      </c>
      <c r="F344" s="22" t="e">
        <f t="shared" si="16"/>
        <v>#N/A</v>
      </c>
      <c r="G344" s="23" t="e">
        <f>24*IF(VLOOKUP(VLOOKUP(A344,Sheet1!$A$1:$B$150,VALUE(2),FALSE),Sheet1!$D$1:$F$3,IF(Input!H342="Fri",VALUE(3), VALUE(2)),FALSE) &lt; D344, D344 - VLOOKUP(VLOOKUP(A344,Sheet1!$A$1:$B$150,VALUE(2),FALSE),Sheet1!$D$1:$F$3,IF(Input!H342="Fri",VALUE(3), VALUE(2)),FALSE), 0)</f>
        <v>#N/A</v>
      </c>
      <c r="H344" s="9">
        <f t="shared" si="17"/>
        <v>0</v>
      </c>
      <c r="I344" s="9">
        <f>Input!M342</f>
        <v>0</v>
      </c>
    </row>
    <row r="345" spans="1:9" x14ac:dyDescent="0.4">
      <c r="A345" s="6" t="str">
        <f>CONCATENATE(Input!C343, " ", Input!D343)</f>
        <v xml:space="preserve"> </v>
      </c>
      <c r="B345" s="24">
        <f>Input!G343</f>
        <v>0</v>
      </c>
      <c r="C345" s="17" t="str">
        <f>IFERROR(TIMEVALUE((TEXT(RIGHT(Input!I343,(LEN(Input!I343)-LEN(B345))),"hh:mm:ss AM/PM"))), "")</f>
        <v/>
      </c>
      <c r="D345" s="17" t="str">
        <f>IFERROR(TIMEVALUE(TEXT(RIGHT(Input!J343,(LEN(Input!J343)-LEN(B345))),"hh:mm:ss AM/PM")), "")</f>
        <v/>
      </c>
      <c r="E345" s="22" t="str">
        <f t="shared" si="15"/>
        <v/>
      </c>
      <c r="F345" s="22" t="e">
        <f t="shared" si="16"/>
        <v>#N/A</v>
      </c>
      <c r="G345" s="23" t="e">
        <f>24*IF(VLOOKUP(VLOOKUP(A345,Sheet1!$A$1:$B$150,VALUE(2),FALSE),Sheet1!$D$1:$F$3,IF(Input!H343="Fri",VALUE(3), VALUE(2)),FALSE) &lt; D345, D345 - VLOOKUP(VLOOKUP(A345,Sheet1!$A$1:$B$150,VALUE(2),FALSE),Sheet1!$D$1:$F$3,IF(Input!H343="Fri",VALUE(3), VALUE(2)),FALSE), 0)</f>
        <v>#N/A</v>
      </c>
      <c r="H345" s="9">
        <f t="shared" si="17"/>
        <v>0</v>
      </c>
      <c r="I345" s="9">
        <f>Input!M343</f>
        <v>0</v>
      </c>
    </row>
    <row r="346" spans="1:9" x14ac:dyDescent="0.4">
      <c r="A346" s="6" t="str">
        <f>CONCATENATE(Input!C344, " ", Input!D344)</f>
        <v xml:space="preserve"> </v>
      </c>
      <c r="B346" s="24">
        <f>Input!G344</f>
        <v>0</v>
      </c>
      <c r="C346" s="17" t="str">
        <f>IFERROR(TIMEVALUE((TEXT(RIGHT(Input!I344,(LEN(Input!I344)-LEN(B346))),"hh:mm:ss AM/PM"))), "")</f>
        <v/>
      </c>
      <c r="D346" s="17" t="str">
        <f>IFERROR(TIMEVALUE(TEXT(RIGHT(Input!J344,(LEN(Input!J344)-LEN(B346))),"hh:mm:ss AM/PM")), "")</f>
        <v/>
      </c>
      <c r="E346" s="22" t="str">
        <f t="shared" si="15"/>
        <v/>
      </c>
      <c r="F346" s="22" t="e">
        <f t="shared" si="16"/>
        <v>#N/A</v>
      </c>
      <c r="G346" s="23" t="e">
        <f>24*IF(VLOOKUP(VLOOKUP(A346,Sheet1!$A$1:$B$150,VALUE(2),FALSE),Sheet1!$D$1:$F$3,IF(Input!H344="Fri",VALUE(3), VALUE(2)),FALSE) &lt; D346, D346 - VLOOKUP(VLOOKUP(A346,Sheet1!$A$1:$B$150,VALUE(2),FALSE),Sheet1!$D$1:$F$3,IF(Input!H344="Fri",VALUE(3), VALUE(2)),FALSE), 0)</f>
        <v>#N/A</v>
      </c>
      <c r="H346" s="9">
        <f t="shared" si="17"/>
        <v>0</v>
      </c>
      <c r="I346" s="9">
        <f>Input!M344</f>
        <v>0</v>
      </c>
    </row>
    <row r="347" spans="1:9" x14ac:dyDescent="0.4">
      <c r="A347" s="6" t="str">
        <f>CONCATENATE(Input!C345, " ", Input!D345)</f>
        <v xml:space="preserve"> </v>
      </c>
      <c r="B347" s="24">
        <f>Input!G345</f>
        <v>0</v>
      </c>
      <c r="C347" s="17" t="str">
        <f>IFERROR(TIMEVALUE((TEXT(RIGHT(Input!I345,(LEN(Input!I345)-LEN(B347))),"hh:mm:ss AM/PM"))), "")</f>
        <v/>
      </c>
      <c r="D347" s="17" t="str">
        <f>IFERROR(TIMEVALUE(TEXT(RIGHT(Input!J345,(LEN(Input!J345)-LEN(B347))),"hh:mm:ss AM/PM")), "")</f>
        <v/>
      </c>
      <c r="E347" s="22" t="str">
        <f t="shared" si="15"/>
        <v/>
      </c>
      <c r="F347" s="22" t="e">
        <f t="shared" si="16"/>
        <v>#N/A</v>
      </c>
      <c r="G347" s="23" t="e">
        <f>24*IF(VLOOKUP(VLOOKUP(A347,Sheet1!$A$1:$B$150,VALUE(2),FALSE),Sheet1!$D$1:$F$3,IF(Input!H345="Fri",VALUE(3), VALUE(2)),FALSE) &lt; D347, D347 - VLOOKUP(VLOOKUP(A347,Sheet1!$A$1:$B$150,VALUE(2),FALSE),Sheet1!$D$1:$F$3,IF(Input!H345="Fri",VALUE(3), VALUE(2)),FALSE), 0)</f>
        <v>#N/A</v>
      </c>
      <c r="H347" s="9">
        <f t="shared" si="17"/>
        <v>0</v>
      </c>
      <c r="I347" s="9">
        <f>Input!M345</f>
        <v>0</v>
      </c>
    </row>
    <row r="348" spans="1:9" x14ac:dyDescent="0.4">
      <c r="A348" s="6" t="str">
        <f>CONCATENATE(Input!C346, " ", Input!D346)</f>
        <v xml:space="preserve"> </v>
      </c>
      <c r="B348" s="24">
        <f>Input!G346</f>
        <v>0</v>
      </c>
      <c r="C348" s="17" t="str">
        <f>IFERROR(TIMEVALUE((TEXT(RIGHT(Input!I346,(LEN(Input!I346)-LEN(B348))),"hh:mm:ss AM/PM"))), "")</f>
        <v/>
      </c>
      <c r="D348" s="17" t="str">
        <f>IFERROR(TIMEVALUE(TEXT(RIGHT(Input!J346,(LEN(Input!J346)-LEN(B348))),"hh:mm:ss AM/PM")), "")</f>
        <v/>
      </c>
      <c r="E348" s="22" t="str">
        <f t="shared" si="15"/>
        <v/>
      </c>
      <c r="F348" s="22" t="e">
        <f t="shared" si="16"/>
        <v>#N/A</v>
      </c>
      <c r="G348" s="23" t="e">
        <f>24*IF(VLOOKUP(VLOOKUP(A348,Sheet1!$A$1:$B$150,VALUE(2),FALSE),Sheet1!$D$1:$F$3,IF(Input!H346="Fri",VALUE(3), VALUE(2)),FALSE) &lt; D348, D348 - VLOOKUP(VLOOKUP(A348,Sheet1!$A$1:$B$150,VALUE(2),FALSE),Sheet1!$D$1:$F$3,IF(Input!H346="Fri",VALUE(3), VALUE(2)),FALSE), 0)</f>
        <v>#N/A</v>
      </c>
      <c r="H348" s="9">
        <f t="shared" si="17"/>
        <v>0</v>
      </c>
      <c r="I348" s="9">
        <f>Input!M346</f>
        <v>0</v>
      </c>
    </row>
    <row r="349" spans="1:9" x14ac:dyDescent="0.4">
      <c r="A349" s="6" t="str">
        <f>CONCATENATE(Input!C347, " ", Input!D347)</f>
        <v xml:space="preserve"> </v>
      </c>
      <c r="B349" s="24">
        <f>Input!G347</f>
        <v>0</v>
      </c>
      <c r="C349" s="17" t="str">
        <f>IFERROR(TIMEVALUE((TEXT(RIGHT(Input!I347,(LEN(Input!I347)-LEN(B349))),"hh:mm:ss AM/PM"))), "")</f>
        <v/>
      </c>
      <c r="D349" s="17" t="str">
        <f>IFERROR(TIMEVALUE(TEXT(RIGHT(Input!J347,(LEN(Input!J347)-LEN(B349))),"hh:mm:ss AM/PM")), "")</f>
        <v/>
      </c>
      <c r="E349" s="22" t="str">
        <f t="shared" si="15"/>
        <v/>
      </c>
      <c r="F349" s="22" t="e">
        <f t="shared" si="16"/>
        <v>#N/A</v>
      </c>
      <c r="G349" s="23" t="e">
        <f>24*IF(VLOOKUP(VLOOKUP(A349,Sheet1!$A$1:$B$150,VALUE(2),FALSE),Sheet1!$D$1:$F$3,IF(Input!H347="Fri",VALUE(3), VALUE(2)),FALSE) &lt; D349, D349 - VLOOKUP(VLOOKUP(A349,Sheet1!$A$1:$B$150,VALUE(2),FALSE),Sheet1!$D$1:$F$3,IF(Input!H347="Fri",VALUE(3), VALUE(2)),FALSE), 0)</f>
        <v>#N/A</v>
      </c>
      <c r="H349" s="9">
        <f t="shared" si="17"/>
        <v>0</v>
      </c>
      <c r="I349" s="9">
        <f>Input!M347</f>
        <v>0</v>
      </c>
    </row>
    <row r="350" spans="1:9" x14ac:dyDescent="0.4">
      <c r="A350" s="6" t="str">
        <f>CONCATENATE(Input!C348, " ", Input!D348)</f>
        <v xml:space="preserve"> </v>
      </c>
      <c r="B350" s="24">
        <f>Input!G348</f>
        <v>0</v>
      </c>
      <c r="C350" s="17" t="str">
        <f>IFERROR(TIMEVALUE((TEXT(RIGHT(Input!I348,(LEN(Input!I348)-LEN(B350))),"hh:mm:ss AM/PM"))), "")</f>
        <v/>
      </c>
      <c r="D350" s="17" t="str">
        <f>IFERROR(TIMEVALUE(TEXT(RIGHT(Input!J348,(LEN(Input!J348)-LEN(B350))),"hh:mm:ss AM/PM")), "")</f>
        <v/>
      </c>
      <c r="E350" s="22" t="str">
        <f t="shared" si="15"/>
        <v/>
      </c>
      <c r="F350" s="22" t="e">
        <f t="shared" si="16"/>
        <v>#N/A</v>
      </c>
      <c r="G350" s="23" t="e">
        <f>24*IF(VLOOKUP(VLOOKUP(A350,Sheet1!$A$1:$B$150,VALUE(2),FALSE),Sheet1!$D$1:$F$3,IF(Input!H348="Fri",VALUE(3), VALUE(2)),FALSE) &lt; D350, D350 - VLOOKUP(VLOOKUP(A350,Sheet1!$A$1:$B$150,VALUE(2),FALSE),Sheet1!$D$1:$F$3,IF(Input!H348="Fri",VALUE(3), VALUE(2)),FALSE), 0)</f>
        <v>#N/A</v>
      </c>
      <c r="H350" s="9">
        <f t="shared" si="17"/>
        <v>0</v>
      </c>
      <c r="I350" s="9">
        <f>Input!M348</f>
        <v>0</v>
      </c>
    </row>
    <row r="351" spans="1:9" x14ac:dyDescent="0.4">
      <c r="A351" s="6" t="str">
        <f>CONCATENATE(Input!C349, " ", Input!D349)</f>
        <v xml:space="preserve"> </v>
      </c>
      <c r="B351" s="24">
        <f>Input!G349</f>
        <v>0</v>
      </c>
      <c r="C351" s="17" t="str">
        <f>IFERROR(TIMEVALUE((TEXT(RIGHT(Input!I349,(LEN(Input!I349)-LEN(B351))),"hh:mm:ss AM/PM"))), "")</f>
        <v/>
      </c>
      <c r="D351" s="17" t="str">
        <f>IFERROR(TIMEVALUE(TEXT(RIGHT(Input!J349,(LEN(Input!J349)-LEN(B351))),"hh:mm:ss AM/PM")), "")</f>
        <v/>
      </c>
      <c r="E351" s="22" t="str">
        <f t="shared" si="15"/>
        <v/>
      </c>
      <c r="F351" s="22" t="e">
        <f t="shared" si="16"/>
        <v>#N/A</v>
      </c>
      <c r="G351" s="23" t="e">
        <f>24*IF(VLOOKUP(VLOOKUP(A351,Sheet1!$A$1:$B$150,VALUE(2),FALSE),Sheet1!$D$1:$F$3,IF(Input!H349="Fri",VALUE(3), VALUE(2)),FALSE) &lt; D351, D351 - VLOOKUP(VLOOKUP(A351,Sheet1!$A$1:$B$150,VALUE(2),FALSE),Sheet1!$D$1:$F$3,IF(Input!H349="Fri",VALUE(3), VALUE(2)),FALSE), 0)</f>
        <v>#N/A</v>
      </c>
      <c r="H351" s="9">
        <f t="shared" si="17"/>
        <v>0</v>
      </c>
      <c r="I351" s="9">
        <f>Input!M349</f>
        <v>0</v>
      </c>
    </row>
    <row r="352" spans="1:9" x14ac:dyDescent="0.4">
      <c r="A352" s="6" t="str">
        <f>CONCATENATE(Input!C350, " ", Input!D350)</f>
        <v xml:space="preserve"> </v>
      </c>
      <c r="B352" s="24">
        <f>Input!G350</f>
        <v>0</v>
      </c>
      <c r="C352" s="17" t="str">
        <f>IFERROR(TIMEVALUE((TEXT(RIGHT(Input!I350,(LEN(Input!I350)-LEN(B352))),"hh:mm:ss AM/PM"))), "")</f>
        <v/>
      </c>
      <c r="D352" s="17" t="str">
        <f>IFERROR(TIMEVALUE(TEXT(RIGHT(Input!J350,(LEN(Input!J350)-LEN(B352))),"hh:mm:ss AM/PM")), "")</f>
        <v/>
      </c>
      <c r="E352" s="22" t="str">
        <f t="shared" si="15"/>
        <v/>
      </c>
      <c r="F352" s="22" t="e">
        <f t="shared" si="16"/>
        <v>#N/A</v>
      </c>
      <c r="G352" s="23" t="e">
        <f>24*IF(VLOOKUP(VLOOKUP(A352,Sheet1!$A$1:$B$150,VALUE(2),FALSE),Sheet1!$D$1:$F$3,IF(Input!H350="Fri",VALUE(3), VALUE(2)),FALSE) &lt; D352, D352 - VLOOKUP(VLOOKUP(A352,Sheet1!$A$1:$B$150,VALUE(2),FALSE),Sheet1!$D$1:$F$3,IF(Input!H350="Fri",VALUE(3), VALUE(2)),FALSE), 0)</f>
        <v>#N/A</v>
      </c>
      <c r="H352" s="9">
        <f t="shared" si="17"/>
        <v>0</v>
      </c>
      <c r="I352" s="9">
        <f>Input!M350</f>
        <v>0</v>
      </c>
    </row>
    <row r="353" spans="1:9" x14ac:dyDescent="0.4">
      <c r="A353" s="6" t="str">
        <f>CONCATENATE(Input!C351, " ", Input!D351)</f>
        <v xml:space="preserve"> </v>
      </c>
      <c r="B353" s="24">
        <f>Input!G351</f>
        <v>0</v>
      </c>
      <c r="C353" s="17" t="str">
        <f>IFERROR(TIMEVALUE((TEXT(RIGHT(Input!I351,(LEN(Input!I351)-LEN(B353))),"hh:mm:ss AM/PM"))), "")</f>
        <v/>
      </c>
      <c r="D353" s="17" t="str">
        <f>IFERROR(TIMEVALUE(TEXT(RIGHT(Input!J351,(LEN(Input!J351)-LEN(B353))),"hh:mm:ss AM/PM")), "")</f>
        <v/>
      </c>
      <c r="E353" s="22" t="str">
        <f t="shared" si="15"/>
        <v/>
      </c>
      <c r="F353" s="22" t="e">
        <f t="shared" si="16"/>
        <v>#N/A</v>
      </c>
      <c r="G353" s="23" t="e">
        <f>24*IF(VLOOKUP(VLOOKUP(A353,Sheet1!$A$1:$B$150,VALUE(2),FALSE),Sheet1!$D$1:$F$3,IF(Input!H351="Fri",VALUE(3), VALUE(2)),FALSE) &lt; D353, D353 - VLOOKUP(VLOOKUP(A353,Sheet1!$A$1:$B$150,VALUE(2),FALSE),Sheet1!$D$1:$F$3,IF(Input!H351="Fri",VALUE(3), VALUE(2)),FALSE), 0)</f>
        <v>#N/A</v>
      </c>
      <c r="H353" s="9">
        <f t="shared" si="17"/>
        <v>0</v>
      </c>
      <c r="I353" s="9">
        <f>Input!M351</f>
        <v>0</v>
      </c>
    </row>
    <row r="354" spans="1:9" x14ac:dyDescent="0.4">
      <c r="A354" s="6" t="str">
        <f>CONCATENATE(Input!C352, " ", Input!D352)</f>
        <v xml:space="preserve"> </v>
      </c>
      <c r="B354" s="24">
        <f>Input!G352</f>
        <v>0</v>
      </c>
      <c r="C354" s="17" t="str">
        <f>IFERROR(TIMEVALUE((TEXT(RIGHT(Input!I352,(LEN(Input!I352)-LEN(B354))),"hh:mm:ss AM/PM"))), "")</f>
        <v/>
      </c>
      <c r="D354" s="17" t="str">
        <f>IFERROR(TIMEVALUE(TEXT(RIGHT(Input!J352,(LEN(Input!J352)-LEN(B354))),"hh:mm:ss AM/PM")), "")</f>
        <v/>
      </c>
      <c r="E354" s="22" t="str">
        <f t="shared" si="15"/>
        <v/>
      </c>
      <c r="F354" s="22" t="e">
        <f t="shared" si="16"/>
        <v>#N/A</v>
      </c>
      <c r="G354" s="23" t="e">
        <f>24*IF(VLOOKUP(VLOOKUP(A354,Sheet1!$A$1:$B$150,VALUE(2),FALSE),Sheet1!$D$1:$F$3,IF(Input!H352="Fri",VALUE(3), VALUE(2)),FALSE) &lt; D354, D354 - VLOOKUP(VLOOKUP(A354,Sheet1!$A$1:$B$150,VALUE(2),FALSE),Sheet1!$D$1:$F$3,IF(Input!H352="Fri",VALUE(3), VALUE(2)),FALSE), 0)</f>
        <v>#N/A</v>
      </c>
      <c r="H354" s="9">
        <f t="shared" si="17"/>
        <v>0</v>
      </c>
      <c r="I354" s="9">
        <f>Input!M352</f>
        <v>0</v>
      </c>
    </row>
    <row r="355" spans="1:9" x14ac:dyDescent="0.4">
      <c r="A355" s="6" t="str">
        <f>CONCATENATE(Input!C353, " ", Input!D353)</f>
        <v xml:space="preserve"> </v>
      </c>
      <c r="B355" s="24">
        <f>Input!G353</f>
        <v>0</v>
      </c>
      <c r="C355" s="17" t="str">
        <f>IFERROR(TIMEVALUE((TEXT(RIGHT(Input!I353,(LEN(Input!I353)-LEN(B355))),"hh:mm:ss AM/PM"))), "")</f>
        <v/>
      </c>
      <c r="D355" s="17" t="str">
        <f>IFERROR(TIMEVALUE(TEXT(RIGHT(Input!J353,(LEN(Input!J353)-LEN(B355))),"hh:mm:ss AM/PM")), "")</f>
        <v/>
      </c>
      <c r="E355" s="22" t="str">
        <f t="shared" si="15"/>
        <v/>
      </c>
      <c r="F355" s="22" t="e">
        <f t="shared" si="16"/>
        <v>#N/A</v>
      </c>
      <c r="G355" s="23" t="e">
        <f>24*IF(VLOOKUP(VLOOKUP(A355,Sheet1!$A$1:$B$150,VALUE(2),FALSE),Sheet1!$D$1:$F$3,IF(Input!H353="Fri",VALUE(3), VALUE(2)),FALSE) &lt; D355, D355 - VLOOKUP(VLOOKUP(A355,Sheet1!$A$1:$B$150,VALUE(2),FALSE),Sheet1!$D$1:$F$3,IF(Input!H353="Fri",VALUE(3), VALUE(2)),FALSE), 0)</f>
        <v>#N/A</v>
      </c>
      <c r="H355" s="9">
        <f t="shared" si="17"/>
        <v>0</v>
      </c>
      <c r="I355" s="9">
        <f>Input!M353</f>
        <v>0</v>
      </c>
    </row>
    <row r="356" spans="1:9" x14ac:dyDescent="0.4">
      <c r="A356" s="6" t="str">
        <f>CONCATENATE(Input!C354, " ", Input!D354)</f>
        <v xml:space="preserve"> </v>
      </c>
      <c r="B356" s="24">
        <f>Input!G354</f>
        <v>0</v>
      </c>
      <c r="C356" s="17" t="str">
        <f>IFERROR(TIMEVALUE((TEXT(RIGHT(Input!I354,(LEN(Input!I354)-LEN(B356))),"hh:mm:ss AM/PM"))), "")</f>
        <v/>
      </c>
      <c r="D356" s="17" t="str">
        <f>IFERROR(TIMEVALUE(TEXT(RIGHT(Input!J354,(LEN(Input!J354)-LEN(B356))),"hh:mm:ss AM/PM")), "")</f>
        <v/>
      </c>
      <c r="E356" s="22" t="str">
        <f t="shared" si="15"/>
        <v/>
      </c>
      <c r="F356" s="22" t="e">
        <f t="shared" si="16"/>
        <v>#N/A</v>
      </c>
      <c r="G356" s="23" t="e">
        <f>24*IF(VLOOKUP(VLOOKUP(A356,Sheet1!$A$1:$B$150,VALUE(2),FALSE),Sheet1!$D$1:$F$3,IF(Input!H354="Fri",VALUE(3), VALUE(2)),FALSE) &lt; D356, D356 - VLOOKUP(VLOOKUP(A356,Sheet1!$A$1:$B$150,VALUE(2),FALSE),Sheet1!$D$1:$F$3,IF(Input!H354="Fri",VALUE(3), VALUE(2)),FALSE), 0)</f>
        <v>#N/A</v>
      </c>
      <c r="H356" s="9">
        <f t="shared" si="17"/>
        <v>0</v>
      </c>
      <c r="I356" s="9">
        <f>Input!M354</f>
        <v>0</v>
      </c>
    </row>
    <row r="357" spans="1:9" x14ac:dyDescent="0.4">
      <c r="A357" s="6" t="str">
        <f>CONCATENATE(Input!C355, " ", Input!D355)</f>
        <v xml:space="preserve"> </v>
      </c>
      <c r="B357" s="24">
        <f>Input!G355</f>
        <v>0</v>
      </c>
      <c r="C357" s="17" t="str">
        <f>IFERROR(TIMEVALUE((TEXT(RIGHT(Input!I355,(LEN(Input!I355)-LEN(B357))),"hh:mm:ss AM/PM"))), "")</f>
        <v/>
      </c>
      <c r="D357" s="17" t="str">
        <f>IFERROR(TIMEVALUE(TEXT(RIGHT(Input!J355,(LEN(Input!J355)-LEN(B357))),"hh:mm:ss AM/PM")), "")</f>
        <v/>
      </c>
      <c r="E357" s="22" t="str">
        <f t="shared" si="15"/>
        <v/>
      </c>
      <c r="F357" s="22" t="e">
        <f t="shared" si="16"/>
        <v>#N/A</v>
      </c>
      <c r="G357" s="23" t="e">
        <f>24*IF(VLOOKUP(VLOOKUP(A357,Sheet1!$A$1:$B$150,VALUE(2),FALSE),Sheet1!$D$1:$F$3,IF(Input!H355="Fri",VALUE(3), VALUE(2)),FALSE) &lt; D357, D357 - VLOOKUP(VLOOKUP(A357,Sheet1!$A$1:$B$150,VALUE(2),FALSE),Sheet1!$D$1:$F$3,IF(Input!H355="Fri",VALUE(3), VALUE(2)),FALSE), 0)</f>
        <v>#N/A</v>
      </c>
      <c r="H357" s="9">
        <f t="shared" si="17"/>
        <v>0</v>
      </c>
      <c r="I357" s="9">
        <f>Input!M355</f>
        <v>0</v>
      </c>
    </row>
    <row r="358" spans="1:9" x14ac:dyDescent="0.4">
      <c r="A358" s="6" t="str">
        <f>CONCATENATE(Input!C356, " ", Input!D356)</f>
        <v xml:space="preserve"> </v>
      </c>
      <c r="B358" s="24">
        <f>Input!G356</f>
        <v>0</v>
      </c>
      <c r="C358" s="17" t="str">
        <f>IFERROR(TIMEVALUE((TEXT(RIGHT(Input!I356,(LEN(Input!I356)-LEN(B358))),"hh:mm:ss AM/PM"))), "")</f>
        <v/>
      </c>
      <c r="D358" s="17" t="str">
        <f>IFERROR(TIMEVALUE(TEXT(RIGHT(Input!J356,(LEN(Input!J356)-LEN(B358))),"hh:mm:ss AM/PM")), "")</f>
        <v/>
      </c>
      <c r="E358" s="22" t="str">
        <f t="shared" si="15"/>
        <v/>
      </c>
      <c r="F358" s="22" t="e">
        <f t="shared" si="16"/>
        <v>#N/A</v>
      </c>
      <c r="G358" s="23" t="e">
        <f>24*IF(VLOOKUP(VLOOKUP(A358,Sheet1!$A$1:$B$150,VALUE(2),FALSE),Sheet1!$D$1:$F$3,IF(Input!H356="Fri",VALUE(3), VALUE(2)),FALSE) &lt; D358, D358 - VLOOKUP(VLOOKUP(A358,Sheet1!$A$1:$B$150,VALUE(2),FALSE),Sheet1!$D$1:$F$3,IF(Input!H356="Fri",VALUE(3), VALUE(2)),FALSE), 0)</f>
        <v>#N/A</v>
      </c>
      <c r="H358" s="9">
        <f t="shared" si="17"/>
        <v>0</v>
      </c>
      <c r="I358" s="9">
        <f>Input!M356</f>
        <v>0</v>
      </c>
    </row>
    <row r="359" spans="1:9" x14ac:dyDescent="0.4">
      <c r="A359" s="6" t="str">
        <f>CONCATENATE(Input!C357, " ", Input!D357)</f>
        <v xml:space="preserve"> </v>
      </c>
      <c r="B359" s="24">
        <f>Input!G357</f>
        <v>0</v>
      </c>
      <c r="C359" s="17" t="str">
        <f>IFERROR(TIMEVALUE((TEXT(RIGHT(Input!I357,(LEN(Input!I357)-LEN(B359))),"hh:mm:ss AM/PM"))), "")</f>
        <v/>
      </c>
      <c r="D359" s="17" t="str">
        <f>IFERROR(TIMEVALUE(TEXT(RIGHT(Input!J357,(LEN(Input!J357)-LEN(B359))),"hh:mm:ss AM/PM")), "")</f>
        <v/>
      </c>
      <c r="E359" s="22" t="str">
        <f t="shared" si="15"/>
        <v/>
      </c>
      <c r="F359" s="22" t="e">
        <f t="shared" si="16"/>
        <v>#N/A</v>
      </c>
      <c r="G359" s="23" t="e">
        <f>24*IF(VLOOKUP(VLOOKUP(A359,Sheet1!$A$1:$B$150,VALUE(2),FALSE),Sheet1!$D$1:$F$3,IF(Input!H357="Fri",VALUE(3), VALUE(2)),FALSE) &lt; D359, D359 - VLOOKUP(VLOOKUP(A359,Sheet1!$A$1:$B$150,VALUE(2),FALSE),Sheet1!$D$1:$F$3,IF(Input!H357="Fri",VALUE(3), VALUE(2)),FALSE), 0)</f>
        <v>#N/A</v>
      </c>
      <c r="H359" s="9">
        <f t="shared" si="17"/>
        <v>0</v>
      </c>
      <c r="I359" s="9">
        <f>Input!M357</f>
        <v>0</v>
      </c>
    </row>
    <row r="360" spans="1:9" x14ac:dyDescent="0.4">
      <c r="A360" s="6" t="str">
        <f>CONCATENATE(Input!C358, " ", Input!D358)</f>
        <v xml:space="preserve"> </v>
      </c>
      <c r="B360" s="24">
        <f>Input!G358</f>
        <v>0</v>
      </c>
      <c r="C360" s="17" t="str">
        <f>IFERROR(TIMEVALUE((TEXT(RIGHT(Input!I358,(LEN(Input!I358)-LEN(B360))),"hh:mm:ss AM/PM"))), "")</f>
        <v/>
      </c>
      <c r="D360" s="17" t="str">
        <f>IFERROR(TIMEVALUE(TEXT(RIGHT(Input!J358,(LEN(Input!J358)-LEN(B360))),"hh:mm:ss AM/PM")), "")</f>
        <v/>
      </c>
      <c r="E360" s="22" t="str">
        <f t="shared" si="15"/>
        <v/>
      </c>
      <c r="F360" s="22" t="e">
        <f t="shared" si="16"/>
        <v>#N/A</v>
      </c>
      <c r="G360" s="23" t="e">
        <f>24*IF(VLOOKUP(VLOOKUP(A360,Sheet1!$A$1:$B$150,VALUE(2),FALSE),Sheet1!$D$1:$F$3,IF(Input!H358="Fri",VALUE(3), VALUE(2)),FALSE) &lt; D360, D360 - VLOOKUP(VLOOKUP(A360,Sheet1!$A$1:$B$150,VALUE(2),FALSE),Sheet1!$D$1:$F$3,IF(Input!H358="Fri",VALUE(3), VALUE(2)),FALSE), 0)</f>
        <v>#N/A</v>
      </c>
      <c r="H360" s="9">
        <f t="shared" si="17"/>
        <v>0</v>
      </c>
      <c r="I360" s="9">
        <f>Input!M358</f>
        <v>0</v>
      </c>
    </row>
    <row r="361" spans="1:9" x14ac:dyDescent="0.4">
      <c r="A361" s="6" t="str">
        <f>CONCATENATE(Input!C359, " ", Input!D359)</f>
        <v xml:space="preserve"> </v>
      </c>
      <c r="B361" s="24">
        <f>Input!G359</f>
        <v>0</v>
      </c>
      <c r="C361" s="17" t="str">
        <f>IFERROR(TIMEVALUE((TEXT(RIGHT(Input!I359,(LEN(Input!I359)-LEN(B361))),"hh:mm:ss AM/PM"))), "")</f>
        <v/>
      </c>
      <c r="D361" s="17" t="str">
        <f>IFERROR(TIMEVALUE(TEXT(RIGHT(Input!J359,(LEN(Input!J359)-LEN(B361))),"hh:mm:ss AM/PM")), "")</f>
        <v/>
      </c>
      <c r="E361" s="22" t="str">
        <f t="shared" si="15"/>
        <v/>
      </c>
      <c r="F361" s="22" t="e">
        <f t="shared" si="16"/>
        <v>#N/A</v>
      </c>
      <c r="G361" s="23" t="e">
        <f>24*IF(VLOOKUP(VLOOKUP(A361,Sheet1!$A$1:$B$150,VALUE(2),FALSE),Sheet1!$D$1:$F$3,IF(Input!H359="Fri",VALUE(3), VALUE(2)),FALSE) &lt; D361, D361 - VLOOKUP(VLOOKUP(A361,Sheet1!$A$1:$B$150,VALUE(2),FALSE),Sheet1!$D$1:$F$3,IF(Input!H359="Fri",VALUE(3), VALUE(2)),FALSE), 0)</f>
        <v>#N/A</v>
      </c>
      <c r="H361" s="9">
        <f t="shared" si="17"/>
        <v>0</v>
      </c>
      <c r="I361" s="9">
        <f>Input!M359</f>
        <v>0</v>
      </c>
    </row>
    <row r="362" spans="1:9" x14ac:dyDescent="0.4">
      <c r="A362" s="6" t="str">
        <f>CONCATENATE(Input!C360, " ", Input!D360)</f>
        <v xml:space="preserve"> </v>
      </c>
      <c r="B362" s="24">
        <f>Input!G360</f>
        <v>0</v>
      </c>
      <c r="C362" s="17" t="str">
        <f>IFERROR(TIMEVALUE((TEXT(RIGHT(Input!I360,(LEN(Input!I360)-LEN(B362))),"hh:mm:ss AM/PM"))), "")</f>
        <v/>
      </c>
      <c r="D362" s="17" t="str">
        <f>IFERROR(TIMEVALUE(TEXT(RIGHT(Input!J360,(LEN(Input!J360)-LEN(B362))),"hh:mm:ss AM/PM")), "")</f>
        <v/>
      </c>
      <c r="E362" s="22" t="str">
        <f t="shared" si="15"/>
        <v/>
      </c>
      <c r="F362" s="22" t="e">
        <f t="shared" si="16"/>
        <v>#N/A</v>
      </c>
      <c r="G362" s="23" t="e">
        <f>24*IF(VLOOKUP(VLOOKUP(A362,Sheet1!$A$1:$B$150,VALUE(2),FALSE),Sheet1!$D$1:$F$3,IF(Input!H360="Fri",VALUE(3), VALUE(2)),FALSE) &lt; D362, D362 - VLOOKUP(VLOOKUP(A362,Sheet1!$A$1:$B$150,VALUE(2),FALSE),Sheet1!$D$1:$F$3,IF(Input!H360="Fri",VALUE(3), VALUE(2)),FALSE), 0)</f>
        <v>#N/A</v>
      </c>
      <c r="H362" s="9">
        <f t="shared" si="17"/>
        <v>0</v>
      </c>
      <c r="I362" s="9">
        <f>Input!M360</f>
        <v>0</v>
      </c>
    </row>
    <row r="363" spans="1:9" x14ac:dyDescent="0.4">
      <c r="A363" s="6" t="str">
        <f>CONCATENATE(Input!C361, " ", Input!D361)</f>
        <v xml:space="preserve"> </v>
      </c>
      <c r="B363" s="24">
        <f>Input!G361</f>
        <v>0</v>
      </c>
      <c r="C363" s="17" t="str">
        <f>IFERROR(TIMEVALUE((TEXT(RIGHT(Input!I361,(LEN(Input!I361)-LEN(B363))),"hh:mm:ss AM/PM"))), "")</f>
        <v/>
      </c>
      <c r="D363" s="17" t="str">
        <f>IFERROR(TIMEVALUE(TEXT(RIGHT(Input!J361,(LEN(Input!J361)-LEN(B363))),"hh:mm:ss AM/PM")), "")</f>
        <v/>
      </c>
      <c r="E363" s="22" t="str">
        <f t="shared" si="15"/>
        <v/>
      </c>
      <c r="F363" s="22" t="e">
        <f t="shared" si="16"/>
        <v>#N/A</v>
      </c>
      <c r="G363" s="23" t="e">
        <f>24*IF(VLOOKUP(VLOOKUP(A363,Sheet1!$A$1:$B$150,VALUE(2),FALSE),Sheet1!$D$1:$F$3,IF(Input!H361="Fri",VALUE(3), VALUE(2)),FALSE) &lt; D363, D363 - VLOOKUP(VLOOKUP(A363,Sheet1!$A$1:$B$150,VALUE(2),FALSE),Sheet1!$D$1:$F$3,IF(Input!H361="Fri",VALUE(3), VALUE(2)),FALSE), 0)</f>
        <v>#N/A</v>
      </c>
      <c r="H363" s="9">
        <f t="shared" si="17"/>
        <v>0</v>
      </c>
      <c r="I363" s="9">
        <f>Input!M361</f>
        <v>0</v>
      </c>
    </row>
    <row r="364" spans="1:9" x14ac:dyDescent="0.4">
      <c r="A364" s="6" t="str">
        <f>CONCATENATE(Input!C362, " ", Input!D362)</f>
        <v xml:space="preserve"> </v>
      </c>
      <c r="B364" s="24">
        <f>Input!G362</f>
        <v>0</v>
      </c>
      <c r="C364" s="17" t="str">
        <f>IFERROR(TIMEVALUE((TEXT(RIGHT(Input!I362,(LEN(Input!I362)-LEN(B364))),"hh:mm:ss AM/PM"))), "")</f>
        <v/>
      </c>
      <c r="D364" s="17" t="str">
        <f>IFERROR(TIMEVALUE(TEXT(RIGHT(Input!J362,(LEN(Input!J362)-LEN(B364))),"hh:mm:ss AM/PM")), "")</f>
        <v/>
      </c>
      <c r="E364" s="22" t="str">
        <f t="shared" si="15"/>
        <v/>
      </c>
      <c r="F364" s="22" t="e">
        <f t="shared" si="16"/>
        <v>#N/A</v>
      </c>
      <c r="G364" s="23" t="e">
        <f>24*IF(VLOOKUP(VLOOKUP(A364,Sheet1!$A$1:$B$150,VALUE(2),FALSE),Sheet1!$D$1:$F$3,IF(Input!H362="Fri",VALUE(3), VALUE(2)),FALSE) &lt; D364, D364 - VLOOKUP(VLOOKUP(A364,Sheet1!$A$1:$B$150,VALUE(2),FALSE),Sheet1!$D$1:$F$3,IF(Input!H362="Fri",VALUE(3), VALUE(2)),FALSE), 0)</f>
        <v>#N/A</v>
      </c>
      <c r="H364" s="9">
        <f t="shared" si="17"/>
        <v>0</v>
      </c>
      <c r="I364" s="9">
        <f>Input!M362</f>
        <v>0</v>
      </c>
    </row>
    <row r="365" spans="1:9" x14ac:dyDescent="0.4">
      <c r="A365" s="6" t="str">
        <f>CONCATENATE(Input!C363, " ", Input!D363)</f>
        <v xml:space="preserve"> </v>
      </c>
      <c r="B365" s="24">
        <f>Input!G363</f>
        <v>0</v>
      </c>
      <c r="C365" s="17" t="str">
        <f>IFERROR(TIMEVALUE((TEXT(RIGHT(Input!I363,(LEN(Input!I363)-LEN(B365))),"hh:mm:ss AM/PM"))), "")</f>
        <v/>
      </c>
      <c r="D365" s="17" t="str">
        <f>IFERROR(TIMEVALUE(TEXT(RIGHT(Input!J363,(LEN(Input!J363)-LEN(B365))),"hh:mm:ss AM/PM")), "")</f>
        <v/>
      </c>
      <c r="E365" s="22" t="str">
        <f t="shared" si="15"/>
        <v/>
      </c>
      <c r="F365" s="22" t="e">
        <f t="shared" si="16"/>
        <v>#N/A</v>
      </c>
      <c r="G365" s="23" t="e">
        <f>24*IF(VLOOKUP(VLOOKUP(A365,Sheet1!$A$1:$B$150,VALUE(2),FALSE),Sheet1!$D$1:$F$3,IF(Input!H363="Fri",VALUE(3), VALUE(2)),FALSE) &lt; D365, D365 - VLOOKUP(VLOOKUP(A365,Sheet1!$A$1:$B$150,VALUE(2),FALSE),Sheet1!$D$1:$F$3,IF(Input!H363="Fri",VALUE(3), VALUE(2)),FALSE), 0)</f>
        <v>#N/A</v>
      </c>
      <c r="H365" s="9">
        <f t="shared" si="17"/>
        <v>0</v>
      </c>
      <c r="I365" s="9">
        <f>Input!M363</f>
        <v>0</v>
      </c>
    </row>
    <row r="366" spans="1:9" x14ac:dyDescent="0.4">
      <c r="A366" s="6" t="str">
        <f>CONCATENATE(Input!C364, " ", Input!D364)</f>
        <v xml:space="preserve"> </v>
      </c>
      <c r="B366" s="24">
        <f>Input!G364</f>
        <v>0</v>
      </c>
      <c r="C366" s="17" t="str">
        <f>IFERROR(TIMEVALUE((TEXT(RIGHT(Input!I364,(LEN(Input!I364)-LEN(B366))),"hh:mm:ss AM/PM"))), "")</f>
        <v/>
      </c>
      <c r="D366" s="17" t="str">
        <f>IFERROR(TIMEVALUE(TEXT(RIGHT(Input!J364,(LEN(Input!J364)-LEN(B366))),"hh:mm:ss AM/PM")), "")</f>
        <v/>
      </c>
      <c r="E366" s="22" t="str">
        <f t="shared" si="15"/>
        <v/>
      </c>
      <c r="F366" s="22" t="e">
        <f t="shared" si="16"/>
        <v>#N/A</v>
      </c>
      <c r="G366" s="23" t="e">
        <f>24*IF(VLOOKUP(VLOOKUP(A366,Sheet1!$A$1:$B$150,VALUE(2),FALSE),Sheet1!$D$1:$F$3,IF(Input!H364="Fri",VALUE(3), VALUE(2)),FALSE) &lt; D366, D366 - VLOOKUP(VLOOKUP(A366,Sheet1!$A$1:$B$150,VALUE(2),FALSE),Sheet1!$D$1:$F$3,IF(Input!H364="Fri",VALUE(3), VALUE(2)),FALSE), 0)</f>
        <v>#N/A</v>
      </c>
      <c r="H366" s="9">
        <f t="shared" si="17"/>
        <v>0</v>
      </c>
      <c r="I366" s="9">
        <f>Input!M364</f>
        <v>0</v>
      </c>
    </row>
    <row r="367" spans="1:9" x14ac:dyDescent="0.4">
      <c r="A367" s="6" t="str">
        <f>CONCATENATE(Input!C365, " ", Input!D365)</f>
        <v xml:space="preserve"> </v>
      </c>
      <c r="B367" s="24">
        <f>Input!G365</f>
        <v>0</v>
      </c>
      <c r="C367" s="17" t="str">
        <f>IFERROR(TIMEVALUE((TEXT(RIGHT(Input!I365,(LEN(Input!I365)-LEN(B367))),"hh:mm:ss AM/PM"))), "")</f>
        <v/>
      </c>
      <c r="D367" s="17" t="str">
        <f>IFERROR(TIMEVALUE(TEXT(RIGHT(Input!J365,(LEN(Input!J365)-LEN(B367))),"hh:mm:ss AM/PM")), "")</f>
        <v/>
      </c>
      <c r="E367" s="22" t="str">
        <f t="shared" si="15"/>
        <v/>
      </c>
      <c r="F367" s="22" t="e">
        <f t="shared" si="16"/>
        <v>#N/A</v>
      </c>
      <c r="G367" s="23" t="e">
        <f>24*IF(VLOOKUP(VLOOKUP(A367,Sheet1!$A$1:$B$150,VALUE(2),FALSE),Sheet1!$D$1:$F$3,IF(Input!H365="Fri",VALUE(3), VALUE(2)),FALSE) &lt; D367, D367 - VLOOKUP(VLOOKUP(A367,Sheet1!$A$1:$B$150,VALUE(2),FALSE),Sheet1!$D$1:$F$3,IF(Input!H365="Fri",VALUE(3), VALUE(2)),FALSE), 0)</f>
        <v>#N/A</v>
      </c>
      <c r="H367" s="9">
        <f t="shared" si="17"/>
        <v>0</v>
      </c>
      <c r="I367" s="9">
        <f>Input!M365</f>
        <v>0</v>
      </c>
    </row>
    <row r="368" spans="1:9" x14ac:dyDescent="0.4">
      <c r="A368" s="6" t="str">
        <f>CONCATENATE(Input!C366, " ", Input!D366)</f>
        <v xml:space="preserve"> </v>
      </c>
      <c r="B368" s="24">
        <f>Input!G366</f>
        <v>0</v>
      </c>
      <c r="C368" s="17" t="str">
        <f>IFERROR(TIMEVALUE((TEXT(RIGHT(Input!I366,(LEN(Input!I366)-LEN(B368))),"hh:mm:ss AM/PM"))), "")</f>
        <v/>
      </c>
      <c r="D368" s="17" t="str">
        <f>IFERROR(TIMEVALUE(TEXT(RIGHT(Input!J366,(LEN(Input!J366)-LEN(B368))),"hh:mm:ss AM/PM")), "")</f>
        <v/>
      </c>
      <c r="E368" s="22" t="str">
        <f t="shared" si="15"/>
        <v/>
      </c>
      <c r="F368" s="22" t="e">
        <f t="shared" si="16"/>
        <v>#N/A</v>
      </c>
      <c r="G368" s="23" t="e">
        <f>24*IF(VLOOKUP(VLOOKUP(A368,Sheet1!$A$1:$B$150,VALUE(2),FALSE),Sheet1!$D$1:$F$3,IF(Input!H366="Fri",VALUE(3), VALUE(2)),FALSE) &lt; D368, D368 - VLOOKUP(VLOOKUP(A368,Sheet1!$A$1:$B$150,VALUE(2),FALSE),Sheet1!$D$1:$F$3,IF(Input!H366="Fri",VALUE(3), VALUE(2)),FALSE), 0)</f>
        <v>#N/A</v>
      </c>
      <c r="H368" s="9">
        <f t="shared" si="17"/>
        <v>0</v>
      </c>
      <c r="I368" s="9">
        <f>Input!M366</f>
        <v>0</v>
      </c>
    </row>
    <row r="369" spans="1:9" x14ac:dyDescent="0.4">
      <c r="A369" s="6" t="str">
        <f>CONCATENATE(Input!C367, " ", Input!D367)</f>
        <v xml:space="preserve"> </v>
      </c>
      <c r="B369" s="24">
        <f>Input!G367</f>
        <v>0</v>
      </c>
      <c r="C369" s="17" t="str">
        <f>IFERROR(TIMEVALUE((TEXT(RIGHT(Input!I367,(LEN(Input!I367)-LEN(B369))),"hh:mm:ss AM/PM"))), "")</f>
        <v/>
      </c>
      <c r="D369" s="17" t="str">
        <f>IFERROR(TIMEVALUE(TEXT(RIGHT(Input!J367,(LEN(Input!J367)-LEN(B369))),"hh:mm:ss AM/PM")), "")</f>
        <v/>
      </c>
      <c r="E369" s="22" t="str">
        <f t="shared" si="15"/>
        <v/>
      </c>
      <c r="F369" s="22" t="e">
        <f t="shared" si="16"/>
        <v>#N/A</v>
      </c>
      <c r="G369" s="23" t="e">
        <f>24*IF(VLOOKUP(VLOOKUP(A369,Sheet1!$A$1:$B$150,VALUE(2),FALSE),Sheet1!$D$1:$F$3,IF(Input!H367="Fri",VALUE(3), VALUE(2)),FALSE) &lt; D369, D369 - VLOOKUP(VLOOKUP(A369,Sheet1!$A$1:$B$150,VALUE(2),FALSE),Sheet1!$D$1:$F$3,IF(Input!H367="Fri",VALUE(3), VALUE(2)),FALSE), 0)</f>
        <v>#N/A</v>
      </c>
      <c r="H369" s="9">
        <f t="shared" si="17"/>
        <v>0</v>
      </c>
      <c r="I369" s="9">
        <f>Input!M367</f>
        <v>0</v>
      </c>
    </row>
    <row r="370" spans="1:9" x14ac:dyDescent="0.4">
      <c r="A370" s="6" t="str">
        <f>CONCATENATE(Input!C368, " ", Input!D368)</f>
        <v xml:space="preserve"> </v>
      </c>
      <c r="B370" s="24">
        <f>Input!G368</f>
        <v>0</v>
      </c>
      <c r="C370" s="17" t="str">
        <f>IFERROR(TIMEVALUE((TEXT(RIGHT(Input!I368,(LEN(Input!I368)-LEN(B370))),"hh:mm:ss AM/PM"))), "")</f>
        <v/>
      </c>
      <c r="D370" s="17" t="str">
        <f>IFERROR(TIMEVALUE(TEXT(RIGHT(Input!J368,(LEN(Input!J368)-LEN(B370))),"hh:mm:ss AM/PM")), "")</f>
        <v/>
      </c>
      <c r="E370" s="22" t="str">
        <f t="shared" si="15"/>
        <v/>
      </c>
      <c r="F370" s="22" t="e">
        <f t="shared" si="16"/>
        <v>#N/A</v>
      </c>
      <c r="G370" s="23" t="e">
        <f>24*IF(VLOOKUP(VLOOKUP(A370,Sheet1!$A$1:$B$150,VALUE(2),FALSE),Sheet1!$D$1:$F$3,IF(Input!H368="Fri",VALUE(3), VALUE(2)),FALSE) &lt; D370, D370 - VLOOKUP(VLOOKUP(A370,Sheet1!$A$1:$B$150,VALUE(2),FALSE),Sheet1!$D$1:$F$3,IF(Input!H368="Fri",VALUE(3), VALUE(2)),FALSE), 0)</f>
        <v>#N/A</v>
      </c>
      <c r="H370" s="9">
        <f t="shared" si="17"/>
        <v>0</v>
      </c>
      <c r="I370" s="9">
        <f>Input!M368</f>
        <v>0</v>
      </c>
    </row>
    <row r="371" spans="1:9" x14ac:dyDescent="0.4">
      <c r="A371" s="6" t="str">
        <f>CONCATENATE(Input!C369, " ", Input!D369)</f>
        <v xml:space="preserve"> </v>
      </c>
      <c r="B371" s="24">
        <f>Input!G369</f>
        <v>0</v>
      </c>
      <c r="C371" s="17" t="str">
        <f>IFERROR(TIMEVALUE((TEXT(RIGHT(Input!I369,(LEN(Input!I369)-LEN(B371))),"hh:mm:ss AM/PM"))), "")</f>
        <v/>
      </c>
      <c r="D371" s="17" t="str">
        <f>IFERROR(TIMEVALUE(TEXT(RIGHT(Input!J369,(LEN(Input!J369)-LEN(B371))),"hh:mm:ss AM/PM")), "")</f>
        <v/>
      </c>
      <c r="E371" s="22" t="str">
        <f t="shared" si="15"/>
        <v/>
      </c>
      <c r="F371" s="22" t="e">
        <f t="shared" si="16"/>
        <v>#N/A</v>
      </c>
      <c r="G371" s="23" t="e">
        <f>24*IF(VLOOKUP(VLOOKUP(A371,Sheet1!$A$1:$B$150,VALUE(2),FALSE),Sheet1!$D$1:$F$3,IF(Input!H369="Fri",VALUE(3), VALUE(2)),FALSE) &lt; D371, D371 - VLOOKUP(VLOOKUP(A371,Sheet1!$A$1:$B$150,VALUE(2),FALSE),Sheet1!$D$1:$F$3,IF(Input!H369="Fri",VALUE(3), VALUE(2)),FALSE), 0)</f>
        <v>#N/A</v>
      </c>
      <c r="H371" s="9">
        <f t="shared" si="17"/>
        <v>0</v>
      </c>
      <c r="I371" s="9">
        <f>Input!M369</f>
        <v>0</v>
      </c>
    </row>
    <row r="372" spans="1:9" x14ac:dyDescent="0.4">
      <c r="A372" s="6" t="str">
        <f>CONCATENATE(Input!C370, " ", Input!D370)</f>
        <v xml:space="preserve"> </v>
      </c>
      <c r="B372" s="24">
        <f>Input!G370</f>
        <v>0</v>
      </c>
      <c r="C372" s="17" t="str">
        <f>IFERROR(TIMEVALUE((TEXT(RIGHT(Input!I370,(LEN(Input!I370)-LEN(B372))),"hh:mm:ss AM/PM"))), "")</f>
        <v/>
      </c>
      <c r="D372" s="17" t="str">
        <f>IFERROR(TIMEVALUE(TEXT(RIGHT(Input!J370,(LEN(Input!J370)-LEN(B372))),"hh:mm:ss AM/PM")), "")</f>
        <v/>
      </c>
      <c r="E372" s="22" t="str">
        <f t="shared" si="15"/>
        <v/>
      </c>
      <c r="F372" s="22" t="e">
        <f t="shared" si="16"/>
        <v>#N/A</v>
      </c>
      <c r="G372" s="23" t="e">
        <f>24*IF(VLOOKUP(VLOOKUP(A372,Sheet1!$A$1:$B$150,VALUE(2),FALSE),Sheet1!$D$1:$F$3,IF(Input!H370="Fri",VALUE(3), VALUE(2)),FALSE) &lt; D372, D372 - VLOOKUP(VLOOKUP(A372,Sheet1!$A$1:$B$150,VALUE(2),FALSE),Sheet1!$D$1:$F$3,IF(Input!H370="Fri",VALUE(3), VALUE(2)),FALSE), 0)</f>
        <v>#N/A</v>
      </c>
      <c r="H372" s="9">
        <f t="shared" si="17"/>
        <v>0</v>
      </c>
      <c r="I372" s="9">
        <f>Input!M370</f>
        <v>0</v>
      </c>
    </row>
    <row r="373" spans="1:9" x14ac:dyDescent="0.4">
      <c r="A373" s="6" t="str">
        <f>CONCATENATE(Input!C371, " ", Input!D371)</f>
        <v xml:space="preserve"> </v>
      </c>
      <c r="B373" s="24">
        <f>Input!G371</f>
        <v>0</v>
      </c>
      <c r="C373" s="17" t="str">
        <f>IFERROR(TIMEVALUE((TEXT(RIGHT(Input!I371,(LEN(Input!I371)-LEN(B373))),"hh:mm:ss AM/PM"))), "")</f>
        <v/>
      </c>
      <c r="D373" s="17" t="str">
        <f>IFERROR(TIMEVALUE(TEXT(RIGHT(Input!J371,(LEN(Input!J371)-LEN(B373))),"hh:mm:ss AM/PM")), "")</f>
        <v/>
      </c>
      <c r="E373" s="22" t="str">
        <f t="shared" si="15"/>
        <v/>
      </c>
      <c r="F373" s="22" t="e">
        <f t="shared" si="16"/>
        <v>#N/A</v>
      </c>
      <c r="G373" s="23" t="e">
        <f>24*IF(VLOOKUP(VLOOKUP(A373,Sheet1!$A$1:$B$150,VALUE(2),FALSE),Sheet1!$D$1:$F$3,IF(Input!H371="Fri",VALUE(3), VALUE(2)),FALSE) &lt; D373, D373 - VLOOKUP(VLOOKUP(A373,Sheet1!$A$1:$B$150,VALUE(2),FALSE),Sheet1!$D$1:$F$3,IF(Input!H371="Fri",VALUE(3), VALUE(2)),FALSE), 0)</f>
        <v>#N/A</v>
      </c>
      <c r="H373" s="9">
        <f t="shared" si="17"/>
        <v>0</v>
      </c>
      <c r="I373" s="9">
        <f>Input!M371</f>
        <v>0</v>
      </c>
    </row>
    <row r="374" spans="1:9" x14ac:dyDescent="0.4">
      <c r="A374" s="6" t="str">
        <f>CONCATENATE(Input!C372, " ", Input!D372)</f>
        <v xml:space="preserve"> </v>
      </c>
      <c r="B374" s="24">
        <f>Input!G372</f>
        <v>0</v>
      </c>
      <c r="C374" s="17" t="str">
        <f>IFERROR(TIMEVALUE((TEXT(RIGHT(Input!I372,(LEN(Input!I372)-LEN(B374))),"hh:mm:ss AM/PM"))), "")</f>
        <v/>
      </c>
      <c r="D374" s="17" t="str">
        <f>IFERROR(TIMEVALUE(TEXT(RIGHT(Input!J372,(LEN(Input!J372)-LEN(B374))),"hh:mm:ss AM/PM")), "")</f>
        <v/>
      </c>
      <c r="E374" s="22" t="str">
        <f t="shared" si="15"/>
        <v/>
      </c>
      <c r="F374" s="22" t="e">
        <f t="shared" si="16"/>
        <v>#N/A</v>
      </c>
      <c r="G374" s="23" t="e">
        <f>24*IF(VLOOKUP(VLOOKUP(A374,Sheet1!$A$1:$B$150,VALUE(2),FALSE),Sheet1!$D$1:$F$3,IF(Input!H372="Fri",VALUE(3), VALUE(2)),FALSE) &lt; D374, D374 - VLOOKUP(VLOOKUP(A374,Sheet1!$A$1:$B$150,VALUE(2),FALSE),Sheet1!$D$1:$F$3,IF(Input!H372="Fri",VALUE(3), VALUE(2)),FALSE), 0)</f>
        <v>#N/A</v>
      </c>
      <c r="H374" s="9">
        <f t="shared" si="17"/>
        <v>0</v>
      </c>
      <c r="I374" s="9">
        <f>Input!M372</f>
        <v>0</v>
      </c>
    </row>
    <row r="375" spans="1:9" x14ac:dyDescent="0.4">
      <c r="A375" s="6" t="str">
        <f>CONCATENATE(Input!C373, " ", Input!D373)</f>
        <v xml:space="preserve"> </v>
      </c>
      <c r="B375" s="24">
        <f>Input!G373</f>
        <v>0</v>
      </c>
      <c r="C375" s="17" t="str">
        <f>IFERROR(TIMEVALUE((TEXT(RIGHT(Input!I373,(LEN(Input!I373)-LEN(B375))),"hh:mm:ss AM/PM"))), "")</f>
        <v/>
      </c>
      <c r="D375" s="17" t="str">
        <f>IFERROR(TIMEVALUE(TEXT(RIGHT(Input!J373,(LEN(Input!J373)-LEN(B375))),"hh:mm:ss AM/PM")), "")</f>
        <v/>
      </c>
      <c r="E375" s="22" t="str">
        <f t="shared" si="15"/>
        <v/>
      </c>
      <c r="F375" s="22" t="e">
        <f t="shared" si="16"/>
        <v>#N/A</v>
      </c>
      <c r="G375" s="23" t="e">
        <f>24*IF(VLOOKUP(VLOOKUP(A375,Sheet1!$A$1:$B$150,VALUE(2),FALSE),Sheet1!$D$1:$F$3,IF(Input!H373="Fri",VALUE(3), VALUE(2)),FALSE) &lt; D375, D375 - VLOOKUP(VLOOKUP(A375,Sheet1!$A$1:$B$150,VALUE(2),FALSE),Sheet1!$D$1:$F$3,IF(Input!H373="Fri",VALUE(3), VALUE(2)),FALSE), 0)</f>
        <v>#N/A</v>
      </c>
      <c r="H375" s="9">
        <f t="shared" si="17"/>
        <v>0</v>
      </c>
      <c r="I375" s="9">
        <f>Input!M373</f>
        <v>0</v>
      </c>
    </row>
    <row r="376" spans="1:9" x14ac:dyDescent="0.4">
      <c r="A376" s="6" t="str">
        <f>CONCATENATE(Input!C374, " ", Input!D374)</f>
        <v xml:space="preserve"> </v>
      </c>
      <c r="B376" s="24">
        <f>Input!G374</f>
        <v>0</v>
      </c>
      <c r="C376" s="17" t="str">
        <f>IFERROR(TIMEVALUE((TEXT(RIGHT(Input!I374,(LEN(Input!I374)-LEN(B376))),"hh:mm:ss AM/PM"))), "")</f>
        <v/>
      </c>
      <c r="D376" s="17" t="str">
        <f>IFERROR(TIMEVALUE(TEXT(RIGHT(Input!J374,(LEN(Input!J374)-LEN(B376))),"hh:mm:ss AM/PM")), "")</f>
        <v/>
      </c>
      <c r="E376" s="22" t="str">
        <f t="shared" si="15"/>
        <v/>
      </c>
      <c r="F376" s="22" t="e">
        <f t="shared" si="16"/>
        <v>#N/A</v>
      </c>
      <c r="G376" s="23" t="e">
        <f>24*IF(VLOOKUP(VLOOKUP(A376,Sheet1!$A$1:$B$150,VALUE(2),FALSE),Sheet1!$D$1:$F$3,IF(Input!H374="Fri",VALUE(3), VALUE(2)),FALSE) &lt; D376, D376 - VLOOKUP(VLOOKUP(A376,Sheet1!$A$1:$B$150,VALUE(2),FALSE),Sheet1!$D$1:$F$3,IF(Input!H374="Fri",VALUE(3), VALUE(2)),FALSE), 0)</f>
        <v>#N/A</v>
      </c>
      <c r="H376" s="9">
        <f t="shared" si="17"/>
        <v>0</v>
      </c>
      <c r="I376" s="9">
        <f>Input!M374</f>
        <v>0</v>
      </c>
    </row>
    <row r="377" spans="1:9" x14ac:dyDescent="0.4">
      <c r="A377" s="6" t="str">
        <f>CONCATENATE(Input!C375, " ", Input!D375)</f>
        <v xml:space="preserve"> </v>
      </c>
      <c r="B377" s="24">
        <f>Input!G375</f>
        <v>0</v>
      </c>
      <c r="C377" s="17" t="str">
        <f>IFERROR(TIMEVALUE((TEXT(RIGHT(Input!I375,(LEN(Input!I375)-LEN(B377))),"hh:mm:ss AM/PM"))), "")</f>
        <v/>
      </c>
      <c r="D377" s="17" t="str">
        <f>IFERROR(TIMEVALUE(TEXT(RIGHT(Input!J375,(LEN(Input!J375)-LEN(B377))),"hh:mm:ss AM/PM")), "")</f>
        <v/>
      </c>
      <c r="E377" s="22" t="str">
        <f t="shared" si="15"/>
        <v/>
      </c>
      <c r="F377" s="22" t="e">
        <f t="shared" si="16"/>
        <v>#N/A</v>
      </c>
      <c r="G377" s="23" t="e">
        <f>24*IF(VLOOKUP(VLOOKUP(A377,Sheet1!$A$1:$B$150,VALUE(2),FALSE),Sheet1!$D$1:$F$3,IF(Input!H375="Fri",VALUE(3), VALUE(2)),FALSE) &lt; D377, D377 - VLOOKUP(VLOOKUP(A377,Sheet1!$A$1:$B$150,VALUE(2),FALSE),Sheet1!$D$1:$F$3,IF(Input!H375="Fri",VALUE(3), VALUE(2)),FALSE), 0)</f>
        <v>#N/A</v>
      </c>
      <c r="H377" s="9">
        <f t="shared" si="17"/>
        <v>0</v>
      </c>
      <c r="I377" s="9">
        <f>Input!M375</f>
        <v>0</v>
      </c>
    </row>
    <row r="378" spans="1:9" x14ac:dyDescent="0.4">
      <c r="A378" s="6" t="str">
        <f>CONCATENATE(Input!C376, " ", Input!D376)</f>
        <v xml:space="preserve"> </v>
      </c>
      <c r="B378" s="24">
        <f>Input!G376</f>
        <v>0</v>
      </c>
      <c r="C378" s="17" t="str">
        <f>IFERROR(TIMEVALUE((TEXT(RIGHT(Input!I376,(LEN(Input!I376)-LEN(B378))),"hh:mm:ss AM/PM"))), "")</f>
        <v/>
      </c>
      <c r="D378" s="17" t="str">
        <f>IFERROR(TIMEVALUE(TEXT(RIGHT(Input!J376,(LEN(Input!J376)-LEN(B378))),"hh:mm:ss AM/PM")), "")</f>
        <v/>
      </c>
      <c r="E378" s="22" t="str">
        <f t="shared" si="15"/>
        <v/>
      </c>
      <c r="F378" s="22" t="e">
        <f t="shared" si="16"/>
        <v>#N/A</v>
      </c>
      <c r="G378" s="23" t="e">
        <f>24*IF(VLOOKUP(VLOOKUP(A378,Sheet1!$A$1:$B$150,VALUE(2),FALSE),Sheet1!$D$1:$F$3,IF(Input!H376="Fri",VALUE(3), VALUE(2)),FALSE) &lt; D378, D378 - VLOOKUP(VLOOKUP(A378,Sheet1!$A$1:$B$150,VALUE(2),FALSE),Sheet1!$D$1:$F$3,IF(Input!H376="Fri",VALUE(3), VALUE(2)),FALSE), 0)</f>
        <v>#N/A</v>
      </c>
      <c r="H378" s="9">
        <f t="shared" si="17"/>
        <v>0</v>
      </c>
      <c r="I378" s="9">
        <f>Input!M376</f>
        <v>0</v>
      </c>
    </row>
    <row r="379" spans="1:9" x14ac:dyDescent="0.4">
      <c r="A379" s="6" t="str">
        <f>CONCATENATE(Input!C377, " ", Input!D377)</f>
        <v xml:space="preserve"> </v>
      </c>
      <c r="B379" s="24">
        <f>Input!G377</f>
        <v>0</v>
      </c>
      <c r="C379" s="17" t="str">
        <f>IFERROR(TIMEVALUE((TEXT(RIGHT(Input!I377,(LEN(Input!I377)-LEN(B379))),"hh:mm:ss AM/PM"))), "")</f>
        <v/>
      </c>
      <c r="D379" s="17" t="str">
        <f>IFERROR(TIMEVALUE(TEXT(RIGHT(Input!J377,(LEN(Input!J377)-LEN(B379))),"hh:mm:ss AM/PM")), "")</f>
        <v/>
      </c>
      <c r="E379" s="22" t="str">
        <f t="shared" si="15"/>
        <v/>
      </c>
      <c r="F379" s="22" t="e">
        <f t="shared" si="16"/>
        <v>#N/A</v>
      </c>
      <c r="G379" s="23" t="e">
        <f>24*IF(VLOOKUP(VLOOKUP(A379,Sheet1!$A$1:$B$150,VALUE(2),FALSE),Sheet1!$D$1:$F$3,IF(Input!H377="Fri",VALUE(3), VALUE(2)),FALSE) &lt; D379, D379 - VLOOKUP(VLOOKUP(A379,Sheet1!$A$1:$B$150,VALUE(2),FALSE),Sheet1!$D$1:$F$3,IF(Input!H377="Fri",VALUE(3), VALUE(2)),FALSE), 0)</f>
        <v>#N/A</v>
      </c>
      <c r="H379" s="9">
        <f t="shared" si="17"/>
        <v>0</v>
      </c>
      <c r="I379" s="9">
        <f>Input!M377</f>
        <v>0</v>
      </c>
    </row>
    <row r="380" spans="1:9" x14ac:dyDescent="0.4">
      <c r="A380" s="6" t="str">
        <f>CONCATENATE(Input!C378, " ", Input!D378)</f>
        <v xml:space="preserve"> </v>
      </c>
      <c r="B380" s="24">
        <f>Input!G378</f>
        <v>0</v>
      </c>
      <c r="C380" s="17" t="str">
        <f>IFERROR(TIMEVALUE((TEXT(RIGHT(Input!I378,(LEN(Input!I378)-LEN(B380))),"hh:mm:ss AM/PM"))), "")</f>
        <v/>
      </c>
      <c r="D380" s="17" t="str">
        <f>IFERROR(TIMEVALUE(TEXT(RIGHT(Input!J378,(LEN(Input!J378)-LEN(B380))),"hh:mm:ss AM/PM")), "")</f>
        <v/>
      </c>
      <c r="E380" s="22" t="str">
        <f t="shared" si="15"/>
        <v/>
      </c>
      <c r="F380" s="22" t="e">
        <f t="shared" si="16"/>
        <v>#N/A</v>
      </c>
      <c r="G380" s="23" t="e">
        <f>24*IF(VLOOKUP(VLOOKUP(A380,Sheet1!$A$1:$B$150,VALUE(2),FALSE),Sheet1!$D$1:$F$3,IF(Input!H378="Fri",VALUE(3), VALUE(2)),FALSE) &lt; D380, D380 - VLOOKUP(VLOOKUP(A380,Sheet1!$A$1:$B$150,VALUE(2),FALSE),Sheet1!$D$1:$F$3,IF(Input!H378="Fri",VALUE(3), VALUE(2)),FALSE), 0)</f>
        <v>#N/A</v>
      </c>
      <c r="H380" s="9">
        <f t="shared" si="17"/>
        <v>0</v>
      </c>
      <c r="I380" s="9">
        <f>Input!M378</f>
        <v>0</v>
      </c>
    </row>
    <row r="381" spans="1:9" x14ac:dyDescent="0.4">
      <c r="A381" s="6" t="str">
        <f>CONCATENATE(Input!C379, " ", Input!D379)</f>
        <v xml:space="preserve"> </v>
      </c>
      <c r="B381" s="24">
        <f>Input!G379</f>
        <v>0</v>
      </c>
      <c r="C381" s="17" t="str">
        <f>IFERROR(TIMEVALUE((TEXT(RIGHT(Input!I379,(LEN(Input!I379)-LEN(B381))),"hh:mm:ss AM/PM"))), "")</f>
        <v/>
      </c>
      <c r="D381" s="17" t="str">
        <f>IFERROR(TIMEVALUE(TEXT(RIGHT(Input!J379,(LEN(Input!J379)-LEN(B381))),"hh:mm:ss AM/PM")), "")</f>
        <v/>
      </c>
      <c r="E381" s="22" t="str">
        <f t="shared" si="15"/>
        <v/>
      </c>
      <c r="F381" s="22" t="e">
        <f t="shared" si="16"/>
        <v>#N/A</v>
      </c>
      <c r="G381" s="23" t="e">
        <f>24*IF(VLOOKUP(VLOOKUP(A381,Sheet1!$A$1:$B$150,VALUE(2),FALSE),Sheet1!$D$1:$F$3,IF(Input!H379="Fri",VALUE(3), VALUE(2)),FALSE) &lt; D381, D381 - VLOOKUP(VLOOKUP(A381,Sheet1!$A$1:$B$150,VALUE(2),FALSE),Sheet1!$D$1:$F$3,IF(Input!H379="Fri",VALUE(3), VALUE(2)),FALSE), 0)</f>
        <v>#N/A</v>
      </c>
      <c r="H381" s="9">
        <f t="shared" si="17"/>
        <v>0</v>
      </c>
      <c r="I381" s="9">
        <f>Input!M379</f>
        <v>0</v>
      </c>
    </row>
    <row r="382" spans="1:9" x14ac:dyDescent="0.4">
      <c r="A382" s="6" t="str">
        <f>CONCATENATE(Input!C380, " ", Input!D380)</f>
        <v xml:space="preserve"> </v>
      </c>
      <c r="B382" s="24">
        <f>Input!G380</f>
        <v>0</v>
      </c>
      <c r="C382" s="17" t="str">
        <f>IFERROR(TIMEVALUE((TEXT(RIGHT(Input!I380,(LEN(Input!I380)-LEN(B382))),"hh:mm:ss AM/PM"))), "")</f>
        <v/>
      </c>
      <c r="D382" s="17" t="str">
        <f>IFERROR(TIMEVALUE(TEXT(RIGHT(Input!J380,(LEN(Input!J380)-LEN(B382))),"hh:mm:ss AM/PM")), "")</f>
        <v/>
      </c>
      <c r="E382" s="22" t="str">
        <f t="shared" si="15"/>
        <v/>
      </c>
      <c r="F382" s="22" t="e">
        <f t="shared" si="16"/>
        <v>#N/A</v>
      </c>
      <c r="G382" s="23" t="e">
        <f>24*IF(VLOOKUP(VLOOKUP(A382,Sheet1!$A$1:$B$150,VALUE(2),FALSE),Sheet1!$D$1:$F$3,IF(Input!H380="Fri",VALUE(3), VALUE(2)),FALSE) &lt; D382, D382 - VLOOKUP(VLOOKUP(A382,Sheet1!$A$1:$B$150,VALUE(2),FALSE),Sheet1!$D$1:$F$3,IF(Input!H380="Fri",VALUE(3), VALUE(2)),FALSE), 0)</f>
        <v>#N/A</v>
      </c>
      <c r="H382" s="9">
        <f t="shared" si="17"/>
        <v>0</v>
      </c>
      <c r="I382" s="9">
        <f>Input!M380</f>
        <v>0</v>
      </c>
    </row>
    <row r="383" spans="1:9" x14ac:dyDescent="0.4">
      <c r="A383" s="6" t="str">
        <f>CONCATENATE(Input!C381, " ", Input!D381)</f>
        <v xml:space="preserve"> </v>
      </c>
      <c r="B383" s="24">
        <f>Input!G381</f>
        <v>0</v>
      </c>
      <c r="C383" s="17" t="str">
        <f>IFERROR(TIMEVALUE((TEXT(RIGHT(Input!I381,(LEN(Input!I381)-LEN(B383))),"hh:mm:ss AM/PM"))), "")</f>
        <v/>
      </c>
      <c r="D383" s="17" t="str">
        <f>IFERROR(TIMEVALUE(TEXT(RIGHT(Input!J381,(LEN(Input!J381)-LEN(B383))),"hh:mm:ss AM/PM")), "")</f>
        <v/>
      </c>
      <c r="E383" s="22" t="str">
        <f t="shared" si="15"/>
        <v/>
      </c>
      <c r="F383" s="22" t="e">
        <f t="shared" si="16"/>
        <v>#N/A</v>
      </c>
      <c r="G383" s="23" t="e">
        <f>24*IF(VLOOKUP(VLOOKUP(A383,Sheet1!$A$1:$B$150,VALUE(2),FALSE),Sheet1!$D$1:$F$3,IF(Input!H381="Fri",VALUE(3), VALUE(2)),FALSE) &lt; D383, D383 - VLOOKUP(VLOOKUP(A383,Sheet1!$A$1:$B$150,VALUE(2),FALSE),Sheet1!$D$1:$F$3,IF(Input!H381="Fri",VALUE(3), VALUE(2)),FALSE), 0)</f>
        <v>#N/A</v>
      </c>
      <c r="H383" s="9">
        <f t="shared" si="17"/>
        <v>0</v>
      </c>
      <c r="I383" s="9">
        <f>Input!M381</f>
        <v>0</v>
      </c>
    </row>
    <row r="384" spans="1:9" x14ac:dyDescent="0.4">
      <c r="A384" s="6" t="str">
        <f>CONCATENATE(Input!C382, " ", Input!D382)</f>
        <v xml:space="preserve"> </v>
      </c>
      <c r="B384" s="24">
        <f>Input!G382</f>
        <v>0</v>
      </c>
      <c r="C384" s="17" t="str">
        <f>IFERROR(TIMEVALUE((TEXT(RIGHT(Input!I382,(LEN(Input!I382)-LEN(B384))),"hh:mm:ss AM/PM"))), "")</f>
        <v/>
      </c>
      <c r="D384" s="17" t="str">
        <f>IFERROR(TIMEVALUE(TEXT(RIGHT(Input!J382,(LEN(Input!J382)-LEN(B384))),"hh:mm:ss AM/PM")), "")</f>
        <v/>
      </c>
      <c r="E384" s="22" t="str">
        <f t="shared" si="15"/>
        <v/>
      </c>
      <c r="F384" s="22" t="e">
        <f t="shared" si="16"/>
        <v>#N/A</v>
      </c>
      <c r="G384" s="23" t="e">
        <f>24*IF(VLOOKUP(VLOOKUP(A384,Sheet1!$A$1:$B$150,VALUE(2),FALSE),Sheet1!$D$1:$F$3,IF(Input!H382="Fri",VALUE(3), VALUE(2)),FALSE) &lt; D384, D384 - VLOOKUP(VLOOKUP(A384,Sheet1!$A$1:$B$150,VALUE(2),FALSE),Sheet1!$D$1:$F$3,IF(Input!H382="Fri",VALUE(3), VALUE(2)),FALSE), 0)</f>
        <v>#N/A</v>
      </c>
      <c r="H384" s="9">
        <f t="shared" si="17"/>
        <v>0</v>
      </c>
      <c r="I384" s="9">
        <f>Input!M382</f>
        <v>0</v>
      </c>
    </row>
    <row r="385" spans="1:9" x14ac:dyDescent="0.4">
      <c r="A385" s="6" t="str">
        <f>CONCATENATE(Input!C383, " ", Input!D383)</f>
        <v xml:space="preserve"> </v>
      </c>
      <c r="B385" s="24">
        <f>Input!G383</f>
        <v>0</v>
      </c>
      <c r="C385" s="17" t="str">
        <f>IFERROR(TIMEVALUE((TEXT(RIGHT(Input!I383,(LEN(Input!I383)-LEN(B385))),"hh:mm:ss AM/PM"))), "")</f>
        <v/>
      </c>
      <c r="D385" s="17" t="str">
        <f>IFERROR(TIMEVALUE(TEXT(RIGHT(Input!J383,(LEN(Input!J383)-LEN(B385))),"hh:mm:ss AM/PM")), "")</f>
        <v/>
      </c>
      <c r="E385" s="22" t="str">
        <f t="shared" si="15"/>
        <v/>
      </c>
      <c r="F385" s="22" t="e">
        <f t="shared" si="16"/>
        <v>#N/A</v>
      </c>
      <c r="G385" s="23" t="e">
        <f>24*IF(VLOOKUP(VLOOKUP(A385,Sheet1!$A$1:$B$150,VALUE(2),FALSE),Sheet1!$D$1:$F$3,IF(Input!H383="Fri",VALUE(3), VALUE(2)),FALSE) &lt; D385, D385 - VLOOKUP(VLOOKUP(A385,Sheet1!$A$1:$B$150,VALUE(2),FALSE),Sheet1!$D$1:$F$3,IF(Input!H383="Fri",VALUE(3), VALUE(2)),FALSE), 0)</f>
        <v>#N/A</v>
      </c>
      <c r="H385" s="9">
        <f t="shared" si="17"/>
        <v>0</v>
      </c>
      <c r="I385" s="9">
        <f>Input!M383</f>
        <v>0</v>
      </c>
    </row>
    <row r="386" spans="1:9" x14ac:dyDescent="0.4">
      <c r="A386" s="6" t="str">
        <f>CONCATENATE(Input!C384, " ", Input!D384)</f>
        <v xml:space="preserve"> </v>
      </c>
      <c r="B386" s="24">
        <f>Input!G384</f>
        <v>0</v>
      </c>
      <c r="C386" s="17" t="str">
        <f>IFERROR(TIMEVALUE((TEXT(RIGHT(Input!I384,(LEN(Input!I384)-LEN(B386))),"hh:mm:ss AM/PM"))), "")</f>
        <v/>
      </c>
      <c r="D386" s="17" t="str">
        <f>IFERROR(TIMEVALUE(TEXT(RIGHT(Input!J384,(LEN(Input!J384)-LEN(B386))),"hh:mm:ss AM/PM")), "")</f>
        <v/>
      </c>
      <c r="E386" s="22" t="str">
        <f t="shared" si="15"/>
        <v/>
      </c>
      <c r="F386" s="22" t="e">
        <f t="shared" si="16"/>
        <v>#N/A</v>
      </c>
      <c r="G386" s="23" t="e">
        <f>24*IF(VLOOKUP(VLOOKUP(A386,Sheet1!$A$1:$B$150,VALUE(2),FALSE),Sheet1!$D$1:$F$3,IF(Input!H384="Fri",VALUE(3), VALUE(2)),FALSE) &lt; D386, D386 - VLOOKUP(VLOOKUP(A386,Sheet1!$A$1:$B$150,VALUE(2),FALSE),Sheet1!$D$1:$F$3,IF(Input!H384="Fri",VALUE(3), VALUE(2)),FALSE), 0)</f>
        <v>#N/A</v>
      </c>
      <c r="H386" s="9">
        <f t="shared" si="17"/>
        <v>0</v>
      </c>
      <c r="I386" s="9">
        <f>Input!M384</f>
        <v>0</v>
      </c>
    </row>
    <row r="387" spans="1:9" x14ac:dyDescent="0.4">
      <c r="A387" s="6" t="str">
        <f>CONCATENATE(Input!C385, " ", Input!D385)</f>
        <v xml:space="preserve"> </v>
      </c>
      <c r="B387" s="24">
        <f>Input!G385</f>
        <v>0</v>
      </c>
      <c r="C387" s="17" t="str">
        <f>IFERROR(TIMEVALUE((TEXT(RIGHT(Input!I385,(LEN(Input!I385)-LEN(B387))),"hh:mm:ss AM/PM"))), "")</f>
        <v/>
      </c>
      <c r="D387" s="17" t="str">
        <f>IFERROR(TIMEVALUE(TEXT(RIGHT(Input!J385,(LEN(Input!J385)-LEN(B387))),"hh:mm:ss AM/PM")), "")</f>
        <v/>
      </c>
      <c r="E387" s="22" t="str">
        <f t="shared" si="15"/>
        <v/>
      </c>
      <c r="F387" s="22" t="e">
        <f t="shared" si="16"/>
        <v>#N/A</v>
      </c>
      <c r="G387" s="23" t="e">
        <f>24*IF(VLOOKUP(VLOOKUP(A387,Sheet1!$A$1:$B$150,VALUE(2),FALSE),Sheet1!$D$1:$F$3,IF(Input!H385="Fri",VALUE(3), VALUE(2)),FALSE) &lt; D387, D387 - VLOOKUP(VLOOKUP(A387,Sheet1!$A$1:$B$150,VALUE(2),FALSE),Sheet1!$D$1:$F$3,IF(Input!H385="Fri",VALUE(3), VALUE(2)),FALSE), 0)</f>
        <v>#N/A</v>
      </c>
      <c r="H387" s="9">
        <f t="shared" si="17"/>
        <v>0</v>
      </c>
      <c r="I387" s="9">
        <f>Input!M385</f>
        <v>0</v>
      </c>
    </row>
    <row r="388" spans="1:9" x14ac:dyDescent="0.4">
      <c r="A388" s="6" t="str">
        <f>CONCATENATE(Input!C386, " ", Input!D386)</f>
        <v xml:space="preserve"> </v>
      </c>
      <c r="B388" s="24">
        <f>Input!G386</f>
        <v>0</v>
      </c>
      <c r="C388" s="17" t="str">
        <f>IFERROR(TIMEVALUE((TEXT(RIGHT(Input!I386,(LEN(Input!I386)-LEN(B388))),"hh:mm:ss AM/PM"))), "")</f>
        <v/>
      </c>
      <c r="D388" s="17" t="str">
        <f>IFERROR(TIMEVALUE(TEXT(RIGHT(Input!J386,(LEN(Input!J386)-LEN(B388))),"hh:mm:ss AM/PM")), "")</f>
        <v/>
      </c>
      <c r="E388" s="22" t="str">
        <f t="shared" si="15"/>
        <v/>
      </c>
      <c r="F388" s="22" t="e">
        <f t="shared" si="16"/>
        <v>#N/A</v>
      </c>
      <c r="G388" s="23" t="e">
        <f>24*IF(VLOOKUP(VLOOKUP(A388,Sheet1!$A$1:$B$150,VALUE(2),FALSE),Sheet1!$D$1:$F$3,IF(Input!H386="Fri",VALUE(3), VALUE(2)),FALSE) &lt; D388, D388 - VLOOKUP(VLOOKUP(A388,Sheet1!$A$1:$B$150,VALUE(2),FALSE),Sheet1!$D$1:$F$3,IF(Input!H386="Fri",VALUE(3), VALUE(2)),FALSE), 0)</f>
        <v>#N/A</v>
      </c>
      <c r="H388" s="9">
        <f t="shared" si="17"/>
        <v>0</v>
      </c>
      <c r="I388" s="9">
        <f>Input!M386</f>
        <v>0</v>
      </c>
    </row>
    <row r="389" spans="1:9" x14ac:dyDescent="0.4">
      <c r="A389" s="6" t="str">
        <f>CONCATENATE(Input!C387, " ", Input!D387)</f>
        <v xml:space="preserve"> </v>
      </c>
      <c r="B389" s="24">
        <f>Input!G387</f>
        <v>0</v>
      </c>
      <c r="C389" s="17" t="str">
        <f>IFERROR(TIMEVALUE((TEXT(RIGHT(Input!I387,(LEN(Input!I387)-LEN(B389))),"hh:mm:ss AM/PM"))), "")</f>
        <v/>
      </c>
      <c r="D389" s="17" t="str">
        <f>IFERROR(TIMEVALUE(TEXT(RIGHT(Input!J387,(LEN(Input!J387)-LEN(B389))),"hh:mm:ss AM/PM")), "")</f>
        <v/>
      </c>
      <c r="E389" s="22" t="str">
        <f t="shared" ref="E389:E452" si="18">IFERROR(D389-C389,"")</f>
        <v/>
      </c>
      <c r="F389" s="22" t="e">
        <f t="shared" ref="F389:F452" si="19">IF(E389&gt;G389, E389-G389, 0)</f>
        <v>#N/A</v>
      </c>
      <c r="G389" s="23" t="e">
        <f>24*IF(VLOOKUP(VLOOKUP(A389,Sheet1!$A$1:$B$150,VALUE(2),FALSE),Sheet1!$D$1:$F$3,IF(Input!H387="Fri",VALUE(3), VALUE(2)),FALSE) &lt; D389, D389 - VLOOKUP(VLOOKUP(A389,Sheet1!$A$1:$B$150,VALUE(2),FALSE),Sheet1!$D$1:$F$3,IF(Input!H387="Fri",VALUE(3), VALUE(2)),FALSE), 0)</f>
        <v>#N/A</v>
      </c>
      <c r="H389" s="9">
        <f t="shared" ref="H389:H452" si="20">WEEKNUM(B389)</f>
        <v>0</v>
      </c>
      <c r="I389" s="9">
        <f>Input!M387</f>
        <v>0</v>
      </c>
    </row>
    <row r="390" spans="1:9" x14ac:dyDescent="0.4">
      <c r="A390" s="6" t="str">
        <f>CONCATENATE(Input!C388, " ", Input!D388)</f>
        <v xml:space="preserve"> </v>
      </c>
      <c r="B390" s="24">
        <f>Input!G388</f>
        <v>0</v>
      </c>
      <c r="C390" s="17" t="str">
        <f>IFERROR(TIMEVALUE((TEXT(RIGHT(Input!I388,(LEN(Input!I388)-LEN(B390))),"hh:mm:ss AM/PM"))), "")</f>
        <v/>
      </c>
      <c r="D390" s="17" t="str">
        <f>IFERROR(TIMEVALUE(TEXT(RIGHT(Input!J388,(LEN(Input!J388)-LEN(B390))),"hh:mm:ss AM/PM")), "")</f>
        <v/>
      </c>
      <c r="E390" s="22" t="str">
        <f t="shared" si="18"/>
        <v/>
      </c>
      <c r="F390" s="22" t="e">
        <f t="shared" si="19"/>
        <v>#N/A</v>
      </c>
      <c r="G390" s="23" t="e">
        <f>24*IF(VLOOKUP(VLOOKUP(A390,Sheet1!$A$1:$B$150,VALUE(2),FALSE),Sheet1!$D$1:$F$3,IF(Input!H388="Fri",VALUE(3), VALUE(2)),FALSE) &lt; D390, D390 - VLOOKUP(VLOOKUP(A390,Sheet1!$A$1:$B$150,VALUE(2),FALSE),Sheet1!$D$1:$F$3,IF(Input!H388="Fri",VALUE(3), VALUE(2)),FALSE), 0)</f>
        <v>#N/A</v>
      </c>
      <c r="H390" s="9">
        <f t="shared" si="20"/>
        <v>0</v>
      </c>
      <c r="I390" s="9">
        <f>Input!M388</f>
        <v>0</v>
      </c>
    </row>
    <row r="391" spans="1:9" x14ac:dyDescent="0.4">
      <c r="A391" s="6" t="str">
        <f>CONCATENATE(Input!C389, " ", Input!D389)</f>
        <v xml:space="preserve"> </v>
      </c>
      <c r="B391" s="24">
        <f>Input!G389</f>
        <v>0</v>
      </c>
      <c r="C391" s="17" t="str">
        <f>IFERROR(TIMEVALUE((TEXT(RIGHT(Input!I389,(LEN(Input!I389)-LEN(B391))),"hh:mm:ss AM/PM"))), "")</f>
        <v/>
      </c>
      <c r="D391" s="17" t="str">
        <f>IFERROR(TIMEVALUE(TEXT(RIGHT(Input!J389,(LEN(Input!J389)-LEN(B391))),"hh:mm:ss AM/PM")), "")</f>
        <v/>
      </c>
      <c r="E391" s="22" t="str">
        <f t="shared" si="18"/>
        <v/>
      </c>
      <c r="F391" s="22" t="e">
        <f t="shared" si="19"/>
        <v>#N/A</v>
      </c>
      <c r="G391" s="23" t="e">
        <f>24*IF(VLOOKUP(VLOOKUP(A391,Sheet1!$A$1:$B$150,VALUE(2),FALSE),Sheet1!$D$1:$F$3,IF(Input!H389="Fri",VALUE(3), VALUE(2)),FALSE) &lt; D391, D391 - VLOOKUP(VLOOKUP(A391,Sheet1!$A$1:$B$150,VALUE(2),FALSE),Sheet1!$D$1:$F$3,IF(Input!H389="Fri",VALUE(3), VALUE(2)),FALSE), 0)</f>
        <v>#N/A</v>
      </c>
      <c r="H391" s="9">
        <f t="shared" si="20"/>
        <v>0</v>
      </c>
      <c r="I391" s="9">
        <f>Input!M389</f>
        <v>0</v>
      </c>
    </row>
    <row r="392" spans="1:9" x14ac:dyDescent="0.4">
      <c r="A392" s="6" t="str">
        <f>CONCATENATE(Input!C390, " ", Input!D390)</f>
        <v xml:space="preserve"> </v>
      </c>
      <c r="B392" s="24">
        <f>Input!G390</f>
        <v>0</v>
      </c>
      <c r="C392" s="17" t="str">
        <f>IFERROR(TIMEVALUE((TEXT(RIGHT(Input!I390,(LEN(Input!I390)-LEN(B392))),"hh:mm:ss AM/PM"))), "")</f>
        <v/>
      </c>
      <c r="D392" s="17" t="str">
        <f>IFERROR(TIMEVALUE(TEXT(RIGHT(Input!J390,(LEN(Input!J390)-LEN(B392))),"hh:mm:ss AM/PM")), "")</f>
        <v/>
      </c>
      <c r="E392" s="22" t="str">
        <f t="shared" si="18"/>
        <v/>
      </c>
      <c r="F392" s="22" t="e">
        <f t="shared" si="19"/>
        <v>#N/A</v>
      </c>
      <c r="G392" s="23" t="e">
        <f>24*IF(VLOOKUP(VLOOKUP(A392,Sheet1!$A$1:$B$150,VALUE(2),FALSE),Sheet1!$D$1:$F$3,IF(Input!H390="Fri",VALUE(3), VALUE(2)),FALSE) &lt; D392, D392 - VLOOKUP(VLOOKUP(A392,Sheet1!$A$1:$B$150,VALUE(2),FALSE),Sheet1!$D$1:$F$3,IF(Input!H390="Fri",VALUE(3), VALUE(2)),FALSE), 0)</f>
        <v>#N/A</v>
      </c>
      <c r="H392" s="9">
        <f t="shared" si="20"/>
        <v>0</v>
      </c>
      <c r="I392" s="9">
        <f>Input!M390</f>
        <v>0</v>
      </c>
    </row>
    <row r="393" spans="1:9" x14ac:dyDescent="0.4">
      <c r="A393" s="6" t="str">
        <f>CONCATENATE(Input!C391, " ", Input!D391)</f>
        <v xml:space="preserve"> </v>
      </c>
      <c r="B393" s="24">
        <f>Input!G391</f>
        <v>0</v>
      </c>
      <c r="C393" s="17" t="str">
        <f>IFERROR(TIMEVALUE((TEXT(RIGHT(Input!I391,(LEN(Input!I391)-LEN(B393))),"hh:mm:ss AM/PM"))), "")</f>
        <v/>
      </c>
      <c r="D393" s="17" t="str">
        <f>IFERROR(TIMEVALUE(TEXT(RIGHT(Input!J391,(LEN(Input!J391)-LEN(B393))),"hh:mm:ss AM/PM")), "")</f>
        <v/>
      </c>
      <c r="E393" s="22" t="str">
        <f t="shared" si="18"/>
        <v/>
      </c>
      <c r="F393" s="22" t="e">
        <f t="shared" si="19"/>
        <v>#N/A</v>
      </c>
      <c r="G393" s="23" t="e">
        <f>24*IF(VLOOKUP(VLOOKUP(A393,Sheet1!$A$1:$B$150,VALUE(2),FALSE),Sheet1!$D$1:$F$3,IF(Input!H391="Fri",VALUE(3), VALUE(2)),FALSE) &lt; D393, D393 - VLOOKUP(VLOOKUP(A393,Sheet1!$A$1:$B$150,VALUE(2),FALSE),Sheet1!$D$1:$F$3,IF(Input!H391="Fri",VALUE(3), VALUE(2)),FALSE), 0)</f>
        <v>#N/A</v>
      </c>
      <c r="H393" s="9">
        <f t="shared" si="20"/>
        <v>0</v>
      </c>
      <c r="I393" s="9">
        <f>Input!M391</f>
        <v>0</v>
      </c>
    </row>
    <row r="394" spans="1:9" x14ac:dyDescent="0.4">
      <c r="A394" s="6" t="str">
        <f>CONCATENATE(Input!C392, " ", Input!D392)</f>
        <v xml:space="preserve"> </v>
      </c>
      <c r="B394" s="24">
        <f>Input!G392</f>
        <v>0</v>
      </c>
      <c r="C394" s="17" t="str">
        <f>IFERROR(TIMEVALUE((TEXT(RIGHT(Input!I392,(LEN(Input!I392)-LEN(B394))),"hh:mm:ss AM/PM"))), "")</f>
        <v/>
      </c>
      <c r="D394" s="17" t="str">
        <f>IFERROR(TIMEVALUE(TEXT(RIGHT(Input!J392,(LEN(Input!J392)-LEN(B394))),"hh:mm:ss AM/PM")), "")</f>
        <v/>
      </c>
      <c r="E394" s="22" t="str">
        <f t="shared" si="18"/>
        <v/>
      </c>
      <c r="F394" s="22" t="e">
        <f t="shared" si="19"/>
        <v>#N/A</v>
      </c>
      <c r="G394" s="23" t="e">
        <f>24*IF(VLOOKUP(VLOOKUP(A394,Sheet1!$A$1:$B$150,VALUE(2),FALSE),Sheet1!$D$1:$F$3,IF(Input!H392="Fri",VALUE(3), VALUE(2)),FALSE) &lt; D394, D394 - VLOOKUP(VLOOKUP(A394,Sheet1!$A$1:$B$150,VALUE(2),FALSE),Sheet1!$D$1:$F$3,IF(Input!H392="Fri",VALUE(3), VALUE(2)),FALSE), 0)</f>
        <v>#N/A</v>
      </c>
      <c r="H394" s="9">
        <f t="shared" si="20"/>
        <v>0</v>
      </c>
      <c r="I394" s="9">
        <f>Input!M392</f>
        <v>0</v>
      </c>
    </row>
    <row r="395" spans="1:9" x14ac:dyDescent="0.4">
      <c r="A395" s="6" t="str">
        <f>CONCATENATE(Input!C393, " ", Input!D393)</f>
        <v xml:space="preserve"> </v>
      </c>
      <c r="B395" s="24">
        <f>Input!G393</f>
        <v>0</v>
      </c>
      <c r="C395" s="17" t="str">
        <f>IFERROR(TIMEVALUE((TEXT(RIGHT(Input!I393,(LEN(Input!I393)-LEN(B395))),"hh:mm:ss AM/PM"))), "")</f>
        <v/>
      </c>
      <c r="D395" s="17" t="str">
        <f>IFERROR(TIMEVALUE(TEXT(RIGHT(Input!J393,(LEN(Input!J393)-LEN(B395))),"hh:mm:ss AM/PM")), "")</f>
        <v/>
      </c>
      <c r="E395" s="22" t="str">
        <f t="shared" si="18"/>
        <v/>
      </c>
      <c r="F395" s="22" t="e">
        <f t="shared" si="19"/>
        <v>#N/A</v>
      </c>
      <c r="G395" s="23" t="e">
        <f>24*IF(VLOOKUP(VLOOKUP(A395,Sheet1!$A$1:$B$150,VALUE(2),FALSE),Sheet1!$D$1:$F$3,IF(Input!H393="Fri",VALUE(3), VALUE(2)),FALSE) &lt; D395, D395 - VLOOKUP(VLOOKUP(A395,Sheet1!$A$1:$B$150,VALUE(2),FALSE),Sheet1!$D$1:$F$3,IF(Input!H393="Fri",VALUE(3), VALUE(2)),FALSE), 0)</f>
        <v>#N/A</v>
      </c>
      <c r="H395" s="9">
        <f t="shared" si="20"/>
        <v>0</v>
      </c>
      <c r="I395" s="9">
        <f>Input!M393</f>
        <v>0</v>
      </c>
    </row>
    <row r="396" spans="1:9" x14ac:dyDescent="0.4">
      <c r="A396" s="6" t="str">
        <f>CONCATENATE(Input!C394, " ", Input!D394)</f>
        <v xml:space="preserve"> </v>
      </c>
      <c r="B396" s="24">
        <f>Input!G394</f>
        <v>0</v>
      </c>
      <c r="C396" s="17" t="str">
        <f>IFERROR(TIMEVALUE((TEXT(RIGHT(Input!I394,(LEN(Input!I394)-LEN(B396))),"hh:mm:ss AM/PM"))), "")</f>
        <v/>
      </c>
      <c r="D396" s="17" t="str">
        <f>IFERROR(TIMEVALUE(TEXT(RIGHT(Input!J394,(LEN(Input!J394)-LEN(B396))),"hh:mm:ss AM/PM")), "")</f>
        <v/>
      </c>
      <c r="E396" s="22" t="str">
        <f t="shared" si="18"/>
        <v/>
      </c>
      <c r="F396" s="22" t="e">
        <f t="shared" si="19"/>
        <v>#N/A</v>
      </c>
      <c r="G396" s="23" t="e">
        <f>24*IF(VLOOKUP(VLOOKUP(A396,Sheet1!$A$1:$B$150,VALUE(2),FALSE),Sheet1!$D$1:$F$3,IF(Input!H394="Fri",VALUE(3), VALUE(2)),FALSE) &lt; D396, D396 - VLOOKUP(VLOOKUP(A396,Sheet1!$A$1:$B$150,VALUE(2),FALSE),Sheet1!$D$1:$F$3,IF(Input!H394="Fri",VALUE(3), VALUE(2)),FALSE), 0)</f>
        <v>#N/A</v>
      </c>
      <c r="H396" s="9">
        <f t="shared" si="20"/>
        <v>0</v>
      </c>
      <c r="I396" s="9">
        <f>Input!M394</f>
        <v>0</v>
      </c>
    </row>
    <row r="397" spans="1:9" x14ac:dyDescent="0.4">
      <c r="A397" s="6" t="str">
        <f>CONCATENATE(Input!C395, " ", Input!D395)</f>
        <v xml:space="preserve"> </v>
      </c>
      <c r="B397" s="24">
        <f>Input!G395</f>
        <v>0</v>
      </c>
      <c r="C397" s="17" t="str">
        <f>IFERROR(TIMEVALUE((TEXT(RIGHT(Input!I395,(LEN(Input!I395)-LEN(B397))),"hh:mm:ss AM/PM"))), "")</f>
        <v/>
      </c>
      <c r="D397" s="17" t="str">
        <f>IFERROR(TIMEVALUE(TEXT(RIGHT(Input!J395,(LEN(Input!J395)-LEN(B397))),"hh:mm:ss AM/PM")), "")</f>
        <v/>
      </c>
      <c r="E397" s="22" t="str">
        <f t="shared" si="18"/>
        <v/>
      </c>
      <c r="F397" s="22" t="e">
        <f t="shared" si="19"/>
        <v>#N/A</v>
      </c>
      <c r="G397" s="23" t="e">
        <f>24*IF(VLOOKUP(VLOOKUP(A397,Sheet1!$A$1:$B$150,VALUE(2),FALSE),Sheet1!$D$1:$F$3,IF(Input!H395="Fri",VALUE(3), VALUE(2)),FALSE) &lt; D397, D397 - VLOOKUP(VLOOKUP(A397,Sheet1!$A$1:$B$150,VALUE(2),FALSE),Sheet1!$D$1:$F$3,IF(Input!H395="Fri",VALUE(3), VALUE(2)),FALSE), 0)</f>
        <v>#N/A</v>
      </c>
      <c r="H397" s="9">
        <f t="shared" si="20"/>
        <v>0</v>
      </c>
      <c r="I397" s="9">
        <f>Input!M395</f>
        <v>0</v>
      </c>
    </row>
    <row r="398" spans="1:9" x14ac:dyDescent="0.4">
      <c r="A398" s="6" t="str">
        <f>CONCATENATE(Input!C396, " ", Input!D396)</f>
        <v xml:space="preserve"> </v>
      </c>
      <c r="B398" s="24">
        <f>Input!G396</f>
        <v>0</v>
      </c>
      <c r="C398" s="17" t="str">
        <f>IFERROR(TIMEVALUE((TEXT(RIGHT(Input!I396,(LEN(Input!I396)-LEN(B398))),"hh:mm:ss AM/PM"))), "")</f>
        <v/>
      </c>
      <c r="D398" s="17" t="str">
        <f>IFERROR(TIMEVALUE(TEXT(RIGHT(Input!J396,(LEN(Input!J396)-LEN(B398))),"hh:mm:ss AM/PM")), "")</f>
        <v/>
      </c>
      <c r="E398" s="22" t="str">
        <f t="shared" si="18"/>
        <v/>
      </c>
      <c r="F398" s="22" t="e">
        <f t="shared" si="19"/>
        <v>#N/A</v>
      </c>
      <c r="G398" s="23" t="e">
        <f>24*IF(VLOOKUP(VLOOKUP(A398,Sheet1!$A$1:$B$150,VALUE(2),FALSE),Sheet1!$D$1:$F$3,IF(Input!H396="Fri",VALUE(3), VALUE(2)),FALSE) &lt; D398, D398 - VLOOKUP(VLOOKUP(A398,Sheet1!$A$1:$B$150,VALUE(2),FALSE),Sheet1!$D$1:$F$3,IF(Input!H396="Fri",VALUE(3), VALUE(2)),FALSE), 0)</f>
        <v>#N/A</v>
      </c>
      <c r="H398" s="9">
        <f t="shared" si="20"/>
        <v>0</v>
      </c>
      <c r="I398" s="9">
        <f>Input!M396</f>
        <v>0</v>
      </c>
    </row>
    <row r="399" spans="1:9" x14ac:dyDescent="0.4">
      <c r="A399" s="6" t="str">
        <f>CONCATENATE(Input!C397, " ", Input!D397)</f>
        <v xml:space="preserve"> </v>
      </c>
      <c r="B399" s="24">
        <f>Input!G397</f>
        <v>0</v>
      </c>
      <c r="C399" s="17" t="str">
        <f>IFERROR(TIMEVALUE((TEXT(RIGHT(Input!I397,(LEN(Input!I397)-LEN(B399))),"hh:mm:ss AM/PM"))), "")</f>
        <v/>
      </c>
      <c r="D399" s="17" t="str">
        <f>IFERROR(TIMEVALUE(TEXT(RIGHT(Input!J397,(LEN(Input!J397)-LEN(B399))),"hh:mm:ss AM/PM")), "")</f>
        <v/>
      </c>
      <c r="E399" s="22" t="str">
        <f t="shared" si="18"/>
        <v/>
      </c>
      <c r="F399" s="22" t="e">
        <f t="shared" si="19"/>
        <v>#N/A</v>
      </c>
      <c r="G399" s="23" t="e">
        <f>24*IF(VLOOKUP(VLOOKUP(A399,Sheet1!$A$1:$B$150,VALUE(2),FALSE),Sheet1!$D$1:$F$3,IF(Input!H397="Fri",VALUE(3), VALUE(2)),FALSE) &lt; D399, D399 - VLOOKUP(VLOOKUP(A399,Sheet1!$A$1:$B$150,VALUE(2),FALSE),Sheet1!$D$1:$F$3,IF(Input!H397="Fri",VALUE(3), VALUE(2)),FALSE), 0)</f>
        <v>#N/A</v>
      </c>
      <c r="H399" s="9">
        <f t="shared" si="20"/>
        <v>0</v>
      </c>
      <c r="I399" s="9">
        <f>Input!M397</f>
        <v>0</v>
      </c>
    </row>
    <row r="400" spans="1:9" x14ac:dyDescent="0.4">
      <c r="A400" s="6" t="str">
        <f>CONCATENATE(Input!C398, " ", Input!D398)</f>
        <v xml:space="preserve"> </v>
      </c>
      <c r="B400" s="24">
        <f>Input!G398</f>
        <v>0</v>
      </c>
      <c r="C400" s="17" t="str">
        <f>IFERROR(TIMEVALUE((TEXT(RIGHT(Input!I398,(LEN(Input!I398)-LEN(B400))),"hh:mm:ss AM/PM"))), "")</f>
        <v/>
      </c>
      <c r="D400" s="17" t="str">
        <f>IFERROR(TIMEVALUE(TEXT(RIGHT(Input!J398,(LEN(Input!J398)-LEN(B400))),"hh:mm:ss AM/PM")), "")</f>
        <v/>
      </c>
      <c r="E400" s="22" t="str">
        <f t="shared" si="18"/>
        <v/>
      </c>
      <c r="F400" s="22" t="e">
        <f t="shared" si="19"/>
        <v>#N/A</v>
      </c>
      <c r="G400" s="23" t="e">
        <f>24*IF(VLOOKUP(VLOOKUP(A400,Sheet1!$A$1:$B$150,VALUE(2),FALSE),Sheet1!$D$1:$F$3,IF(Input!H398="Fri",VALUE(3), VALUE(2)),FALSE) &lt; D400, D400 - VLOOKUP(VLOOKUP(A400,Sheet1!$A$1:$B$150,VALUE(2),FALSE),Sheet1!$D$1:$F$3,IF(Input!H398="Fri",VALUE(3), VALUE(2)),FALSE), 0)</f>
        <v>#N/A</v>
      </c>
      <c r="H400" s="9">
        <f t="shared" si="20"/>
        <v>0</v>
      </c>
      <c r="I400" s="9">
        <f>Input!M398</f>
        <v>0</v>
      </c>
    </row>
    <row r="401" spans="1:9" x14ac:dyDescent="0.4">
      <c r="A401" s="6" t="str">
        <f>CONCATENATE(Input!C399, " ", Input!D399)</f>
        <v xml:space="preserve"> </v>
      </c>
      <c r="B401" s="24">
        <f>Input!G399</f>
        <v>0</v>
      </c>
      <c r="C401" s="17" t="str">
        <f>IFERROR(TIMEVALUE((TEXT(RIGHT(Input!I399,(LEN(Input!I399)-LEN(B401))),"hh:mm:ss AM/PM"))), "")</f>
        <v/>
      </c>
      <c r="D401" s="17" t="str">
        <f>IFERROR(TIMEVALUE(TEXT(RIGHT(Input!J399,(LEN(Input!J399)-LEN(B401))),"hh:mm:ss AM/PM")), "")</f>
        <v/>
      </c>
      <c r="E401" s="22" t="str">
        <f t="shared" si="18"/>
        <v/>
      </c>
      <c r="F401" s="22" t="e">
        <f t="shared" si="19"/>
        <v>#N/A</v>
      </c>
      <c r="G401" s="23" t="e">
        <f>24*IF(VLOOKUP(VLOOKUP(A401,Sheet1!$A$1:$B$150,VALUE(2),FALSE),Sheet1!$D$1:$F$3,IF(Input!H399="Fri",VALUE(3), VALUE(2)),FALSE) &lt; D401, D401 - VLOOKUP(VLOOKUP(A401,Sheet1!$A$1:$B$150,VALUE(2),FALSE),Sheet1!$D$1:$F$3,IF(Input!H399="Fri",VALUE(3), VALUE(2)),FALSE), 0)</f>
        <v>#N/A</v>
      </c>
      <c r="H401" s="9">
        <f t="shared" si="20"/>
        <v>0</v>
      </c>
      <c r="I401" s="9">
        <f>Input!M399</f>
        <v>0</v>
      </c>
    </row>
    <row r="402" spans="1:9" x14ac:dyDescent="0.4">
      <c r="A402" s="6" t="str">
        <f>CONCATENATE(Input!C400, " ", Input!D400)</f>
        <v xml:space="preserve"> </v>
      </c>
      <c r="B402" s="24">
        <f>Input!G400</f>
        <v>0</v>
      </c>
      <c r="C402" s="17" t="str">
        <f>IFERROR(TIMEVALUE((TEXT(RIGHT(Input!I400,(LEN(Input!I400)-LEN(B402))),"hh:mm:ss AM/PM"))), "")</f>
        <v/>
      </c>
      <c r="D402" s="17" t="str">
        <f>IFERROR(TIMEVALUE(TEXT(RIGHT(Input!J400,(LEN(Input!J400)-LEN(B402))),"hh:mm:ss AM/PM")), "")</f>
        <v/>
      </c>
      <c r="E402" s="22" t="str">
        <f t="shared" si="18"/>
        <v/>
      </c>
      <c r="F402" s="22" t="e">
        <f t="shared" si="19"/>
        <v>#N/A</v>
      </c>
      <c r="G402" s="23" t="e">
        <f>24*IF(VLOOKUP(VLOOKUP(A402,Sheet1!$A$1:$B$150,VALUE(2),FALSE),Sheet1!$D$1:$F$3,IF(Input!H400="Fri",VALUE(3), VALUE(2)),FALSE) &lt; D402, D402 - VLOOKUP(VLOOKUP(A402,Sheet1!$A$1:$B$150,VALUE(2),FALSE),Sheet1!$D$1:$F$3,IF(Input!H400="Fri",VALUE(3), VALUE(2)),FALSE), 0)</f>
        <v>#N/A</v>
      </c>
      <c r="H402" s="9">
        <f t="shared" si="20"/>
        <v>0</v>
      </c>
      <c r="I402" s="9">
        <f>Input!M400</f>
        <v>0</v>
      </c>
    </row>
    <row r="403" spans="1:9" x14ac:dyDescent="0.4">
      <c r="A403" s="6" t="str">
        <f>CONCATENATE(Input!C401, " ", Input!D401)</f>
        <v xml:space="preserve"> </v>
      </c>
      <c r="B403" s="24">
        <f>Input!G401</f>
        <v>0</v>
      </c>
      <c r="C403" s="17" t="str">
        <f>IFERROR(TIMEVALUE((TEXT(RIGHT(Input!I401,(LEN(Input!I401)-LEN(B403))),"hh:mm:ss AM/PM"))), "")</f>
        <v/>
      </c>
      <c r="D403" s="17" t="str">
        <f>IFERROR(TIMEVALUE(TEXT(RIGHT(Input!J401,(LEN(Input!J401)-LEN(B403))),"hh:mm:ss AM/PM")), "")</f>
        <v/>
      </c>
      <c r="E403" s="22" t="str">
        <f t="shared" si="18"/>
        <v/>
      </c>
      <c r="F403" s="22" t="e">
        <f t="shared" si="19"/>
        <v>#N/A</v>
      </c>
      <c r="G403" s="23" t="e">
        <f>24*IF(VLOOKUP(VLOOKUP(A403,Sheet1!$A$1:$B$150,VALUE(2),FALSE),Sheet1!$D$1:$F$3,IF(Input!H401="Fri",VALUE(3), VALUE(2)),FALSE) &lt; D403, D403 - VLOOKUP(VLOOKUP(A403,Sheet1!$A$1:$B$150,VALUE(2),FALSE),Sheet1!$D$1:$F$3,IF(Input!H401="Fri",VALUE(3), VALUE(2)),FALSE), 0)</f>
        <v>#N/A</v>
      </c>
      <c r="H403" s="9">
        <f t="shared" si="20"/>
        <v>0</v>
      </c>
      <c r="I403" s="9">
        <f>Input!M401</f>
        <v>0</v>
      </c>
    </row>
    <row r="404" spans="1:9" x14ac:dyDescent="0.4">
      <c r="A404" s="6" t="str">
        <f>CONCATENATE(Input!C402, " ", Input!D402)</f>
        <v xml:space="preserve"> </v>
      </c>
      <c r="B404" s="24">
        <f>Input!G402</f>
        <v>0</v>
      </c>
      <c r="C404" s="17" t="str">
        <f>IFERROR(TIMEVALUE((TEXT(RIGHT(Input!I402,(LEN(Input!I402)-LEN(B404))),"hh:mm:ss AM/PM"))), "")</f>
        <v/>
      </c>
      <c r="D404" s="17" t="str">
        <f>IFERROR(TIMEVALUE(TEXT(RIGHT(Input!J402,(LEN(Input!J402)-LEN(B404))),"hh:mm:ss AM/PM")), "")</f>
        <v/>
      </c>
      <c r="E404" s="22" t="str">
        <f t="shared" si="18"/>
        <v/>
      </c>
      <c r="F404" s="22" t="e">
        <f t="shared" si="19"/>
        <v>#N/A</v>
      </c>
      <c r="G404" s="23" t="e">
        <f>24*IF(VLOOKUP(VLOOKUP(A404,Sheet1!$A$1:$B$150,VALUE(2),FALSE),Sheet1!$D$1:$F$3,IF(Input!H402="Fri",VALUE(3), VALUE(2)),FALSE) &lt; D404, D404 - VLOOKUP(VLOOKUP(A404,Sheet1!$A$1:$B$150,VALUE(2),FALSE),Sheet1!$D$1:$F$3,IF(Input!H402="Fri",VALUE(3), VALUE(2)),FALSE), 0)</f>
        <v>#N/A</v>
      </c>
      <c r="H404" s="9">
        <f t="shared" si="20"/>
        <v>0</v>
      </c>
      <c r="I404" s="9">
        <f>Input!M402</f>
        <v>0</v>
      </c>
    </row>
    <row r="405" spans="1:9" x14ac:dyDescent="0.4">
      <c r="A405" s="6" t="str">
        <f>CONCATENATE(Input!C403, " ", Input!D403)</f>
        <v xml:space="preserve"> </v>
      </c>
      <c r="B405" s="24">
        <f>Input!G403</f>
        <v>0</v>
      </c>
      <c r="C405" s="17" t="str">
        <f>IFERROR(TIMEVALUE((TEXT(RIGHT(Input!I403,(LEN(Input!I403)-LEN(B405))),"hh:mm:ss AM/PM"))), "")</f>
        <v/>
      </c>
      <c r="D405" s="17" t="str">
        <f>IFERROR(TIMEVALUE(TEXT(RIGHT(Input!J403,(LEN(Input!J403)-LEN(B405))),"hh:mm:ss AM/PM")), "")</f>
        <v/>
      </c>
      <c r="E405" s="22" t="str">
        <f t="shared" si="18"/>
        <v/>
      </c>
      <c r="F405" s="22" t="e">
        <f t="shared" si="19"/>
        <v>#N/A</v>
      </c>
      <c r="G405" s="23" t="e">
        <f>24*IF(VLOOKUP(VLOOKUP(A405,Sheet1!$A$1:$B$150,VALUE(2),FALSE),Sheet1!$D$1:$F$3,IF(Input!H403="Fri",VALUE(3), VALUE(2)),FALSE) &lt; D405, D405 - VLOOKUP(VLOOKUP(A405,Sheet1!$A$1:$B$150,VALUE(2),FALSE),Sheet1!$D$1:$F$3,IF(Input!H403="Fri",VALUE(3), VALUE(2)),FALSE), 0)</f>
        <v>#N/A</v>
      </c>
      <c r="H405" s="9">
        <f t="shared" si="20"/>
        <v>0</v>
      </c>
      <c r="I405" s="9">
        <f>Input!M403</f>
        <v>0</v>
      </c>
    </row>
    <row r="406" spans="1:9" x14ac:dyDescent="0.4">
      <c r="A406" s="6" t="str">
        <f>CONCATENATE(Input!C404, " ", Input!D404)</f>
        <v xml:space="preserve"> </v>
      </c>
      <c r="B406" s="24">
        <f>Input!G404</f>
        <v>0</v>
      </c>
      <c r="C406" s="17" t="str">
        <f>IFERROR(TIMEVALUE((TEXT(RIGHT(Input!I404,(LEN(Input!I404)-LEN(B406))),"hh:mm:ss AM/PM"))), "")</f>
        <v/>
      </c>
      <c r="D406" s="17" t="str">
        <f>IFERROR(TIMEVALUE(TEXT(RIGHT(Input!J404,(LEN(Input!J404)-LEN(B406))),"hh:mm:ss AM/PM")), "")</f>
        <v/>
      </c>
      <c r="E406" s="22" t="str">
        <f t="shared" si="18"/>
        <v/>
      </c>
      <c r="F406" s="22" t="e">
        <f t="shared" si="19"/>
        <v>#N/A</v>
      </c>
      <c r="G406" s="23" t="e">
        <f>24*IF(VLOOKUP(VLOOKUP(A406,Sheet1!$A$1:$B$150,VALUE(2),FALSE),Sheet1!$D$1:$F$3,IF(Input!H404="Fri",VALUE(3), VALUE(2)),FALSE) &lt; D406, D406 - VLOOKUP(VLOOKUP(A406,Sheet1!$A$1:$B$150,VALUE(2),FALSE),Sheet1!$D$1:$F$3,IF(Input!H404="Fri",VALUE(3), VALUE(2)),FALSE), 0)</f>
        <v>#N/A</v>
      </c>
      <c r="H406" s="9">
        <f t="shared" si="20"/>
        <v>0</v>
      </c>
      <c r="I406" s="9">
        <f>Input!M404</f>
        <v>0</v>
      </c>
    </row>
    <row r="407" spans="1:9" x14ac:dyDescent="0.4">
      <c r="A407" s="6" t="str">
        <f>CONCATENATE(Input!C405, " ", Input!D405)</f>
        <v xml:space="preserve"> </v>
      </c>
      <c r="B407" s="24">
        <f>Input!G405</f>
        <v>0</v>
      </c>
      <c r="C407" s="17" t="str">
        <f>IFERROR(TIMEVALUE((TEXT(RIGHT(Input!I405,(LEN(Input!I405)-LEN(B407))),"hh:mm:ss AM/PM"))), "")</f>
        <v/>
      </c>
      <c r="D407" s="17" t="str">
        <f>IFERROR(TIMEVALUE(TEXT(RIGHT(Input!J405,(LEN(Input!J405)-LEN(B407))),"hh:mm:ss AM/PM")), "")</f>
        <v/>
      </c>
      <c r="E407" s="22" t="str">
        <f t="shared" si="18"/>
        <v/>
      </c>
      <c r="F407" s="22" t="e">
        <f t="shared" si="19"/>
        <v>#N/A</v>
      </c>
      <c r="G407" s="23" t="e">
        <f>24*IF(VLOOKUP(VLOOKUP(A407,Sheet1!$A$1:$B$150,VALUE(2),FALSE),Sheet1!$D$1:$F$3,IF(Input!H405="Fri",VALUE(3), VALUE(2)),FALSE) &lt; D407, D407 - VLOOKUP(VLOOKUP(A407,Sheet1!$A$1:$B$150,VALUE(2),FALSE),Sheet1!$D$1:$F$3,IF(Input!H405="Fri",VALUE(3), VALUE(2)),FALSE), 0)</f>
        <v>#N/A</v>
      </c>
      <c r="H407" s="9">
        <f t="shared" si="20"/>
        <v>0</v>
      </c>
      <c r="I407" s="9">
        <f>Input!M405</f>
        <v>0</v>
      </c>
    </row>
    <row r="408" spans="1:9" x14ac:dyDescent="0.4">
      <c r="A408" s="6" t="str">
        <f>CONCATENATE(Input!C406, " ", Input!D406)</f>
        <v xml:space="preserve"> </v>
      </c>
      <c r="B408" s="24">
        <f>Input!G406</f>
        <v>0</v>
      </c>
      <c r="C408" s="17" t="str">
        <f>IFERROR(TIMEVALUE((TEXT(RIGHT(Input!I406,(LEN(Input!I406)-LEN(B408))),"hh:mm:ss AM/PM"))), "")</f>
        <v/>
      </c>
      <c r="D408" s="17" t="str">
        <f>IFERROR(TIMEVALUE(TEXT(RIGHT(Input!J406,(LEN(Input!J406)-LEN(B408))),"hh:mm:ss AM/PM")), "")</f>
        <v/>
      </c>
      <c r="E408" s="22" t="str">
        <f t="shared" si="18"/>
        <v/>
      </c>
      <c r="F408" s="22" t="e">
        <f t="shared" si="19"/>
        <v>#N/A</v>
      </c>
      <c r="G408" s="23" t="e">
        <f>24*IF(VLOOKUP(VLOOKUP(A408,Sheet1!$A$1:$B$150,VALUE(2),FALSE),Sheet1!$D$1:$F$3,IF(Input!H406="Fri",VALUE(3), VALUE(2)),FALSE) &lt; D408, D408 - VLOOKUP(VLOOKUP(A408,Sheet1!$A$1:$B$150,VALUE(2),FALSE),Sheet1!$D$1:$F$3,IF(Input!H406="Fri",VALUE(3), VALUE(2)),FALSE), 0)</f>
        <v>#N/A</v>
      </c>
      <c r="H408" s="9">
        <f t="shared" si="20"/>
        <v>0</v>
      </c>
      <c r="I408" s="9">
        <f>Input!M406</f>
        <v>0</v>
      </c>
    </row>
    <row r="409" spans="1:9" x14ac:dyDescent="0.4">
      <c r="A409" s="6" t="str">
        <f>CONCATENATE(Input!C407, " ", Input!D407)</f>
        <v xml:space="preserve"> </v>
      </c>
      <c r="B409" s="24">
        <f>Input!G407</f>
        <v>0</v>
      </c>
      <c r="C409" s="17" t="str">
        <f>IFERROR(TIMEVALUE((TEXT(RIGHT(Input!I407,(LEN(Input!I407)-LEN(B409))),"hh:mm:ss AM/PM"))), "")</f>
        <v/>
      </c>
      <c r="D409" s="17" t="str">
        <f>IFERROR(TIMEVALUE(TEXT(RIGHT(Input!J407,(LEN(Input!J407)-LEN(B409))),"hh:mm:ss AM/PM")), "")</f>
        <v/>
      </c>
      <c r="E409" s="22" t="str">
        <f t="shared" si="18"/>
        <v/>
      </c>
      <c r="F409" s="22" t="e">
        <f t="shared" si="19"/>
        <v>#N/A</v>
      </c>
      <c r="G409" s="23" t="e">
        <f>24*IF(VLOOKUP(VLOOKUP(A409,Sheet1!$A$1:$B$150,VALUE(2),FALSE),Sheet1!$D$1:$F$3,IF(Input!H407="Fri",VALUE(3), VALUE(2)),FALSE) &lt; D409, D409 - VLOOKUP(VLOOKUP(A409,Sheet1!$A$1:$B$150,VALUE(2),FALSE),Sheet1!$D$1:$F$3,IF(Input!H407="Fri",VALUE(3), VALUE(2)),FALSE), 0)</f>
        <v>#N/A</v>
      </c>
      <c r="H409" s="9">
        <f t="shared" si="20"/>
        <v>0</v>
      </c>
      <c r="I409" s="9">
        <f>Input!M407</f>
        <v>0</v>
      </c>
    </row>
    <row r="410" spans="1:9" x14ac:dyDescent="0.4">
      <c r="A410" s="6" t="str">
        <f>CONCATENATE(Input!C408, " ", Input!D408)</f>
        <v xml:space="preserve"> </v>
      </c>
      <c r="B410" s="24">
        <f>Input!G408</f>
        <v>0</v>
      </c>
      <c r="C410" s="17" t="str">
        <f>IFERROR(TIMEVALUE((TEXT(RIGHT(Input!I408,(LEN(Input!I408)-LEN(B410))),"hh:mm:ss AM/PM"))), "")</f>
        <v/>
      </c>
      <c r="D410" s="17" t="str">
        <f>IFERROR(TIMEVALUE(TEXT(RIGHT(Input!J408,(LEN(Input!J408)-LEN(B410))),"hh:mm:ss AM/PM")), "")</f>
        <v/>
      </c>
      <c r="E410" s="22" t="str">
        <f t="shared" si="18"/>
        <v/>
      </c>
      <c r="F410" s="22" t="e">
        <f t="shared" si="19"/>
        <v>#N/A</v>
      </c>
      <c r="G410" s="23" t="e">
        <f>24*IF(VLOOKUP(VLOOKUP(A410,Sheet1!$A$1:$B$150,VALUE(2),FALSE),Sheet1!$D$1:$F$3,IF(Input!H408="Fri",VALUE(3), VALUE(2)),FALSE) &lt; D410, D410 - VLOOKUP(VLOOKUP(A410,Sheet1!$A$1:$B$150,VALUE(2),FALSE),Sheet1!$D$1:$F$3,IF(Input!H408="Fri",VALUE(3), VALUE(2)),FALSE), 0)</f>
        <v>#N/A</v>
      </c>
      <c r="H410" s="9">
        <f t="shared" si="20"/>
        <v>0</v>
      </c>
      <c r="I410" s="9">
        <f>Input!M408</f>
        <v>0</v>
      </c>
    </row>
    <row r="411" spans="1:9" x14ac:dyDescent="0.4">
      <c r="A411" s="6" t="str">
        <f>CONCATENATE(Input!C409, " ", Input!D409)</f>
        <v xml:space="preserve"> </v>
      </c>
      <c r="B411" s="24">
        <f>Input!G409</f>
        <v>0</v>
      </c>
      <c r="C411" s="17" t="str">
        <f>IFERROR(TIMEVALUE((TEXT(RIGHT(Input!I409,(LEN(Input!I409)-LEN(B411))),"hh:mm:ss AM/PM"))), "")</f>
        <v/>
      </c>
      <c r="D411" s="17" t="str">
        <f>IFERROR(TIMEVALUE(TEXT(RIGHT(Input!J409,(LEN(Input!J409)-LEN(B411))),"hh:mm:ss AM/PM")), "")</f>
        <v/>
      </c>
      <c r="E411" s="22" t="str">
        <f t="shared" si="18"/>
        <v/>
      </c>
      <c r="F411" s="22" t="e">
        <f t="shared" si="19"/>
        <v>#N/A</v>
      </c>
      <c r="G411" s="23" t="e">
        <f>24*IF(VLOOKUP(VLOOKUP(A411,Sheet1!$A$1:$B$150,VALUE(2),FALSE),Sheet1!$D$1:$F$3,IF(Input!H409="Fri",VALUE(3), VALUE(2)),FALSE) &lt; D411, D411 - VLOOKUP(VLOOKUP(A411,Sheet1!$A$1:$B$150,VALUE(2),FALSE),Sheet1!$D$1:$F$3,IF(Input!H409="Fri",VALUE(3), VALUE(2)),FALSE), 0)</f>
        <v>#N/A</v>
      </c>
      <c r="H411" s="9">
        <f t="shared" si="20"/>
        <v>0</v>
      </c>
      <c r="I411" s="9">
        <f>Input!M409</f>
        <v>0</v>
      </c>
    </row>
    <row r="412" spans="1:9" x14ac:dyDescent="0.4">
      <c r="A412" s="6" t="str">
        <f>CONCATENATE(Input!C410, " ", Input!D410)</f>
        <v xml:space="preserve"> </v>
      </c>
      <c r="B412" s="24">
        <f>Input!G410</f>
        <v>0</v>
      </c>
      <c r="C412" s="17" t="str">
        <f>IFERROR(TIMEVALUE((TEXT(RIGHT(Input!I410,(LEN(Input!I410)-LEN(B412))),"hh:mm:ss AM/PM"))), "")</f>
        <v/>
      </c>
      <c r="D412" s="17" t="str">
        <f>IFERROR(TIMEVALUE(TEXT(RIGHT(Input!J410,(LEN(Input!J410)-LEN(B412))),"hh:mm:ss AM/PM")), "")</f>
        <v/>
      </c>
      <c r="E412" s="22" t="str">
        <f t="shared" si="18"/>
        <v/>
      </c>
      <c r="F412" s="22" t="e">
        <f t="shared" si="19"/>
        <v>#N/A</v>
      </c>
      <c r="G412" s="23" t="e">
        <f>24*IF(VLOOKUP(VLOOKUP(A412,Sheet1!$A$1:$B$150,VALUE(2),FALSE),Sheet1!$D$1:$F$3,IF(Input!H410="Fri",VALUE(3), VALUE(2)),FALSE) &lt; D412, D412 - VLOOKUP(VLOOKUP(A412,Sheet1!$A$1:$B$150,VALUE(2),FALSE),Sheet1!$D$1:$F$3,IF(Input!H410="Fri",VALUE(3), VALUE(2)),FALSE), 0)</f>
        <v>#N/A</v>
      </c>
      <c r="H412" s="9">
        <f t="shared" si="20"/>
        <v>0</v>
      </c>
      <c r="I412" s="9">
        <f>Input!M410</f>
        <v>0</v>
      </c>
    </row>
    <row r="413" spans="1:9" x14ac:dyDescent="0.4">
      <c r="A413" s="6" t="str">
        <f>CONCATENATE(Input!C411, " ", Input!D411)</f>
        <v xml:space="preserve"> </v>
      </c>
      <c r="B413" s="24">
        <f>Input!G411</f>
        <v>0</v>
      </c>
      <c r="C413" s="17" t="str">
        <f>IFERROR(TIMEVALUE((TEXT(RIGHT(Input!I411,(LEN(Input!I411)-LEN(B413))),"hh:mm:ss AM/PM"))), "")</f>
        <v/>
      </c>
      <c r="D413" s="17" t="str">
        <f>IFERROR(TIMEVALUE(TEXT(RIGHT(Input!J411,(LEN(Input!J411)-LEN(B413))),"hh:mm:ss AM/PM")), "")</f>
        <v/>
      </c>
      <c r="E413" s="22" t="str">
        <f t="shared" si="18"/>
        <v/>
      </c>
      <c r="F413" s="22" t="e">
        <f t="shared" si="19"/>
        <v>#N/A</v>
      </c>
      <c r="G413" s="23" t="e">
        <f>24*IF(VLOOKUP(VLOOKUP(A413,Sheet1!$A$1:$B$150,VALUE(2),FALSE),Sheet1!$D$1:$F$3,IF(Input!H411="Fri",VALUE(3), VALUE(2)),FALSE) &lt; D413, D413 - VLOOKUP(VLOOKUP(A413,Sheet1!$A$1:$B$150,VALUE(2),FALSE),Sheet1!$D$1:$F$3,IF(Input!H411="Fri",VALUE(3), VALUE(2)),FALSE), 0)</f>
        <v>#N/A</v>
      </c>
      <c r="H413" s="9">
        <f t="shared" si="20"/>
        <v>0</v>
      </c>
      <c r="I413" s="9">
        <f>Input!M411</f>
        <v>0</v>
      </c>
    </row>
    <row r="414" spans="1:9" x14ac:dyDescent="0.4">
      <c r="A414" s="6" t="str">
        <f>CONCATENATE(Input!C412, " ", Input!D412)</f>
        <v xml:space="preserve"> </v>
      </c>
      <c r="B414" s="24">
        <f>Input!G412</f>
        <v>0</v>
      </c>
      <c r="C414" s="17" t="str">
        <f>IFERROR(TIMEVALUE((TEXT(RIGHT(Input!I412,(LEN(Input!I412)-LEN(B414))),"hh:mm:ss AM/PM"))), "")</f>
        <v/>
      </c>
      <c r="D414" s="17" t="str">
        <f>IFERROR(TIMEVALUE(TEXT(RIGHT(Input!J412,(LEN(Input!J412)-LEN(B414))),"hh:mm:ss AM/PM")), "")</f>
        <v/>
      </c>
      <c r="E414" s="22" t="str">
        <f t="shared" si="18"/>
        <v/>
      </c>
      <c r="F414" s="22" t="e">
        <f t="shared" si="19"/>
        <v>#N/A</v>
      </c>
      <c r="G414" s="23" t="e">
        <f>24*IF(VLOOKUP(VLOOKUP(A414,Sheet1!$A$1:$B$150,VALUE(2),FALSE),Sheet1!$D$1:$F$3,IF(Input!H412="Fri",VALUE(3), VALUE(2)),FALSE) &lt; D414, D414 - VLOOKUP(VLOOKUP(A414,Sheet1!$A$1:$B$150,VALUE(2),FALSE),Sheet1!$D$1:$F$3,IF(Input!H412="Fri",VALUE(3), VALUE(2)),FALSE), 0)</f>
        <v>#N/A</v>
      </c>
      <c r="H414" s="9">
        <f t="shared" si="20"/>
        <v>0</v>
      </c>
      <c r="I414" s="9">
        <f>Input!M412</f>
        <v>0</v>
      </c>
    </row>
    <row r="415" spans="1:9" x14ac:dyDescent="0.4">
      <c r="A415" s="6" t="str">
        <f>CONCATENATE(Input!C413, " ", Input!D413)</f>
        <v xml:space="preserve"> </v>
      </c>
      <c r="B415" s="24">
        <f>Input!G413</f>
        <v>0</v>
      </c>
      <c r="C415" s="17" t="str">
        <f>IFERROR(TIMEVALUE((TEXT(RIGHT(Input!I413,(LEN(Input!I413)-LEN(B415))),"hh:mm:ss AM/PM"))), "")</f>
        <v/>
      </c>
      <c r="D415" s="17" t="str">
        <f>IFERROR(TIMEVALUE(TEXT(RIGHT(Input!J413,(LEN(Input!J413)-LEN(B415))),"hh:mm:ss AM/PM")), "")</f>
        <v/>
      </c>
      <c r="E415" s="22" t="str">
        <f t="shared" si="18"/>
        <v/>
      </c>
      <c r="F415" s="22" t="e">
        <f t="shared" si="19"/>
        <v>#N/A</v>
      </c>
      <c r="G415" s="23" t="e">
        <f>24*IF(VLOOKUP(VLOOKUP(A415,Sheet1!$A$1:$B$150,VALUE(2),FALSE),Sheet1!$D$1:$F$3,IF(Input!H413="Fri",VALUE(3), VALUE(2)),FALSE) &lt; D415, D415 - VLOOKUP(VLOOKUP(A415,Sheet1!$A$1:$B$150,VALUE(2),FALSE),Sheet1!$D$1:$F$3,IF(Input!H413="Fri",VALUE(3), VALUE(2)),FALSE), 0)</f>
        <v>#N/A</v>
      </c>
      <c r="H415" s="9">
        <f t="shared" si="20"/>
        <v>0</v>
      </c>
      <c r="I415" s="9">
        <f>Input!M413</f>
        <v>0</v>
      </c>
    </row>
    <row r="416" spans="1:9" x14ac:dyDescent="0.4">
      <c r="A416" s="6" t="str">
        <f>CONCATENATE(Input!C414, " ", Input!D414)</f>
        <v xml:space="preserve"> </v>
      </c>
      <c r="B416" s="24">
        <f>Input!G414</f>
        <v>0</v>
      </c>
      <c r="C416" s="17" t="str">
        <f>IFERROR(TIMEVALUE((TEXT(RIGHT(Input!I414,(LEN(Input!I414)-LEN(B416))),"hh:mm:ss AM/PM"))), "")</f>
        <v/>
      </c>
      <c r="D416" s="17" t="str">
        <f>IFERROR(TIMEVALUE(TEXT(RIGHT(Input!J414,(LEN(Input!J414)-LEN(B416))),"hh:mm:ss AM/PM")), "")</f>
        <v/>
      </c>
      <c r="E416" s="22" t="str">
        <f t="shared" si="18"/>
        <v/>
      </c>
      <c r="F416" s="22" t="e">
        <f t="shared" si="19"/>
        <v>#N/A</v>
      </c>
      <c r="G416" s="23" t="e">
        <f>24*IF(VLOOKUP(VLOOKUP(A416,Sheet1!$A$1:$B$150,VALUE(2),FALSE),Sheet1!$D$1:$F$3,IF(Input!H414="Fri",VALUE(3), VALUE(2)),FALSE) &lt; D416, D416 - VLOOKUP(VLOOKUP(A416,Sheet1!$A$1:$B$150,VALUE(2),FALSE),Sheet1!$D$1:$F$3,IF(Input!H414="Fri",VALUE(3), VALUE(2)),FALSE), 0)</f>
        <v>#N/A</v>
      </c>
      <c r="H416" s="9">
        <f t="shared" si="20"/>
        <v>0</v>
      </c>
      <c r="I416" s="9">
        <f>Input!M414</f>
        <v>0</v>
      </c>
    </row>
    <row r="417" spans="1:9" x14ac:dyDescent="0.4">
      <c r="A417" s="6" t="str">
        <f>CONCATENATE(Input!C415, " ", Input!D415)</f>
        <v xml:space="preserve"> </v>
      </c>
      <c r="B417" s="24">
        <f>Input!G415</f>
        <v>0</v>
      </c>
      <c r="C417" s="17" t="str">
        <f>IFERROR(TIMEVALUE((TEXT(RIGHT(Input!I415,(LEN(Input!I415)-LEN(B417))),"hh:mm:ss AM/PM"))), "")</f>
        <v/>
      </c>
      <c r="D417" s="17" t="str">
        <f>IFERROR(TIMEVALUE(TEXT(RIGHT(Input!J415,(LEN(Input!J415)-LEN(B417))),"hh:mm:ss AM/PM")), "")</f>
        <v/>
      </c>
      <c r="E417" s="22" t="str">
        <f t="shared" si="18"/>
        <v/>
      </c>
      <c r="F417" s="22" t="e">
        <f t="shared" si="19"/>
        <v>#N/A</v>
      </c>
      <c r="G417" s="23" t="e">
        <f>24*IF(VLOOKUP(VLOOKUP(A417,Sheet1!$A$1:$B$150,VALUE(2),FALSE),Sheet1!$D$1:$F$3,IF(Input!H415="Fri",VALUE(3), VALUE(2)),FALSE) &lt; D417, D417 - VLOOKUP(VLOOKUP(A417,Sheet1!$A$1:$B$150,VALUE(2),FALSE),Sheet1!$D$1:$F$3,IF(Input!H415="Fri",VALUE(3), VALUE(2)),FALSE), 0)</f>
        <v>#N/A</v>
      </c>
      <c r="H417" s="9">
        <f t="shared" si="20"/>
        <v>0</v>
      </c>
      <c r="I417" s="9">
        <f>Input!M415</f>
        <v>0</v>
      </c>
    </row>
    <row r="418" spans="1:9" x14ac:dyDescent="0.4">
      <c r="A418" s="6" t="str">
        <f>CONCATENATE(Input!C416, " ", Input!D416)</f>
        <v xml:space="preserve"> </v>
      </c>
      <c r="B418" s="24">
        <f>Input!G416</f>
        <v>0</v>
      </c>
      <c r="C418" s="17" t="str">
        <f>IFERROR(TIMEVALUE((TEXT(RIGHT(Input!I416,(LEN(Input!I416)-LEN(B418))),"hh:mm:ss AM/PM"))), "")</f>
        <v/>
      </c>
      <c r="D418" s="17" t="str">
        <f>IFERROR(TIMEVALUE(TEXT(RIGHT(Input!J416,(LEN(Input!J416)-LEN(B418))),"hh:mm:ss AM/PM")), "")</f>
        <v/>
      </c>
      <c r="E418" s="22" t="str">
        <f t="shared" si="18"/>
        <v/>
      </c>
      <c r="F418" s="22" t="e">
        <f t="shared" si="19"/>
        <v>#N/A</v>
      </c>
      <c r="G418" s="23" t="e">
        <f>24*IF(VLOOKUP(VLOOKUP(A418,Sheet1!$A$1:$B$150,VALUE(2),FALSE),Sheet1!$D$1:$F$3,IF(Input!H416="Fri",VALUE(3), VALUE(2)),FALSE) &lt; D418, D418 - VLOOKUP(VLOOKUP(A418,Sheet1!$A$1:$B$150,VALUE(2),FALSE),Sheet1!$D$1:$F$3,IF(Input!H416="Fri",VALUE(3), VALUE(2)),FALSE), 0)</f>
        <v>#N/A</v>
      </c>
      <c r="H418" s="9">
        <f t="shared" si="20"/>
        <v>0</v>
      </c>
      <c r="I418" s="9">
        <f>Input!M416</f>
        <v>0</v>
      </c>
    </row>
    <row r="419" spans="1:9" x14ac:dyDescent="0.4">
      <c r="A419" s="6" t="str">
        <f>CONCATENATE(Input!C417, " ", Input!D417)</f>
        <v xml:space="preserve"> </v>
      </c>
      <c r="B419" s="24">
        <f>Input!G417</f>
        <v>0</v>
      </c>
      <c r="C419" s="17" t="str">
        <f>IFERROR(TIMEVALUE((TEXT(RIGHT(Input!I417,(LEN(Input!I417)-LEN(B419))),"hh:mm:ss AM/PM"))), "")</f>
        <v/>
      </c>
      <c r="D419" s="17" t="str">
        <f>IFERROR(TIMEVALUE(TEXT(RIGHT(Input!J417,(LEN(Input!J417)-LEN(B419))),"hh:mm:ss AM/PM")), "")</f>
        <v/>
      </c>
      <c r="E419" s="22" t="str">
        <f t="shared" si="18"/>
        <v/>
      </c>
      <c r="F419" s="22" t="e">
        <f t="shared" si="19"/>
        <v>#N/A</v>
      </c>
      <c r="G419" s="23" t="e">
        <f>24*IF(VLOOKUP(VLOOKUP(A419,Sheet1!$A$1:$B$150,VALUE(2),FALSE),Sheet1!$D$1:$F$3,IF(Input!H417="Fri",VALUE(3), VALUE(2)),FALSE) &lt; D419, D419 - VLOOKUP(VLOOKUP(A419,Sheet1!$A$1:$B$150,VALUE(2),FALSE),Sheet1!$D$1:$F$3,IF(Input!H417="Fri",VALUE(3), VALUE(2)),FALSE), 0)</f>
        <v>#N/A</v>
      </c>
      <c r="H419" s="9">
        <f t="shared" si="20"/>
        <v>0</v>
      </c>
      <c r="I419" s="9">
        <f>Input!M417</f>
        <v>0</v>
      </c>
    </row>
    <row r="420" spans="1:9" x14ac:dyDescent="0.4">
      <c r="A420" s="6" t="str">
        <f>CONCATENATE(Input!C418, " ", Input!D418)</f>
        <v xml:space="preserve"> </v>
      </c>
      <c r="B420" s="24">
        <f>Input!G418</f>
        <v>0</v>
      </c>
      <c r="C420" s="17" t="str">
        <f>IFERROR(TIMEVALUE((TEXT(RIGHT(Input!I418,(LEN(Input!I418)-LEN(B420))),"hh:mm:ss AM/PM"))), "")</f>
        <v/>
      </c>
      <c r="D420" s="17" t="str">
        <f>IFERROR(TIMEVALUE(TEXT(RIGHT(Input!J418,(LEN(Input!J418)-LEN(B420))),"hh:mm:ss AM/PM")), "")</f>
        <v/>
      </c>
      <c r="E420" s="22" t="str">
        <f t="shared" si="18"/>
        <v/>
      </c>
      <c r="F420" s="22" t="e">
        <f t="shared" si="19"/>
        <v>#N/A</v>
      </c>
      <c r="G420" s="23" t="e">
        <f>24*IF(VLOOKUP(VLOOKUP(A420,Sheet1!$A$1:$B$150,VALUE(2),FALSE),Sheet1!$D$1:$F$3,IF(Input!H418="Fri",VALUE(3), VALUE(2)),FALSE) &lt; D420, D420 - VLOOKUP(VLOOKUP(A420,Sheet1!$A$1:$B$150,VALUE(2),FALSE),Sheet1!$D$1:$F$3,IF(Input!H418="Fri",VALUE(3), VALUE(2)),FALSE), 0)</f>
        <v>#N/A</v>
      </c>
      <c r="H420" s="9">
        <f t="shared" si="20"/>
        <v>0</v>
      </c>
      <c r="I420" s="9">
        <f>Input!M418</f>
        <v>0</v>
      </c>
    </row>
    <row r="421" spans="1:9" x14ac:dyDescent="0.4">
      <c r="A421" s="6" t="str">
        <f>CONCATENATE(Input!C419, " ", Input!D419)</f>
        <v xml:space="preserve"> </v>
      </c>
      <c r="B421" s="24">
        <f>Input!G419</f>
        <v>0</v>
      </c>
      <c r="C421" s="17" t="str">
        <f>IFERROR(TIMEVALUE((TEXT(RIGHT(Input!I419,(LEN(Input!I419)-LEN(B421))),"hh:mm:ss AM/PM"))), "")</f>
        <v/>
      </c>
      <c r="D421" s="17" t="str">
        <f>IFERROR(TIMEVALUE(TEXT(RIGHT(Input!J419,(LEN(Input!J419)-LEN(B421))),"hh:mm:ss AM/PM")), "")</f>
        <v/>
      </c>
      <c r="E421" s="22" t="str">
        <f t="shared" si="18"/>
        <v/>
      </c>
      <c r="F421" s="22" t="e">
        <f t="shared" si="19"/>
        <v>#N/A</v>
      </c>
      <c r="G421" s="23" t="e">
        <f>24*IF(VLOOKUP(VLOOKUP(A421,Sheet1!$A$1:$B$150,VALUE(2),FALSE),Sheet1!$D$1:$F$3,IF(Input!H419="Fri",VALUE(3), VALUE(2)),FALSE) &lt; D421, D421 - VLOOKUP(VLOOKUP(A421,Sheet1!$A$1:$B$150,VALUE(2),FALSE),Sheet1!$D$1:$F$3,IF(Input!H419="Fri",VALUE(3), VALUE(2)),FALSE), 0)</f>
        <v>#N/A</v>
      </c>
      <c r="H421" s="9">
        <f t="shared" si="20"/>
        <v>0</v>
      </c>
      <c r="I421" s="9">
        <f>Input!M419</f>
        <v>0</v>
      </c>
    </row>
    <row r="422" spans="1:9" x14ac:dyDescent="0.4">
      <c r="A422" s="6" t="str">
        <f>CONCATENATE(Input!C420, " ", Input!D420)</f>
        <v xml:space="preserve"> </v>
      </c>
      <c r="B422" s="24">
        <f>Input!G420</f>
        <v>0</v>
      </c>
      <c r="C422" s="17" t="str">
        <f>IFERROR(TIMEVALUE((TEXT(RIGHT(Input!I420,(LEN(Input!I420)-LEN(B422))),"hh:mm:ss AM/PM"))), "")</f>
        <v/>
      </c>
      <c r="D422" s="17" t="str">
        <f>IFERROR(TIMEVALUE(TEXT(RIGHT(Input!J420,(LEN(Input!J420)-LEN(B422))),"hh:mm:ss AM/PM")), "")</f>
        <v/>
      </c>
      <c r="E422" s="22" t="str">
        <f t="shared" si="18"/>
        <v/>
      </c>
      <c r="F422" s="22" t="e">
        <f t="shared" si="19"/>
        <v>#N/A</v>
      </c>
      <c r="G422" s="23" t="e">
        <f>24*IF(VLOOKUP(VLOOKUP(A422,Sheet1!$A$1:$B$150,VALUE(2),FALSE),Sheet1!$D$1:$F$3,IF(Input!H420="Fri",VALUE(3), VALUE(2)),FALSE) &lt; D422, D422 - VLOOKUP(VLOOKUP(A422,Sheet1!$A$1:$B$150,VALUE(2),FALSE),Sheet1!$D$1:$F$3,IF(Input!H420="Fri",VALUE(3), VALUE(2)),FALSE), 0)</f>
        <v>#N/A</v>
      </c>
      <c r="H422" s="9">
        <f t="shared" si="20"/>
        <v>0</v>
      </c>
      <c r="I422" s="9">
        <f>Input!M420</f>
        <v>0</v>
      </c>
    </row>
    <row r="423" spans="1:9" x14ac:dyDescent="0.4">
      <c r="A423" s="6" t="str">
        <f>CONCATENATE(Input!C421, " ", Input!D421)</f>
        <v xml:space="preserve"> </v>
      </c>
      <c r="B423" s="24">
        <f>Input!G421</f>
        <v>0</v>
      </c>
      <c r="C423" s="17" t="str">
        <f>IFERROR(TIMEVALUE((TEXT(RIGHT(Input!I421,(LEN(Input!I421)-LEN(B423))),"hh:mm:ss AM/PM"))), "")</f>
        <v/>
      </c>
      <c r="D423" s="17" t="str">
        <f>IFERROR(TIMEVALUE(TEXT(RIGHT(Input!J421,(LEN(Input!J421)-LEN(B423))),"hh:mm:ss AM/PM")), "")</f>
        <v/>
      </c>
      <c r="E423" s="22" t="str">
        <f t="shared" si="18"/>
        <v/>
      </c>
      <c r="F423" s="22" t="e">
        <f t="shared" si="19"/>
        <v>#N/A</v>
      </c>
      <c r="G423" s="23" t="e">
        <f>24*IF(VLOOKUP(VLOOKUP(A423,Sheet1!$A$1:$B$150,VALUE(2),FALSE),Sheet1!$D$1:$F$3,IF(Input!H421="Fri",VALUE(3), VALUE(2)),FALSE) &lt; D423, D423 - VLOOKUP(VLOOKUP(A423,Sheet1!$A$1:$B$150,VALUE(2),FALSE),Sheet1!$D$1:$F$3,IF(Input!H421="Fri",VALUE(3), VALUE(2)),FALSE), 0)</f>
        <v>#N/A</v>
      </c>
      <c r="H423" s="9">
        <f t="shared" si="20"/>
        <v>0</v>
      </c>
      <c r="I423" s="9">
        <f>Input!M421</f>
        <v>0</v>
      </c>
    </row>
    <row r="424" spans="1:9" x14ac:dyDescent="0.4">
      <c r="A424" s="6" t="str">
        <f>CONCATENATE(Input!C422, " ", Input!D422)</f>
        <v xml:space="preserve"> </v>
      </c>
      <c r="B424" s="24">
        <f>Input!G422</f>
        <v>0</v>
      </c>
      <c r="C424" s="17" t="str">
        <f>IFERROR(TIMEVALUE((TEXT(RIGHT(Input!I422,(LEN(Input!I422)-LEN(B424))),"hh:mm:ss AM/PM"))), "")</f>
        <v/>
      </c>
      <c r="D424" s="17" t="str">
        <f>IFERROR(TIMEVALUE(TEXT(RIGHT(Input!J422,(LEN(Input!J422)-LEN(B424))),"hh:mm:ss AM/PM")), "")</f>
        <v/>
      </c>
      <c r="E424" s="22" t="str">
        <f t="shared" si="18"/>
        <v/>
      </c>
      <c r="F424" s="22" t="e">
        <f t="shared" si="19"/>
        <v>#N/A</v>
      </c>
      <c r="G424" s="23" t="e">
        <f>24*IF(VLOOKUP(VLOOKUP(A424,Sheet1!$A$1:$B$150,VALUE(2),FALSE),Sheet1!$D$1:$F$3,IF(Input!H422="Fri",VALUE(3), VALUE(2)),FALSE) &lt; D424, D424 - VLOOKUP(VLOOKUP(A424,Sheet1!$A$1:$B$150,VALUE(2),FALSE),Sheet1!$D$1:$F$3,IF(Input!H422="Fri",VALUE(3), VALUE(2)),FALSE), 0)</f>
        <v>#N/A</v>
      </c>
      <c r="H424" s="9">
        <f t="shared" si="20"/>
        <v>0</v>
      </c>
      <c r="I424" s="9">
        <f>Input!M422</f>
        <v>0</v>
      </c>
    </row>
    <row r="425" spans="1:9" x14ac:dyDescent="0.4">
      <c r="A425" s="6" t="str">
        <f>CONCATENATE(Input!C423, " ", Input!D423)</f>
        <v xml:space="preserve"> </v>
      </c>
      <c r="B425" s="24">
        <f>Input!G423</f>
        <v>0</v>
      </c>
      <c r="C425" s="17" t="str">
        <f>IFERROR(TIMEVALUE((TEXT(RIGHT(Input!I423,(LEN(Input!I423)-LEN(B425))),"hh:mm:ss AM/PM"))), "")</f>
        <v/>
      </c>
      <c r="D425" s="17" t="str">
        <f>IFERROR(TIMEVALUE(TEXT(RIGHT(Input!J423,(LEN(Input!J423)-LEN(B425))),"hh:mm:ss AM/PM")), "")</f>
        <v/>
      </c>
      <c r="E425" s="22" t="str">
        <f t="shared" si="18"/>
        <v/>
      </c>
      <c r="F425" s="22" t="e">
        <f t="shared" si="19"/>
        <v>#N/A</v>
      </c>
      <c r="G425" s="23" t="e">
        <f>24*IF(VLOOKUP(VLOOKUP(A425,Sheet1!$A$1:$B$150,VALUE(2),FALSE),Sheet1!$D$1:$F$3,IF(Input!H423="Fri",VALUE(3), VALUE(2)),FALSE) &lt; D425, D425 - VLOOKUP(VLOOKUP(A425,Sheet1!$A$1:$B$150,VALUE(2),FALSE),Sheet1!$D$1:$F$3,IF(Input!H423="Fri",VALUE(3), VALUE(2)),FALSE), 0)</f>
        <v>#N/A</v>
      </c>
      <c r="H425" s="9">
        <f t="shared" si="20"/>
        <v>0</v>
      </c>
      <c r="I425" s="9">
        <f>Input!M423</f>
        <v>0</v>
      </c>
    </row>
    <row r="426" spans="1:9" x14ac:dyDescent="0.4">
      <c r="A426" s="6" t="str">
        <f>CONCATENATE(Input!C424, " ", Input!D424)</f>
        <v xml:space="preserve"> </v>
      </c>
      <c r="B426" s="24">
        <f>Input!G424</f>
        <v>0</v>
      </c>
      <c r="C426" s="17" t="str">
        <f>IFERROR(TIMEVALUE((TEXT(RIGHT(Input!I424,(LEN(Input!I424)-LEN(B426))),"hh:mm:ss AM/PM"))), "")</f>
        <v/>
      </c>
      <c r="D426" s="17" t="str">
        <f>IFERROR(TIMEVALUE(TEXT(RIGHT(Input!J424,(LEN(Input!J424)-LEN(B426))),"hh:mm:ss AM/PM")), "")</f>
        <v/>
      </c>
      <c r="E426" s="22" t="str">
        <f t="shared" si="18"/>
        <v/>
      </c>
      <c r="F426" s="22" t="e">
        <f t="shared" si="19"/>
        <v>#N/A</v>
      </c>
      <c r="G426" s="23" t="e">
        <f>24*IF(VLOOKUP(VLOOKUP(A426,Sheet1!$A$1:$B$150,VALUE(2),FALSE),Sheet1!$D$1:$F$3,IF(Input!H424="Fri",VALUE(3), VALUE(2)),FALSE) &lt; D426, D426 - VLOOKUP(VLOOKUP(A426,Sheet1!$A$1:$B$150,VALUE(2),FALSE),Sheet1!$D$1:$F$3,IF(Input!H424="Fri",VALUE(3), VALUE(2)),FALSE), 0)</f>
        <v>#N/A</v>
      </c>
      <c r="H426" s="9">
        <f t="shared" si="20"/>
        <v>0</v>
      </c>
      <c r="I426" s="9">
        <f>Input!M424</f>
        <v>0</v>
      </c>
    </row>
    <row r="427" spans="1:9" x14ac:dyDescent="0.4">
      <c r="A427" s="6" t="str">
        <f>CONCATENATE(Input!C425, " ", Input!D425)</f>
        <v xml:space="preserve"> </v>
      </c>
      <c r="B427" s="24">
        <f>Input!G425</f>
        <v>0</v>
      </c>
      <c r="C427" s="17" t="str">
        <f>IFERROR(TIMEVALUE((TEXT(RIGHT(Input!I425,(LEN(Input!I425)-LEN(B427))),"hh:mm:ss AM/PM"))), "")</f>
        <v/>
      </c>
      <c r="D427" s="17" t="str">
        <f>IFERROR(TIMEVALUE(TEXT(RIGHT(Input!J425,(LEN(Input!J425)-LEN(B427))),"hh:mm:ss AM/PM")), "")</f>
        <v/>
      </c>
      <c r="E427" s="22" t="str">
        <f t="shared" si="18"/>
        <v/>
      </c>
      <c r="F427" s="22" t="e">
        <f t="shared" si="19"/>
        <v>#N/A</v>
      </c>
      <c r="G427" s="23" t="e">
        <f>24*IF(VLOOKUP(VLOOKUP(A427,Sheet1!$A$1:$B$150,VALUE(2),FALSE),Sheet1!$D$1:$F$3,IF(Input!H425="Fri",VALUE(3), VALUE(2)),FALSE) &lt; D427, D427 - VLOOKUP(VLOOKUP(A427,Sheet1!$A$1:$B$150,VALUE(2),FALSE),Sheet1!$D$1:$F$3,IF(Input!H425="Fri",VALUE(3), VALUE(2)),FALSE), 0)</f>
        <v>#N/A</v>
      </c>
      <c r="H427" s="9">
        <f t="shared" si="20"/>
        <v>0</v>
      </c>
      <c r="I427" s="9">
        <f>Input!M425</f>
        <v>0</v>
      </c>
    </row>
    <row r="428" spans="1:9" x14ac:dyDescent="0.4">
      <c r="A428" s="6" t="str">
        <f>CONCATENATE(Input!C426, " ", Input!D426)</f>
        <v xml:space="preserve"> </v>
      </c>
      <c r="B428" s="24">
        <f>Input!G426</f>
        <v>0</v>
      </c>
      <c r="C428" s="17" t="str">
        <f>IFERROR(TIMEVALUE((TEXT(RIGHT(Input!I426,(LEN(Input!I426)-LEN(B428))),"hh:mm:ss AM/PM"))), "")</f>
        <v/>
      </c>
      <c r="D428" s="17" t="str">
        <f>IFERROR(TIMEVALUE(TEXT(RIGHT(Input!J426,(LEN(Input!J426)-LEN(B428))),"hh:mm:ss AM/PM")), "")</f>
        <v/>
      </c>
      <c r="E428" s="22" t="str">
        <f t="shared" si="18"/>
        <v/>
      </c>
      <c r="F428" s="22" t="e">
        <f t="shared" si="19"/>
        <v>#N/A</v>
      </c>
      <c r="G428" s="23" t="e">
        <f>24*IF(VLOOKUP(VLOOKUP(A428,Sheet1!$A$1:$B$150,VALUE(2),FALSE),Sheet1!$D$1:$F$3,IF(Input!H426="Fri",VALUE(3), VALUE(2)),FALSE) &lt; D428, D428 - VLOOKUP(VLOOKUP(A428,Sheet1!$A$1:$B$150,VALUE(2),FALSE),Sheet1!$D$1:$F$3,IF(Input!H426="Fri",VALUE(3), VALUE(2)),FALSE), 0)</f>
        <v>#N/A</v>
      </c>
      <c r="H428" s="9">
        <f t="shared" si="20"/>
        <v>0</v>
      </c>
      <c r="I428" s="9">
        <f>Input!M426</f>
        <v>0</v>
      </c>
    </row>
    <row r="429" spans="1:9" x14ac:dyDescent="0.4">
      <c r="A429" s="6" t="str">
        <f>CONCATENATE(Input!C427, " ", Input!D427)</f>
        <v xml:space="preserve"> </v>
      </c>
      <c r="B429" s="24">
        <f>Input!G427</f>
        <v>0</v>
      </c>
      <c r="C429" s="17" t="str">
        <f>IFERROR(TIMEVALUE((TEXT(RIGHT(Input!I427,(LEN(Input!I427)-LEN(B429))),"hh:mm:ss AM/PM"))), "")</f>
        <v/>
      </c>
      <c r="D429" s="17" t="str">
        <f>IFERROR(TIMEVALUE(TEXT(RIGHT(Input!J427,(LEN(Input!J427)-LEN(B429))),"hh:mm:ss AM/PM")), "")</f>
        <v/>
      </c>
      <c r="E429" s="22" t="str">
        <f t="shared" si="18"/>
        <v/>
      </c>
      <c r="F429" s="22" t="e">
        <f t="shared" si="19"/>
        <v>#N/A</v>
      </c>
      <c r="G429" s="23" t="e">
        <f>24*IF(VLOOKUP(VLOOKUP(A429,Sheet1!$A$1:$B$150,VALUE(2),FALSE),Sheet1!$D$1:$F$3,IF(Input!H427="Fri",VALUE(3), VALUE(2)),FALSE) &lt; D429, D429 - VLOOKUP(VLOOKUP(A429,Sheet1!$A$1:$B$150,VALUE(2),FALSE),Sheet1!$D$1:$F$3,IF(Input!H427="Fri",VALUE(3), VALUE(2)),FALSE), 0)</f>
        <v>#N/A</v>
      </c>
      <c r="H429" s="9">
        <f t="shared" si="20"/>
        <v>0</v>
      </c>
      <c r="I429" s="9">
        <f>Input!M427</f>
        <v>0</v>
      </c>
    </row>
    <row r="430" spans="1:9" x14ac:dyDescent="0.4">
      <c r="A430" s="6" t="str">
        <f>CONCATENATE(Input!C428, " ", Input!D428)</f>
        <v xml:space="preserve"> </v>
      </c>
      <c r="B430" s="24">
        <f>Input!G428</f>
        <v>0</v>
      </c>
      <c r="C430" s="17" t="str">
        <f>IFERROR(TIMEVALUE((TEXT(RIGHT(Input!I428,(LEN(Input!I428)-LEN(B430))),"hh:mm:ss AM/PM"))), "")</f>
        <v/>
      </c>
      <c r="D430" s="17" t="str">
        <f>IFERROR(TIMEVALUE(TEXT(RIGHT(Input!J428,(LEN(Input!J428)-LEN(B430))),"hh:mm:ss AM/PM")), "")</f>
        <v/>
      </c>
      <c r="E430" s="22" t="str">
        <f t="shared" si="18"/>
        <v/>
      </c>
      <c r="F430" s="22" t="e">
        <f t="shared" si="19"/>
        <v>#N/A</v>
      </c>
      <c r="G430" s="23" t="e">
        <f>24*IF(VLOOKUP(VLOOKUP(A430,Sheet1!$A$1:$B$150,VALUE(2),FALSE),Sheet1!$D$1:$F$3,IF(Input!H428="Fri",VALUE(3), VALUE(2)),FALSE) &lt; D430, D430 - VLOOKUP(VLOOKUP(A430,Sheet1!$A$1:$B$150,VALUE(2),FALSE),Sheet1!$D$1:$F$3,IF(Input!H428="Fri",VALUE(3), VALUE(2)),FALSE), 0)</f>
        <v>#N/A</v>
      </c>
      <c r="H430" s="9">
        <f t="shared" si="20"/>
        <v>0</v>
      </c>
      <c r="I430" s="9">
        <f>Input!M428</f>
        <v>0</v>
      </c>
    </row>
    <row r="431" spans="1:9" x14ac:dyDescent="0.4">
      <c r="A431" s="6" t="str">
        <f>CONCATENATE(Input!C429, " ", Input!D429)</f>
        <v xml:space="preserve"> </v>
      </c>
      <c r="B431" s="24">
        <f>Input!G429</f>
        <v>0</v>
      </c>
      <c r="C431" s="17" t="str">
        <f>IFERROR(TIMEVALUE((TEXT(RIGHT(Input!I429,(LEN(Input!I429)-LEN(B431))),"hh:mm:ss AM/PM"))), "")</f>
        <v/>
      </c>
      <c r="D431" s="17" t="str">
        <f>IFERROR(TIMEVALUE(TEXT(RIGHT(Input!J429,(LEN(Input!J429)-LEN(B431))),"hh:mm:ss AM/PM")), "")</f>
        <v/>
      </c>
      <c r="E431" s="22" t="str">
        <f t="shared" si="18"/>
        <v/>
      </c>
      <c r="F431" s="22" t="e">
        <f t="shared" si="19"/>
        <v>#N/A</v>
      </c>
      <c r="G431" s="23" t="e">
        <f>24*IF(VLOOKUP(VLOOKUP(A431,Sheet1!$A$1:$B$150,VALUE(2),FALSE),Sheet1!$D$1:$F$3,IF(Input!H429="Fri",VALUE(3), VALUE(2)),FALSE) &lt; D431, D431 - VLOOKUP(VLOOKUP(A431,Sheet1!$A$1:$B$150,VALUE(2),FALSE),Sheet1!$D$1:$F$3,IF(Input!H429="Fri",VALUE(3), VALUE(2)),FALSE), 0)</f>
        <v>#N/A</v>
      </c>
      <c r="H431" s="9">
        <f t="shared" si="20"/>
        <v>0</v>
      </c>
      <c r="I431" s="9">
        <f>Input!M429</f>
        <v>0</v>
      </c>
    </row>
    <row r="432" spans="1:9" x14ac:dyDescent="0.4">
      <c r="A432" s="6" t="str">
        <f>CONCATENATE(Input!C430, " ", Input!D430)</f>
        <v xml:space="preserve"> </v>
      </c>
      <c r="B432" s="24">
        <f>Input!G430</f>
        <v>0</v>
      </c>
      <c r="C432" s="17" t="str">
        <f>IFERROR(TIMEVALUE((TEXT(RIGHT(Input!I430,(LEN(Input!I430)-LEN(B432))),"hh:mm:ss AM/PM"))), "")</f>
        <v/>
      </c>
      <c r="D432" s="17" t="str">
        <f>IFERROR(TIMEVALUE(TEXT(RIGHT(Input!J430,(LEN(Input!J430)-LEN(B432))),"hh:mm:ss AM/PM")), "")</f>
        <v/>
      </c>
      <c r="E432" s="22" t="str">
        <f t="shared" si="18"/>
        <v/>
      </c>
      <c r="F432" s="22" t="e">
        <f t="shared" si="19"/>
        <v>#N/A</v>
      </c>
      <c r="G432" s="23" t="e">
        <f>24*IF(VLOOKUP(VLOOKUP(A432,Sheet1!$A$1:$B$150,VALUE(2),FALSE),Sheet1!$D$1:$F$3,IF(Input!H430="Fri",VALUE(3), VALUE(2)),FALSE) &lt; D432, D432 - VLOOKUP(VLOOKUP(A432,Sheet1!$A$1:$B$150,VALUE(2),FALSE),Sheet1!$D$1:$F$3,IF(Input!H430="Fri",VALUE(3), VALUE(2)),FALSE), 0)</f>
        <v>#N/A</v>
      </c>
      <c r="H432" s="9">
        <f t="shared" si="20"/>
        <v>0</v>
      </c>
      <c r="I432" s="9">
        <f>Input!M430</f>
        <v>0</v>
      </c>
    </row>
    <row r="433" spans="1:9" x14ac:dyDescent="0.4">
      <c r="A433" s="6" t="str">
        <f>CONCATENATE(Input!C431, " ", Input!D431)</f>
        <v xml:space="preserve"> </v>
      </c>
      <c r="B433" s="24">
        <f>Input!G431</f>
        <v>0</v>
      </c>
      <c r="C433" s="17" t="str">
        <f>IFERROR(TIMEVALUE((TEXT(RIGHT(Input!I431,(LEN(Input!I431)-LEN(B433))),"hh:mm:ss AM/PM"))), "")</f>
        <v/>
      </c>
      <c r="D433" s="17" t="str">
        <f>IFERROR(TIMEVALUE(TEXT(RIGHT(Input!J431,(LEN(Input!J431)-LEN(B433))),"hh:mm:ss AM/PM")), "")</f>
        <v/>
      </c>
      <c r="E433" s="22" t="str">
        <f t="shared" si="18"/>
        <v/>
      </c>
      <c r="F433" s="22" t="e">
        <f t="shared" si="19"/>
        <v>#N/A</v>
      </c>
      <c r="G433" s="23" t="e">
        <f>24*IF(VLOOKUP(VLOOKUP(A433,Sheet1!$A$1:$B$150,VALUE(2),FALSE),Sheet1!$D$1:$F$3,IF(Input!H431="Fri",VALUE(3), VALUE(2)),FALSE) &lt; D433, D433 - VLOOKUP(VLOOKUP(A433,Sheet1!$A$1:$B$150,VALUE(2),FALSE),Sheet1!$D$1:$F$3,IF(Input!H431="Fri",VALUE(3), VALUE(2)),FALSE), 0)</f>
        <v>#N/A</v>
      </c>
      <c r="H433" s="9">
        <f t="shared" si="20"/>
        <v>0</v>
      </c>
      <c r="I433" s="9">
        <f>Input!M431</f>
        <v>0</v>
      </c>
    </row>
    <row r="434" spans="1:9" x14ac:dyDescent="0.4">
      <c r="A434" s="6" t="str">
        <f>CONCATENATE(Input!C432, " ", Input!D432)</f>
        <v xml:space="preserve"> </v>
      </c>
      <c r="B434" s="24">
        <f>Input!G432</f>
        <v>0</v>
      </c>
      <c r="C434" s="17" t="str">
        <f>IFERROR(TIMEVALUE((TEXT(RIGHT(Input!I432,(LEN(Input!I432)-LEN(B434))),"hh:mm:ss AM/PM"))), "")</f>
        <v/>
      </c>
      <c r="D434" s="17" t="str">
        <f>IFERROR(TIMEVALUE(TEXT(RIGHT(Input!J432,(LEN(Input!J432)-LEN(B434))),"hh:mm:ss AM/PM")), "")</f>
        <v/>
      </c>
      <c r="E434" s="22" t="str">
        <f t="shared" si="18"/>
        <v/>
      </c>
      <c r="F434" s="22" t="e">
        <f t="shared" si="19"/>
        <v>#N/A</v>
      </c>
      <c r="G434" s="23" t="e">
        <f>24*IF(VLOOKUP(VLOOKUP(A434,Sheet1!$A$1:$B$150,VALUE(2),FALSE),Sheet1!$D$1:$F$3,IF(Input!H432="Fri",VALUE(3), VALUE(2)),FALSE) &lt; D434, D434 - VLOOKUP(VLOOKUP(A434,Sheet1!$A$1:$B$150,VALUE(2),FALSE),Sheet1!$D$1:$F$3,IF(Input!H432="Fri",VALUE(3), VALUE(2)),FALSE), 0)</f>
        <v>#N/A</v>
      </c>
      <c r="H434" s="9">
        <f t="shared" si="20"/>
        <v>0</v>
      </c>
      <c r="I434" s="9">
        <f>Input!M432</f>
        <v>0</v>
      </c>
    </row>
    <row r="435" spans="1:9" x14ac:dyDescent="0.4">
      <c r="A435" s="6" t="str">
        <f>CONCATENATE(Input!C433, " ", Input!D433)</f>
        <v xml:space="preserve"> </v>
      </c>
      <c r="B435" s="24">
        <f>Input!G433</f>
        <v>0</v>
      </c>
      <c r="C435" s="17" t="str">
        <f>IFERROR(TIMEVALUE((TEXT(RIGHT(Input!I433,(LEN(Input!I433)-LEN(B435))),"hh:mm:ss AM/PM"))), "")</f>
        <v/>
      </c>
      <c r="D435" s="17" t="str">
        <f>IFERROR(TIMEVALUE(TEXT(RIGHT(Input!J433,(LEN(Input!J433)-LEN(B435))),"hh:mm:ss AM/PM")), "")</f>
        <v/>
      </c>
      <c r="E435" s="22" t="str">
        <f t="shared" si="18"/>
        <v/>
      </c>
      <c r="F435" s="22" t="e">
        <f t="shared" si="19"/>
        <v>#N/A</v>
      </c>
      <c r="G435" s="23" t="e">
        <f>24*IF(VLOOKUP(VLOOKUP(A435,Sheet1!$A$1:$B$150,VALUE(2),FALSE),Sheet1!$D$1:$F$3,IF(Input!H433="Fri",VALUE(3), VALUE(2)),FALSE) &lt; D435, D435 - VLOOKUP(VLOOKUP(A435,Sheet1!$A$1:$B$150,VALUE(2),FALSE),Sheet1!$D$1:$F$3,IF(Input!H433="Fri",VALUE(3), VALUE(2)),FALSE), 0)</f>
        <v>#N/A</v>
      </c>
      <c r="H435" s="9">
        <f t="shared" si="20"/>
        <v>0</v>
      </c>
      <c r="I435" s="9">
        <f>Input!M433</f>
        <v>0</v>
      </c>
    </row>
    <row r="436" spans="1:9" x14ac:dyDescent="0.4">
      <c r="A436" s="6" t="str">
        <f>CONCATENATE(Input!C434, " ", Input!D434)</f>
        <v xml:space="preserve"> </v>
      </c>
      <c r="B436" s="24">
        <f>Input!G434</f>
        <v>0</v>
      </c>
      <c r="C436" s="17" t="str">
        <f>IFERROR(TIMEVALUE((TEXT(RIGHT(Input!I434,(LEN(Input!I434)-LEN(B436))),"hh:mm:ss AM/PM"))), "")</f>
        <v/>
      </c>
      <c r="D436" s="17" t="str">
        <f>IFERROR(TIMEVALUE(TEXT(RIGHT(Input!J434,(LEN(Input!J434)-LEN(B436))),"hh:mm:ss AM/PM")), "")</f>
        <v/>
      </c>
      <c r="E436" s="22" t="str">
        <f t="shared" si="18"/>
        <v/>
      </c>
      <c r="F436" s="22" t="e">
        <f t="shared" si="19"/>
        <v>#N/A</v>
      </c>
      <c r="G436" s="23" t="e">
        <f>24*IF(VLOOKUP(VLOOKUP(A436,Sheet1!$A$1:$B$150,VALUE(2),FALSE),Sheet1!$D$1:$F$3,IF(Input!H434="Fri",VALUE(3), VALUE(2)),FALSE) &lt; D436, D436 - VLOOKUP(VLOOKUP(A436,Sheet1!$A$1:$B$150,VALUE(2),FALSE),Sheet1!$D$1:$F$3,IF(Input!H434="Fri",VALUE(3), VALUE(2)),FALSE), 0)</f>
        <v>#N/A</v>
      </c>
      <c r="H436" s="9">
        <f t="shared" si="20"/>
        <v>0</v>
      </c>
      <c r="I436" s="9">
        <f>Input!M434</f>
        <v>0</v>
      </c>
    </row>
    <row r="437" spans="1:9" x14ac:dyDescent="0.4">
      <c r="A437" s="6" t="str">
        <f>CONCATENATE(Input!C435, " ", Input!D435)</f>
        <v xml:space="preserve"> </v>
      </c>
      <c r="B437" s="24">
        <f>Input!G435</f>
        <v>0</v>
      </c>
      <c r="C437" s="17" t="str">
        <f>IFERROR(TIMEVALUE((TEXT(RIGHT(Input!I435,(LEN(Input!I435)-LEN(B437))),"hh:mm:ss AM/PM"))), "")</f>
        <v/>
      </c>
      <c r="D437" s="17" t="str">
        <f>IFERROR(TIMEVALUE(TEXT(RIGHT(Input!J435,(LEN(Input!J435)-LEN(B437))),"hh:mm:ss AM/PM")), "")</f>
        <v/>
      </c>
      <c r="E437" s="22" t="str">
        <f t="shared" si="18"/>
        <v/>
      </c>
      <c r="F437" s="22" t="e">
        <f t="shared" si="19"/>
        <v>#N/A</v>
      </c>
      <c r="G437" s="23" t="e">
        <f>24*IF(VLOOKUP(VLOOKUP(A437,Sheet1!$A$1:$B$150,VALUE(2),FALSE),Sheet1!$D$1:$F$3,IF(Input!H435="Fri",VALUE(3), VALUE(2)),FALSE) &lt; D437, D437 - VLOOKUP(VLOOKUP(A437,Sheet1!$A$1:$B$150,VALUE(2),FALSE),Sheet1!$D$1:$F$3,IF(Input!H435="Fri",VALUE(3), VALUE(2)),FALSE), 0)</f>
        <v>#N/A</v>
      </c>
      <c r="H437" s="9">
        <f t="shared" si="20"/>
        <v>0</v>
      </c>
      <c r="I437" s="9">
        <f>Input!M435</f>
        <v>0</v>
      </c>
    </row>
    <row r="438" spans="1:9" x14ac:dyDescent="0.4">
      <c r="A438" s="6" t="str">
        <f>CONCATENATE(Input!C436, " ", Input!D436)</f>
        <v xml:space="preserve"> </v>
      </c>
      <c r="B438" s="24">
        <f>Input!G436</f>
        <v>0</v>
      </c>
      <c r="C438" s="17" t="str">
        <f>IFERROR(TIMEVALUE((TEXT(RIGHT(Input!I436,(LEN(Input!I436)-LEN(B438))),"hh:mm:ss AM/PM"))), "")</f>
        <v/>
      </c>
      <c r="D438" s="17" t="str">
        <f>IFERROR(TIMEVALUE(TEXT(RIGHT(Input!J436,(LEN(Input!J436)-LEN(B438))),"hh:mm:ss AM/PM")), "")</f>
        <v/>
      </c>
      <c r="E438" s="22" t="str">
        <f t="shared" si="18"/>
        <v/>
      </c>
      <c r="F438" s="22" t="e">
        <f t="shared" si="19"/>
        <v>#N/A</v>
      </c>
      <c r="G438" s="23" t="e">
        <f>24*IF(VLOOKUP(VLOOKUP(A438,Sheet1!$A$1:$B$150,VALUE(2),FALSE),Sheet1!$D$1:$F$3,IF(Input!H436="Fri",VALUE(3), VALUE(2)),FALSE) &lt; D438, D438 - VLOOKUP(VLOOKUP(A438,Sheet1!$A$1:$B$150,VALUE(2),FALSE),Sheet1!$D$1:$F$3,IF(Input!H436="Fri",VALUE(3), VALUE(2)),FALSE), 0)</f>
        <v>#N/A</v>
      </c>
      <c r="H438" s="9">
        <f t="shared" si="20"/>
        <v>0</v>
      </c>
      <c r="I438" s="9">
        <f>Input!M436</f>
        <v>0</v>
      </c>
    </row>
    <row r="439" spans="1:9" x14ac:dyDescent="0.4">
      <c r="A439" s="6" t="str">
        <f>CONCATENATE(Input!C437, " ", Input!D437)</f>
        <v xml:space="preserve"> </v>
      </c>
      <c r="B439" s="24">
        <f>Input!G437</f>
        <v>0</v>
      </c>
      <c r="C439" s="17" t="str">
        <f>IFERROR(TIMEVALUE((TEXT(RIGHT(Input!I437,(LEN(Input!I437)-LEN(B439))),"hh:mm:ss AM/PM"))), "")</f>
        <v/>
      </c>
      <c r="D439" s="17" t="str">
        <f>IFERROR(TIMEVALUE(TEXT(RIGHT(Input!J437,(LEN(Input!J437)-LEN(B439))),"hh:mm:ss AM/PM")), "")</f>
        <v/>
      </c>
      <c r="E439" s="22" t="str">
        <f t="shared" si="18"/>
        <v/>
      </c>
      <c r="F439" s="22" t="e">
        <f t="shared" si="19"/>
        <v>#N/A</v>
      </c>
      <c r="G439" s="23" t="e">
        <f>24*IF(VLOOKUP(VLOOKUP(A439,Sheet1!$A$1:$B$150,VALUE(2),FALSE),Sheet1!$D$1:$F$3,IF(Input!H437="Fri",VALUE(3), VALUE(2)),FALSE) &lt; D439, D439 - VLOOKUP(VLOOKUP(A439,Sheet1!$A$1:$B$150,VALUE(2),FALSE),Sheet1!$D$1:$F$3,IF(Input!H437="Fri",VALUE(3), VALUE(2)),FALSE), 0)</f>
        <v>#N/A</v>
      </c>
      <c r="H439" s="9">
        <f t="shared" si="20"/>
        <v>0</v>
      </c>
      <c r="I439" s="9">
        <f>Input!M437</f>
        <v>0</v>
      </c>
    </row>
    <row r="440" spans="1:9" x14ac:dyDescent="0.4">
      <c r="A440" s="6" t="str">
        <f>CONCATENATE(Input!C438, " ", Input!D438)</f>
        <v xml:space="preserve"> </v>
      </c>
      <c r="B440" s="24">
        <f>Input!G438</f>
        <v>0</v>
      </c>
      <c r="C440" s="17" t="str">
        <f>IFERROR(TIMEVALUE((TEXT(RIGHT(Input!I438,(LEN(Input!I438)-LEN(B440))),"hh:mm:ss AM/PM"))), "")</f>
        <v/>
      </c>
      <c r="D440" s="17" t="str">
        <f>IFERROR(TIMEVALUE(TEXT(RIGHT(Input!J438,(LEN(Input!J438)-LEN(B440))),"hh:mm:ss AM/PM")), "")</f>
        <v/>
      </c>
      <c r="E440" s="22" t="str">
        <f t="shared" si="18"/>
        <v/>
      </c>
      <c r="F440" s="22" t="e">
        <f t="shared" si="19"/>
        <v>#N/A</v>
      </c>
      <c r="G440" s="23" t="e">
        <f>24*IF(VLOOKUP(VLOOKUP(A440,Sheet1!$A$1:$B$150,VALUE(2),FALSE),Sheet1!$D$1:$F$3,IF(Input!H438="Fri",VALUE(3), VALUE(2)),FALSE) &lt; D440, D440 - VLOOKUP(VLOOKUP(A440,Sheet1!$A$1:$B$150,VALUE(2),FALSE),Sheet1!$D$1:$F$3,IF(Input!H438="Fri",VALUE(3), VALUE(2)),FALSE), 0)</f>
        <v>#N/A</v>
      </c>
      <c r="H440" s="9">
        <f t="shared" si="20"/>
        <v>0</v>
      </c>
      <c r="I440" s="9">
        <f>Input!M438</f>
        <v>0</v>
      </c>
    </row>
    <row r="441" spans="1:9" x14ac:dyDescent="0.4">
      <c r="A441" s="6" t="str">
        <f>CONCATENATE(Input!C439, " ", Input!D439)</f>
        <v xml:space="preserve"> </v>
      </c>
      <c r="B441" s="24">
        <f>Input!G439</f>
        <v>0</v>
      </c>
      <c r="C441" s="17" t="str">
        <f>IFERROR(TIMEVALUE((TEXT(RIGHT(Input!I439,(LEN(Input!I439)-LEN(B441))),"hh:mm:ss AM/PM"))), "")</f>
        <v/>
      </c>
      <c r="D441" s="17" t="str">
        <f>IFERROR(TIMEVALUE(TEXT(RIGHT(Input!J439,(LEN(Input!J439)-LEN(B441))),"hh:mm:ss AM/PM")), "")</f>
        <v/>
      </c>
      <c r="E441" s="22" t="str">
        <f t="shared" si="18"/>
        <v/>
      </c>
      <c r="F441" s="22" t="e">
        <f t="shared" si="19"/>
        <v>#N/A</v>
      </c>
      <c r="G441" s="23" t="e">
        <f>24*IF(VLOOKUP(VLOOKUP(A441,Sheet1!$A$1:$B$150,VALUE(2),FALSE),Sheet1!$D$1:$F$3,IF(Input!H439="Fri",VALUE(3), VALUE(2)),FALSE) &lt; D441, D441 - VLOOKUP(VLOOKUP(A441,Sheet1!$A$1:$B$150,VALUE(2),FALSE),Sheet1!$D$1:$F$3,IF(Input!H439="Fri",VALUE(3), VALUE(2)),FALSE), 0)</f>
        <v>#N/A</v>
      </c>
      <c r="H441" s="9">
        <f t="shared" si="20"/>
        <v>0</v>
      </c>
      <c r="I441" s="9">
        <f>Input!M439</f>
        <v>0</v>
      </c>
    </row>
    <row r="442" spans="1:9" x14ac:dyDescent="0.4">
      <c r="A442" s="6" t="str">
        <f>CONCATENATE(Input!C440, " ", Input!D440)</f>
        <v xml:space="preserve"> </v>
      </c>
      <c r="B442" s="24">
        <f>Input!G440</f>
        <v>0</v>
      </c>
      <c r="C442" s="17" t="str">
        <f>IFERROR(TIMEVALUE((TEXT(RIGHT(Input!I440,(LEN(Input!I440)-LEN(B442))),"hh:mm:ss AM/PM"))), "")</f>
        <v/>
      </c>
      <c r="D442" s="17" t="str">
        <f>IFERROR(TIMEVALUE(TEXT(RIGHT(Input!J440,(LEN(Input!J440)-LEN(B442))),"hh:mm:ss AM/PM")), "")</f>
        <v/>
      </c>
      <c r="E442" s="22" t="str">
        <f t="shared" si="18"/>
        <v/>
      </c>
      <c r="F442" s="22" t="e">
        <f t="shared" si="19"/>
        <v>#N/A</v>
      </c>
      <c r="G442" s="23" t="e">
        <f>24*IF(VLOOKUP(VLOOKUP(A442,Sheet1!$A$1:$B$150,VALUE(2),FALSE),Sheet1!$D$1:$F$3,IF(Input!H440="Fri",VALUE(3), VALUE(2)),FALSE) &lt; D442, D442 - VLOOKUP(VLOOKUP(A442,Sheet1!$A$1:$B$150,VALUE(2),FALSE),Sheet1!$D$1:$F$3,IF(Input!H440="Fri",VALUE(3), VALUE(2)),FALSE), 0)</f>
        <v>#N/A</v>
      </c>
      <c r="H442" s="9">
        <f t="shared" si="20"/>
        <v>0</v>
      </c>
      <c r="I442" s="9">
        <f>Input!M440</f>
        <v>0</v>
      </c>
    </row>
    <row r="443" spans="1:9" x14ac:dyDescent="0.4">
      <c r="A443" s="6" t="str">
        <f>CONCATENATE(Input!C441, " ", Input!D441)</f>
        <v xml:space="preserve"> </v>
      </c>
      <c r="B443" s="24">
        <f>Input!G441</f>
        <v>0</v>
      </c>
      <c r="C443" s="17" t="str">
        <f>IFERROR(TIMEVALUE((TEXT(RIGHT(Input!I441,(LEN(Input!I441)-LEN(B443))),"hh:mm:ss AM/PM"))), "")</f>
        <v/>
      </c>
      <c r="D443" s="17" t="str">
        <f>IFERROR(TIMEVALUE(TEXT(RIGHT(Input!J441,(LEN(Input!J441)-LEN(B443))),"hh:mm:ss AM/PM")), "")</f>
        <v/>
      </c>
      <c r="E443" s="22" t="str">
        <f t="shared" si="18"/>
        <v/>
      </c>
      <c r="F443" s="22" t="e">
        <f t="shared" si="19"/>
        <v>#N/A</v>
      </c>
      <c r="G443" s="23" t="e">
        <f>24*IF(VLOOKUP(VLOOKUP(A443,Sheet1!$A$1:$B$150,VALUE(2),FALSE),Sheet1!$D$1:$F$3,IF(Input!H441="Fri",VALUE(3), VALUE(2)),FALSE) &lt; D443, D443 - VLOOKUP(VLOOKUP(A443,Sheet1!$A$1:$B$150,VALUE(2),FALSE),Sheet1!$D$1:$F$3,IF(Input!H441="Fri",VALUE(3), VALUE(2)),FALSE), 0)</f>
        <v>#N/A</v>
      </c>
      <c r="H443" s="9">
        <f t="shared" si="20"/>
        <v>0</v>
      </c>
      <c r="I443" s="9">
        <f>Input!M441</f>
        <v>0</v>
      </c>
    </row>
    <row r="444" spans="1:9" x14ac:dyDescent="0.4">
      <c r="A444" s="6" t="str">
        <f>CONCATENATE(Input!C442, " ", Input!D442)</f>
        <v xml:space="preserve"> </v>
      </c>
      <c r="B444" s="24">
        <f>Input!G442</f>
        <v>0</v>
      </c>
      <c r="C444" s="17" t="str">
        <f>IFERROR(TIMEVALUE((TEXT(RIGHT(Input!I442,(LEN(Input!I442)-LEN(B444))),"hh:mm:ss AM/PM"))), "")</f>
        <v/>
      </c>
      <c r="D444" s="17" t="str">
        <f>IFERROR(TIMEVALUE(TEXT(RIGHT(Input!J442,(LEN(Input!J442)-LEN(B444))),"hh:mm:ss AM/PM")), "")</f>
        <v/>
      </c>
      <c r="E444" s="22" t="str">
        <f t="shared" si="18"/>
        <v/>
      </c>
      <c r="F444" s="22" t="e">
        <f t="shared" si="19"/>
        <v>#N/A</v>
      </c>
      <c r="G444" s="23" t="e">
        <f>24*IF(VLOOKUP(VLOOKUP(A444,Sheet1!$A$1:$B$150,VALUE(2),FALSE),Sheet1!$D$1:$F$3,IF(Input!H442="Fri",VALUE(3), VALUE(2)),FALSE) &lt; D444, D444 - VLOOKUP(VLOOKUP(A444,Sheet1!$A$1:$B$150,VALUE(2),FALSE),Sheet1!$D$1:$F$3,IF(Input!H442="Fri",VALUE(3), VALUE(2)),FALSE), 0)</f>
        <v>#N/A</v>
      </c>
      <c r="H444" s="9">
        <f t="shared" si="20"/>
        <v>0</v>
      </c>
      <c r="I444" s="9">
        <f>Input!M442</f>
        <v>0</v>
      </c>
    </row>
    <row r="445" spans="1:9" x14ac:dyDescent="0.4">
      <c r="A445" s="6" t="str">
        <f>CONCATENATE(Input!C443, " ", Input!D443)</f>
        <v xml:space="preserve"> </v>
      </c>
      <c r="B445" s="24">
        <f>Input!G443</f>
        <v>0</v>
      </c>
      <c r="C445" s="17" t="str">
        <f>IFERROR(TIMEVALUE((TEXT(RIGHT(Input!I443,(LEN(Input!I443)-LEN(B445))),"hh:mm:ss AM/PM"))), "")</f>
        <v/>
      </c>
      <c r="D445" s="17" t="str">
        <f>IFERROR(TIMEVALUE(TEXT(RIGHT(Input!J443,(LEN(Input!J443)-LEN(B445))),"hh:mm:ss AM/PM")), "")</f>
        <v/>
      </c>
      <c r="E445" s="22" t="str">
        <f t="shared" si="18"/>
        <v/>
      </c>
      <c r="F445" s="22" t="e">
        <f t="shared" si="19"/>
        <v>#N/A</v>
      </c>
      <c r="G445" s="23" t="e">
        <f>24*IF(VLOOKUP(VLOOKUP(A445,Sheet1!$A$1:$B$150,VALUE(2),FALSE),Sheet1!$D$1:$F$3,IF(Input!H443="Fri",VALUE(3), VALUE(2)),FALSE) &lt; D445, D445 - VLOOKUP(VLOOKUP(A445,Sheet1!$A$1:$B$150,VALUE(2),FALSE),Sheet1!$D$1:$F$3,IF(Input!H443="Fri",VALUE(3), VALUE(2)),FALSE), 0)</f>
        <v>#N/A</v>
      </c>
      <c r="H445" s="9">
        <f t="shared" si="20"/>
        <v>0</v>
      </c>
      <c r="I445" s="9">
        <f>Input!M443</f>
        <v>0</v>
      </c>
    </row>
    <row r="446" spans="1:9" x14ac:dyDescent="0.4">
      <c r="A446" s="6" t="str">
        <f>CONCATENATE(Input!C444, " ", Input!D444)</f>
        <v xml:space="preserve"> </v>
      </c>
      <c r="B446" s="24">
        <f>Input!G444</f>
        <v>0</v>
      </c>
      <c r="C446" s="17" t="str">
        <f>IFERROR(TIMEVALUE((TEXT(RIGHT(Input!I444,(LEN(Input!I444)-LEN(B446))),"hh:mm:ss AM/PM"))), "")</f>
        <v/>
      </c>
      <c r="D446" s="17" t="str">
        <f>IFERROR(TIMEVALUE(TEXT(RIGHT(Input!J444,(LEN(Input!J444)-LEN(B446))),"hh:mm:ss AM/PM")), "")</f>
        <v/>
      </c>
      <c r="E446" s="22" t="str">
        <f t="shared" si="18"/>
        <v/>
      </c>
      <c r="F446" s="22" t="e">
        <f t="shared" si="19"/>
        <v>#N/A</v>
      </c>
      <c r="G446" s="23" t="e">
        <f>24*IF(VLOOKUP(VLOOKUP(A446,Sheet1!$A$1:$B$150,VALUE(2),FALSE),Sheet1!$D$1:$F$3,IF(Input!H444="Fri",VALUE(3), VALUE(2)),FALSE) &lt; D446, D446 - VLOOKUP(VLOOKUP(A446,Sheet1!$A$1:$B$150,VALUE(2),FALSE),Sheet1!$D$1:$F$3,IF(Input!H444="Fri",VALUE(3), VALUE(2)),FALSE), 0)</f>
        <v>#N/A</v>
      </c>
      <c r="H446" s="9">
        <f t="shared" si="20"/>
        <v>0</v>
      </c>
      <c r="I446" s="9">
        <f>Input!M444</f>
        <v>0</v>
      </c>
    </row>
    <row r="447" spans="1:9" x14ac:dyDescent="0.4">
      <c r="A447" s="6" t="str">
        <f>CONCATENATE(Input!C445, " ", Input!D445)</f>
        <v xml:space="preserve"> </v>
      </c>
      <c r="B447" s="24">
        <f>Input!G445</f>
        <v>0</v>
      </c>
      <c r="C447" s="17" t="str">
        <f>IFERROR(TIMEVALUE((TEXT(RIGHT(Input!I445,(LEN(Input!I445)-LEN(B447))),"hh:mm:ss AM/PM"))), "")</f>
        <v/>
      </c>
      <c r="D447" s="17" t="str">
        <f>IFERROR(TIMEVALUE(TEXT(RIGHT(Input!J445,(LEN(Input!J445)-LEN(B447))),"hh:mm:ss AM/PM")), "")</f>
        <v/>
      </c>
      <c r="E447" s="22" t="str">
        <f t="shared" si="18"/>
        <v/>
      </c>
      <c r="F447" s="22" t="e">
        <f t="shared" si="19"/>
        <v>#N/A</v>
      </c>
      <c r="G447" s="23" t="e">
        <f>24*IF(VLOOKUP(VLOOKUP(A447,Sheet1!$A$1:$B$150,VALUE(2),FALSE),Sheet1!$D$1:$F$3,IF(Input!H445="Fri",VALUE(3), VALUE(2)),FALSE) &lt; D447, D447 - VLOOKUP(VLOOKUP(A447,Sheet1!$A$1:$B$150,VALUE(2),FALSE),Sheet1!$D$1:$F$3,IF(Input!H445="Fri",VALUE(3), VALUE(2)),FALSE), 0)</f>
        <v>#N/A</v>
      </c>
      <c r="H447" s="9">
        <f t="shared" si="20"/>
        <v>0</v>
      </c>
      <c r="I447" s="9">
        <f>Input!M445</f>
        <v>0</v>
      </c>
    </row>
    <row r="448" spans="1:9" x14ac:dyDescent="0.4">
      <c r="A448" s="6" t="str">
        <f>CONCATENATE(Input!C446, " ", Input!D446)</f>
        <v xml:space="preserve"> </v>
      </c>
      <c r="B448" s="24">
        <f>Input!G446</f>
        <v>0</v>
      </c>
      <c r="C448" s="17" t="str">
        <f>IFERROR(TIMEVALUE((TEXT(RIGHT(Input!I446,(LEN(Input!I446)-LEN(B448))),"hh:mm:ss AM/PM"))), "")</f>
        <v/>
      </c>
      <c r="D448" s="17" t="str">
        <f>IFERROR(TIMEVALUE(TEXT(RIGHT(Input!J446,(LEN(Input!J446)-LEN(B448))),"hh:mm:ss AM/PM")), "")</f>
        <v/>
      </c>
      <c r="E448" s="22" t="str">
        <f t="shared" si="18"/>
        <v/>
      </c>
      <c r="F448" s="22" t="e">
        <f t="shared" si="19"/>
        <v>#N/A</v>
      </c>
      <c r="G448" s="23" t="e">
        <f>24*IF(VLOOKUP(VLOOKUP(A448,Sheet1!$A$1:$B$150,VALUE(2),FALSE),Sheet1!$D$1:$F$3,IF(Input!H446="Fri",VALUE(3), VALUE(2)),FALSE) &lt; D448, D448 - VLOOKUP(VLOOKUP(A448,Sheet1!$A$1:$B$150,VALUE(2),FALSE),Sheet1!$D$1:$F$3,IF(Input!H446="Fri",VALUE(3), VALUE(2)),FALSE), 0)</f>
        <v>#N/A</v>
      </c>
      <c r="H448" s="9">
        <f t="shared" si="20"/>
        <v>0</v>
      </c>
      <c r="I448" s="9">
        <f>Input!M446</f>
        <v>0</v>
      </c>
    </row>
    <row r="449" spans="1:9" x14ac:dyDescent="0.4">
      <c r="A449" s="6" t="str">
        <f>CONCATENATE(Input!C447, " ", Input!D447)</f>
        <v xml:space="preserve"> </v>
      </c>
      <c r="B449" s="24">
        <f>Input!G447</f>
        <v>0</v>
      </c>
      <c r="C449" s="17" t="str">
        <f>IFERROR(TIMEVALUE((TEXT(RIGHT(Input!I447,(LEN(Input!I447)-LEN(B449))),"hh:mm:ss AM/PM"))), "")</f>
        <v/>
      </c>
      <c r="D449" s="17" t="str">
        <f>IFERROR(TIMEVALUE(TEXT(RIGHT(Input!J447,(LEN(Input!J447)-LEN(B449))),"hh:mm:ss AM/PM")), "")</f>
        <v/>
      </c>
      <c r="E449" s="22" t="str">
        <f t="shared" si="18"/>
        <v/>
      </c>
      <c r="F449" s="22" t="e">
        <f t="shared" si="19"/>
        <v>#N/A</v>
      </c>
      <c r="G449" s="23" t="e">
        <f>24*IF(VLOOKUP(VLOOKUP(A449,Sheet1!$A$1:$B$150,VALUE(2),FALSE),Sheet1!$D$1:$F$3,IF(Input!H447="Fri",VALUE(3), VALUE(2)),FALSE) &lt; D449, D449 - VLOOKUP(VLOOKUP(A449,Sheet1!$A$1:$B$150,VALUE(2),FALSE),Sheet1!$D$1:$F$3,IF(Input!H447="Fri",VALUE(3), VALUE(2)),FALSE), 0)</f>
        <v>#N/A</v>
      </c>
      <c r="H449" s="9">
        <f t="shared" si="20"/>
        <v>0</v>
      </c>
      <c r="I449" s="9">
        <f>Input!M447</f>
        <v>0</v>
      </c>
    </row>
    <row r="450" spans="1:9" x14ac:dyDescent="0.4">
      <c r="A450" s="6" t="str">
        <f>CONCATENATE(Input!C448, " ", Input!D448)</f>
        <v xml:space="preserve"> </v>
      </c>
      <c r="B450" s="24">
        <f>Input!G448</f>
        <v>0</v>
      </c>
      <c r="C450" s="17" t="str">
        <f>IFERROR(TIMEVALUE((TEXT(RIGHT(Input!I448,(LEN(Input!I448)-LEN(B450))),"hh:mm:ss AM/PM"))), "")</f>
        <v/>
      </c>
      <c r="D450" s="17" t="str">
        <f>IFERROR(TIMEVALUE(TEXT(RIGHT(Input!J448,(LEN(Input!J448)-LEN(B450))),"hh:mm:ss AM/PM")), "")</f>
        <v/>
      </c>
      <c r="E450" s="22" t="str">
        <f t="shared" si="18"/>
        <v/>
      </c>
      <c r="F450" s="22" t="e">
        <f t="shared" si="19"/>
        <v>#N/A</v>
      </c>
      <c r="G450" s="23" t="e">
        <f>24*IF(VLOOKUP(VLOOKUP(A450,Sheet1!$A$1:$B$150,VALUE(2),FALSE),Sheet1!$D$1:$F$3,IF(Input!H448="Fri",VALUE(3), VALUE(2)),FALSE) &lt; D450, D450 - VLOOKUP(VLOOKUP(A450,Sheet1!$A$1:$B$150,VALUE(2),FALSE),Sheet1!$D$1:$F$3,IF(Input!H448="Fri",VALUE(3), VALUE(2)),FALSE), 0)</f>
        <v>#N/A</v>
      </c>
      <c r="H450" s="9">
        <f t="shared" si="20"/>
        <v>0</v>
      </c>
      <c r="I450" s="9">
        <f>Input!M448</f>
        <v>0</v>
      </c>
    </row>
    <row r="451" spans="1:9" x14ac:dyDescent="0.4">
      <c r="A451" s="6" t="str">
        <f>CONCATENATE(Input!C449, " ", Input!D449)</f>
        <v xml:space="preserve"> </v>
      </c>
      <c r="B451" s="24">
        <f>Input!G449</f>
        <v>0</v>
      </c>
      <c r="C451" s="17" t="str">
        <f>IFERROR(TIMEVALUE((TEXT(RIGHT(Input!I449,(LEN(Input!I449)-LEN(B451))),"hh:mm:ss AM/PM"))), "")</f>
        <v/>
      </c>
      <c r="D451" s="17" t="str">
        <f>IFERROR(TIMEVALUE(TEXT(RIGHT(Input!J449,(LEN(Input!J449)-LEN(B451))),"hh:mm:ss AM/PM")), "")</f>
        <v/>
      </c>
      <c r="E451" s="22" t="str">
        <f t="shared" si="18"/>
        <v/>
      </c>
      <c r="F451" s="22" t="e">
        <f t="shared" si="19"/>
        <v>#N/A</v>
      </c>
      <c r="G451" s="23" t="e">
        <f>24*IF(VLOOKUP(VLOOKUP(A451,Sheet1!$A$1:$B$150,VALUE(2),FALSE),Sheet1!$D$1:$F$3,IF(Input!H449="Fri",VALUE(3), VALUE(2)),FALSE) &lt; D451, D451 - VLOOKUP(VLOOKUP(A451,Sheet1!$A$1:$B$150,VALUE(2),FALSE),Sheet1!$D$1:$F$3,IF(Input!H449="Fri",VALUE(3), VALUE(2)),FALSE), 0)</f>
        <v>#N/A</v>
      </c>
      <c r="H451" s="9">
        <f t="shared" si="20"/>
        <v>0</v>
      </c>
      <c r="I451" s="9">
        <f>Input!M449</f>
        <v>0</v>
      </c>
    </row>
    <row r="452" spans="1:9" x14ac:dyDescent="0.4">
      <c r="A452" s="6" t="str">
        <f>CONCATENATE(Input!C450, " ", Input!D450)</f>
        <v xml:space="preserve"> </v>
      </c>
      <c r="B452" s="24">
        <f>Input!G450</f>
        <v>0</v>
      </c>
      <c r="C452" s="17" t="str">
        <f>IFERROR(TIMEVALUE((TEXT(RIGHT(Input!I450,(LEN(Input!I450)-LEN(B452))),"hh:mm:ss AM/PM"))), "")</f>
        <v/>
      </c>
      <c r="D452" s="17" t="str">
        <f>IFERROR(TIMEVALUE(TEXT(RIGHT(Input!J450,(LEN(Input!J450)-LEN(B452))),"hh:mm:ss AM/PM")), "")</f>
        <v/>
      </c>
      <c r="E452" s="22" t="str">
        <f t="shared" si="18"/>
        <v/>
      </c>
      <c r="F452" s="22" t="e">
        <f t="shared" si="19"/>
        <v>#N/A</v>
      </c>
      <c r="G452" s="23" t="e">
        <f>24*IF(VLOOKUP(VLOOKUP(A452,Sheet1!$A$1:$B$150,VALUE(2),FALSE),Sheet1!$D$1:$F$3,IF(Input!H450="Fri",VALUE(3), VALUE(2)),FALSE) &lt; D452, D452 - VLOOKUP(VLOOKUP(A452,Sheet1!$A$1:$B$150,VALUE(2),FALSE),Sheet1!$D$1:$F$3,IF(Input!H450="Fri",VALUE(3), VALUE(2)),FALSE), 0)</f>
        <v>#N/A</v>
      </c>
      <c r="H452" s="9">
        <f t="shared" si="20"/>
        <v>0</v>
      </c>
      <c r="I452" s="9">
        <f>Input!M450</f>
        <v>0</v>
      </c>
    </row>
    <row r="453" spans="1:9" x14ac:dyDescent="0.4">
      <c r="A453" s="6" t="str">
        <f>CONCATENATE(Input!C451, " ", Input!D451)</f>
        <v xml:space="preserve"> </v>
      </c>
      <c r="B453" s="24">
        <f>Input!G451</f>
        <v>0</v>
      </c>
      <c r="C453" s="17" t="str">
        <f>IFERROR(TIMEVALUE((TEXT(RIGHT(Input!I451,(LEN(Input!I451)-LEN(B453))),"hh:mm:ss AM/PM"))), "")</f>
        <v/>
      </c>
      <c r="D453" s="17" t="str">
        <f>IFERROR(TIMEVALUE(TEXT(RIGHT(Input!J451,(LEN(Input!J451)-LEN(B453))),"hh:mm:ss AM/PM")), "")</f>
        <v/>
      </c>
      <c r="E453" s="22" t="str">
        <f t="shared" ref="E453:E501" si="21">IFERROR(D453-C453,"")</f>
        <v/>
      </c>
      <c r="F453" s="22" t="e">
        <f t="shared" ref="F453:F501" si="22">IF(E453&gt;G453, E453-G453, 0)</f>
        <v>#N/A</v>
      </c>
      <c r="G453" s="23" t="e">
        <f>24*IF(VLOOKUP(VLOOKUP(A453,Sheet1!$A$1:$B$150,VALUE(2),FALSE),Sheet1!$D$1:$F$3,IF(Input!H451="Fri",VALUE(3), VALUE(2)),FALSE) &lt; D453, D453 - VLOOKUP(VLOOKUP(A453,Sheet1!$A$1:$B$150,VALUE(2),FALSE),Sheet1!$D$1:$F$3,IF(Input!H451="Fri",VALUE(3), VALUE(2)),FALSE), 0)</f>
        <v>#N/A</v>
      </c>
      <c r="H453" s="9">
        <f t="shared" ref="H453:H501" si="23">WEEKNUM(B453)</f>
        <v>0</v>
      </c>
      <c r="I453" s="9">
        <f>Input!M451</f>
        <v>0</v>
      </c>
    </row>
    <row r="454" spans="1:9" x14ac:dyDescent="0.4">
      <c r="A454" s="6" t="str">
        <f>CONCATENATE(Input!C452, " ", Input!D452)</f>
        <v xml:space="preserve"> </v>
      </c>
      <c r="B454" s="24">
        <f>Input!G452</f>
        <v>0</v>
      </c>
      <c r="C454" s="17" t="str">
        <f>IFERROR(TIMEVALUE((TEXT(RIGHT(Input!I452,(LEN(Input!I452)-LEN(B454))),"hh:mm:ss AM/PM"))), "")</f>
        <v/>
      </c>
      <c r="D454" s="17" t="str">
        <f>IFERROR(TIMEVALUE(TEXT(RIGHT(Input!J452,(LEN(Input!J452)-LEN(B454))),"hh:mm:ss AM/PM")), "")</f>
        <v/>
      </c>
      <c r="E454" s="22" t="str">
        <f t="shared" si="21"/>
        <v/>
      </c>
      <c r="F454" s="22" t="e">
        <f t="shared" si="22"/>
        <v>#N/A</v>
      </c>
      <c r="G454" s="23" t="e">
        <f>24*IF(VLOOKUP(VLOOKUP(A454,Sheet1!$A$1:$B$150,VALUE(2),FALSE),Sheet1!$D$1:$F$3,IF(Input!H452="Fri",VALUE(3), VALUE(2)),FALSE) &lt; D454, D454 - VLOOKUP(VLOOKUP(A454,Sheet1!$A$1:$B$150,VALUE(2),FALSE),Sheet1!$D$1:$F$3,IF(Input!H452="Fri",VALUE(3), VALUE(2)),FALSE), 0)</f>
        <v>#N/A</v>
      </c>
      <c r="H454" s="9">
        <f t="shared" si="23"/>
        <v>0</v>
      </c>
      <c r="I454" s="9">
        <f>Input!M452</f>
        <v>0</v>
      </c>
    </row>
    <row r="455" spans="1:9" x14ac:dyDescent="0.4">
      <c r="A455" s="6" t="str">
        <f>CONCATENATE(Input!C453, " ", Input!D453)</f>
        <v xml:space="preserve"> </v>
      </c>
      <c r="B455" s="24">
        <f>Input!G453</f>
        <v>0</v>
      </c>
      <c r="C455" s="17" t="str">
        <f>IFERROR(TIMEVALUE((TEXT(RIGHT(Input!I453,(LEN(Input!I453)-LEN(B455))),"hh:mm:ss AM/PM"))), "")</f>
        <v/>
      </c>
      <c r="D455" s="17" t="str">
        <f>IFERROR(TIMEVALUE(TEXT(RIGHT(Input!J453,(LEN(Input!J453)-LEN(B455))),"hh:mm:ss AM/PM")), "")</f>
        <v/>
      </c>
      <c r="E455" s="22" t="str">
        <f t="shared" si="21"/>
        <v/>
      </c>
      <c r="F455" s="22" t="e">
        <f t="shared" si="22"/>
        <v>#N/A</v>
      </c>
      <c r="G455" s="23" t="e">
        <f>24*IF(VLOOKUP(VLOOKUP(A455,Sheet1!$A$1:$B$150,VALUE(2),FALSE),Sheet1!$D$1:$F$3,IF(Input!H453="Fri",VALUE(3), VALUE(2)),FALSE) &lt; D455, D455 - VLOOKUP(VLOOKUP(A455,Sheet1!$A$1:$B$150,VALUE(2),FALSE),Sheet1!$D$1:$F$3,IF(Input!H453="Fri",VALUE(3), VALUE(2)),FALSE), 0)</f>
        <v>#N/A</v>
      </c>
      <c r="H455" s="9">
        <f t="shared" si="23"/>
        <v>0</v>
      </c>
      <c r="I455" s="9">
        <f>Input!M453</f>
        <v>0</v>
      </c>
    </row>
    <row r="456" spans="1:9" x14ac:dyDescent="0.4">
      <c r="A456" s="6" t="str">
        <f>CONCATENATE(Input!C454, " ", Input!D454)</f>
        <v xml:space="preserve"> </v>
      </c>
      <c r="B456" s="24">
        <f>Input!G454</f>
        <v>0</v>
      </c>
      <c r="C456" s="17" t="str">
        <f>IFERROR(TIMEVALUE((TEXT(RIGHT(Input!I454,(LEN(Input!I454)-LEN(B456))),"hh:mm:ss AM/PM"))), "")</f>
        <v/>
      </c>
      <c r="D456" s="17" t="str">
        <f>IFERROR(TIMEVALUE(TEXT(RIGHT(Input!J454,(LEN(Input!J454)-LEN(B456))),"hh:mm:ss AM/PM")), "")</f>
        <v/>
      </c>
      <c r="E456" s="22" t="str">
        <f t="shared" si="21"/>
        <v/>
      </c>
      <c r="F456" s="22" t="e">
        <f t="shared" si="22"/>
        <v>#N/A</v>
      </c>
      <c r="G456" s="23" t="e">
        <f>24*IF(VLOOKUP(VLOOKUP(A456,Sheet1!$A$1:$B$150,VALUE(2),FALSE),Sheet1!$D$1:$F$3,IF(Input!H454="Fri",VALUE(3), VALUE(2)),FALSE) &lt; D456, D456 - VLOOKUP(VLOOKUP(A456,Sheet1!$A$1:$B$150,VALUE(2),FALSE),Sheet1!$D$1:$F$3,IF(Input!H454="Fri",VALUE(3), VALUE(2)),FALSE), 0)</f>
        <v>#N/A</v>
      </c>
      <c r="H456" s="9">
        <f t="shared" si="23"/>
        <v>0</v>
      </c>
      <c r="I456" s="9">
        <f>Input!M454</f>
        <v>0</v>
      </c>
    </row>
    <row r="457" spans="1:9" x14ac:dyDescent="0.4">
      <c r="A457" s="6" t="str">
        <f>CONCATENATE(Input!C455, " ", Input!D455)</f>
        <v xml:space="preserve"> </v>
      </c>
      <c r="B457" s="24">
        <f>Input!G455</f>
        <v>0</v>
      </c>
      <c r="C457" s="17" t="str">
        <f>IFERROR(TIMEVALUE((TEXT(RIGHT(Input!I455,(LEN(Input!I455)-LEN(B457))),"hh:mm:ss AM/PM"))), "")</f>
        <v/>
      </c>
      <c r="D457" s="17" t="str">
        <f>IFERROR(TIMEVALUE(TEXT(RIGHT(Input!J455,(LEN(Input!J455)-LEN(B457))),"hh:mm:ss AM/PM")), "")</f>
        <v/>
      </c>
      <c r="E457" s="22" t="str">
        <f t="shared" si="21"/>
        <v/>
      </c>
      <c r="F457" s="22" t="e">
        <f t="shared" si="22"/>
        <v>#N/A</v>
      </c>
      <c r="G457" s="23" t="e">
        <f>24*IF(VLOOKUP(VLOOKUP(A457,Sheet1!$A$1:$B$150,VALUE(2),FALSE),Sheet1!$D$1:$F$3,IF(Input!H455="Fri",VALUE(3), VALUE(2)),FALSE) &lt; D457, D457 - VLOOKUP(VLOOKUP(A457,Sheet1!$A$1:$B$150,VALUE(2),FALSE),Sheet1!$D$1:$F$3,IF(Input!H455="Fri",VALUE(3), VALUE(2)),FALSE), 0)</f>
        <v>#N/A</v>
      </c>
      <c r="H457" s="9">
        <f t="shared" si="23"/>
        <v>0</v>
      </c>
      <c r="I457" s="9">
        <f>Input!M455</f>
        <v>0</v>
      </c>
    </row>
    <row r="458" spans="1:9" x14ac:dyDescent="0.4">
      <c r="A458" s="6" t="str">
        <f>CONCATENATE(Input!C456, " ", Input!D456)</f>
        <v xml:space="preserve"> </v>
      </c>
      <c r="B458" s="24">
        <f>Input!G456</f>
        <v>0</v>
      </c>
      <c r="C458" s="17" t="str">
        <f>IFERROR(TIMEVALUE((TEXT(RIGHT(Input!I456,(LEN(Input!I456)-LEN(B458))),"hh:mm:ss AM/PM"))), "")</f>
        <v/>
      </c>
      <c r="D458" s="17" t="str">
        <f>IFERROR(TIMEVALUE(TEXT(RIGHT(Input!J456,(LEN(Input!J456)-LEN(B458))),"hh:mm:ss AM/PM")), "")</f>
        <v/>
      </c>
      <c r="E458" s="22" t="str">
        <f t="shared" si="21"/>
        <v/>
      </c>
      <c r="F458" s="22" t="e">
        <f t="shared" si="22"/>
        <v>#N/A</v>
      </c>
      <c r="G458" s="23" t="e">
        <f>24*IF(VLOOKUP(VLOOKUP(A458,Sheet1!$A$1:$B$150,VALUE(2),FALSE),Sheet1!$D$1:$F$3,IF(Input!H456="Fri",VALUE(3), VALUE(2)),FALSE) &lt; D458, D458 - VLOOKUP(VLOOKUP(A458,Sheet1!$A$1:$B$150,VALUE(2),FALSE),Sheet1!$D$1:$F$3,IF(Input!H456="Fri",VALUE(3), VALUE(2)),FALSE), 0)</f>
        <v>#N/A</v>
      </c>
      <c r="H458" s="9">
        <f t="shared" si="23"/>
        <v>0</v>
      </c>
      <c r="I458" s="9">
        <f>Input!M456</f>
        <v>0</v>
      </c>
    </row>
    <row r="459" spans="1:9" x14ac:dyDescent="0.4">
      <c r="A459" s="6" t="str">
        <f>CONCATENATE(Input!C457, " ", Input!D457)</f>
        <v xml:space="preserve"> </v>
      </c>
      <c r="B459" s="24">
        <f>Input!G457</f>
        <v>0</v>
      </c>
      <c r="C459" s="17" t="str">
        <f>IFERROR(TIMEVALUE((TEXT(RIGHT(Input!I457,(LEN(Input!I457)-LEN(B459))),"hh:mm:ss AM/PM"))), "")</f>
        <v/>
      </c>
      <c r="D459" s="17" t="str">
        <f>IFERROR(TIMEVALUE(TEXT(RIGHT(Input!J457,(LEN(Input!J457)-LEN(B459))),"hh:mm:ss AM/PM")), "")</f>
        <v/>
      </c>
      <c r="E459" s="22" t="str">
        <f t="shared" si="21"/>
        <v/>
      </c>
      <c r="F459" s="22" t="e">
        <f t="shared" si="22"/>
        <v>#N/A</v>
      </c>
      <c r="G459" s="23" t="e">
        <f>24*IF(VLOOKUP(VLOOKUP(A459,Sheet1!$A$1:$B$150,VALUE(2),FALSE),Sheet1!$D$1:$F$3,IF(Input!H457="Fri",VALUE(3), VALUE(2)),FALSE) &lt; D459, D459 - VLOOKUP(VLOOKUP(A459,Sheet1!$A$1:$B$150,VALUE(2),FALSE),Sheet1!$D$1:$F$3,IF(Input!H457="Fri",VALUE(3), VALUE(2)),FALSE), 0)</f>
        <v>#N/A</v>
      </c>
      <c r="H459" s="9">
        <f t="shared" si="23"/>
        <v>0</v>
      </c>
      <c r="I459" s="9">
        <f>Input!M457</f>
        <v>0</v>
      </c>
    </row>
    <row r="460" spans="1:9" x14ac:dyDescent="0.4">
      <c r="A460" s="6" t="str">
        <f>CONCATENATE(Input!C458, " ", Input!D458)</f>
        <v xml:space="preserve"> </v>
      </c>
      <c r="B460" s="24">
        <f>Input!G458</f>
        <v>0</v>
      </c>
      <c r="C460" s="17" t="str">
        <f>IFERROR(TIMEVALUE((TEXT(RIGHT(Input!I458,(LEN(Input!I458)-LEN(B460))),"hh:mm:ss AM/PM"))), "")</f>
        <v/>
      </c>
      <c r="D460" s="17" t="str">
        <f>IFERROR(TIMEVALUE(TEXT(RIGHT(Input!J458,(LEN(Input!J458)-LEN(B460))),"hh:mm:ss AM/PM")), "")</f>
        <v/>
      </c>
      <c r="E460" s="22" t="str">
        <f t="shared" si="21"/>
        <v/>
      </c>
      <c r="F460" s="22" t="e">
        <f t="shared" si="22"/>
        <v>#N/A</v>
      </c>
      <c r="G460" s="23" t="e">
        <f>24*IF(VLOOKUP(VLOOKUP(A460,Sheet1!$A$1:$B$150,VALUE(2),FALSE),Sheet1!$D$1:$F$3,IF(Input!H458="Fri",VALUE(3), VALUE(2)),FALSE) &lt; D460, D460 - VLOOKUP(VLOOKUP(A460,Sheet1!$A$1:$B$150,VALUE(2),FALSE),Sheet1!$D$1:$F$3,IF(Input!H458="Fri",VALUE(3), VALUE(2)),FALSE), 0)</f>
        <v>#N/A</v>
      </c>
      <c r="H460" s="9">
        <f t="shared" si="23"/>
        <v>0</v>
      </c>
      <c r="I460" s="9">
        <f>Input!M458</f>
        <v>0</v>
      </c>
    </row>
    <row r="461" spans="1:9" x14ac:dyDescent="0.4">
      <c r="A461" s="6" t="str">
        <f>CONCATENATE(Input!C459, " ", Input!D459)</f>
        <v xml:space="preserve"> </v>
      </c>
      <c r="B461" s="24">
        <f>Input!G459</f>
        <v>0</v>
      </c>
      <c r="C461" s="17" t="str">
        <f>IFERROR(TIMEVALUE((TEXT(RIGHT(Input!I459,(LEN(Input!I459)-LEN(B461))),"hh:mm:ss AM/PM"))), "")</f>
        <v/>
      </c>
      <c r="D461" s="17" t="str">
        <f>IFERROR(TIMEVALUE(TEXT(RIGHT(Input!J459,(LEN(Input!J459)-LEN(B461))),"hh:mm:ss AM/PM")), "")</f>
        <v/>
      </c>
      <c r="E461" s="22" t="str">
        <f t="shared" si="21"/>
        <v/>
      </c>
      <c r="F461" s="22" t="e">
        <f t="shared" si="22"/>
        <v>#N/A</v>
      </c>
      <c r="G461" s="23" t="e">
        <f>24*IF(VLOOKUP(VLOOKUP(A461,Sheet1!$A$1:$B$150,VALUE(2),FALSE),Sheet1!$D$1:$F$3,IF(Input!H459="Fri",VALUE(3), VALUE(2)),FALSE) &lt; D461, D461 - VLOOKUP(VLOOKUP(A461,Sheet1!$A$1:$B$150,VALUE(2),FALSE),Sheet1!$D$1:$F$3,IF(Input!H459="Fri",VALUE(3), VALUE(2)),FALSE), 0)</f>
        <v>#N/A</v>
      </c>
      <c r="H461" s="9">
        <f t="shared" si="23"/>
        <v>0</v>
      </c>
      <c r="I461" s="9">
        <f>Input!M459</f>
        <v>0</v>
      </c>
    </row>
    <row r="462" spans="1:9" x14ac:dyDescent="0.4">
      <c r="A462" s="6" t="str">
        <f>CONCATENATE(Input!C460, " ", Input!D460)</f>
        <v xml:space="preserve"> </v>
      </c>
      <c r="B462" s="24">
        <f>Input!G460</f>
        <v>0</v>
      </c>
      <c r="C462" s="17" t="str">
        <f>IFERROR(TIMEVALUE((TEXT(RIGHT(Input!I460,(LEN(Input!I460)-LEN(B462))),"hh:mm:ss AM/PM"))), "")</f>
        <v/>
      </c>
      <c r="D462" s="17" t="str">
        <f>IFERROR(TIMEVALUE(TEXT(RIGHT(Input!J460,(LEN(Input!J460)-LEN(B462))),"hh:mm:ss AM/PM")), "")</f>
        <v/>
      </c>
      <c r="E462" s="22" t="str">
        <f t="shared" si="21"/>
        <v/>
      </c>
      <c r="F462" s="22" t="e">
        <f t="shared" si="22"/>
        <v>#N/A</v>
      </c>
      <c r="G462" s="23" t="e">
        <f>24*IF(VLOOKUP(VLOOKUP(A462,Sheet1!$A$1:$B$150,VALUE(2),FALSE),Sheet1!$D$1:$F$3,IF(Input!H460="Fri",VALUE(3), VALUE(2)),FALSE) &lt; D462, D462 - VLOOKUP(VLOOKUP(A462,Sheet1!$A$1:$B$150,VALUE(2),FALSE),Sheet1!$D$1:$F$3,IF(Input!H460="Fri",VALUE(3), VALUE(2)),FALSE), 0)</f>
        <v>#N/A</v>
      </c>
      <c r="H462" s="9">
        <f t="shared" si="23"/>
        <v>0</v>
      </c>
      <c r="I462" s="9">
        <f>Input!M460</f>
        <v>0</v>
      </c>
    </row>
    <row r="463" spans="1:9" x14ac:dyDescent="0.4">
      <c r="A463" s="6" t="str">
        <f>CONCATENATE(Input!C461, " ", Input!D461)</f>
        <v xml:space="preserve"> </v>
      </c>
      <c r="B463" s="24">
        <f>Input!G461</f>
        <v>0</v>
      </c>
      <c r="C463" s="17" t="str">
        <f>IFERROR(TIMEVALUE((TEXT(RIGHT(Input!I461,(LEN(Input!I461)-LEN(B463))),"hh:mm:ss AM/PM"))), "")</f>
        <v/>
      </c>
      <c r="D463" s="17" t="str">
        <f>IFERROR(TIMEVALUE(TEXT(RIGHT(Input!J461,(LEN(Input!J461)-LEN(B463))),"hh:mm:ss AM/PM")), "")</f>
        <v/>
      </c>
      <c r="E463" s="22" t="str">
        <f t="shared" si="21"/>
        <v/>
      </c>
      <c r="F463" s="22" t="e">
        <f t="shared" si="22"/>
        <v>#N/A</v>
      </c>
      <c r="G463" s="23" t="e">
        <f>24*IF(VLOOKUP(VLOOKUP(A463,Sheet1!$A$1:$B$150,VALUE(2),FALSE),Sheet1!$D$1:$F$3,IF(Input!H461="Fri",VALUE(3), VALUE(2)),FALSE) &lt; D463, D463 - VLOOKUP(VLOOKUP(A463,Sheet1!$A$1:$B$150,VALUE(2),FALSE),Sheet1!$D$1:$F$3,IF(Input!H461="Fri",VALUE(3), VALUE(2)),FALSE), 0)</f>
        <v>#N/A</v>
      </c>
      <c r="H463" s="9">
        <f t="shared" si="23"/>
        <v>0</v>
      </c>
      <c r="I463" s="9">
        <f>Input!M461</f>
        <v>0</v>
      </c>
    </row>
    <row r="464" spans="1:9" x14ac:dyDescent="0.4">
      <c r="A464" s="6" t="str">
        <f>CONCATENATE(Input!C462, " ", Input!D462)</f>
        <v xml:space="preserve"> </v>
      </c>
      <c r="B464" s="24">
        <f>Input!G462</f>
        <v>0</v>
      </c>
      <c r="C464" s="17" t="str">
        <f>IFERROR(TIMEVALUE((TEXT(RIGHT(Input!I462,(LEN(Input!I462)-LEN(B464))),"hh:mm:ss AM/PM"))), "")</f>
        <v/>
      </c>
      <c r="D464" s="17" t="str">
        <f>IFERROR(TIMEVALUE(TEXT(RIGHT(Input!J462,(LEN(Input!J462)-LEN(B464))),"hh:mm:ss AM/PM")), "")</f>
        <v/>
      </c>
      <c r="E464" s="22" t="str">
        <f t="shared" si="21"/>
        <v/>
      </c>
      <c r="F464" s="22" t="e">
        <f t="shared" si="22"/>
        <v>#N/A</v>
      </c>
      <c r="G464" s="23" t="e">
        <f>24*IF(VLOOKUP(VLOOKUP(A464,Sheet1!$A$1:$B$150,VALUE(2),FALSE),Sheet1!$D$1:$F$3,IF(Input!H462="Fri",VALUE(3), VALUE(2)),FALSE) &lt; D464, D464 - VLOOKUP(VLOOKUP(A464,Sheet1!$A$1:$B$150,VALUE(2),FALSE),Sheet1!$D$1:$F$3,IF(Input!H462="Fri",VALUE(3), VALUE(2)),FALSE), 0)</f>
        <v>#N/A</v>
      </c>
      <c r="H464" s="9">
        <f t="shared" si="23"/>
        <v>0</v>
      </c>
      <c r="I464" s="9">
        <f>Input!M462</f>
        <v>0</v>
      </c>
    </row>
    <row r="465" spans="1:9" x14ac:dyDescent="0.4">
      <c r="A465" s="6" t="str">
        <f>CONCATENATE(Input!C463, " ", Input!D463)</f>
        <v xml:space="preserve"> </v>
      </c>
      <c r="B465" s="24">
        <f>Input!G463</f>
        <v>0</v>
      </c>
      <c r="C465" s="17" t="str">
        <f>IFERROR(TIMEVALUE((TEXT(RIGHT(Input!I463,(LEN(Input!I463)-LEN(B465))),"hh:mm:ss AM/PM"))), "")</f>
        <v/>
      </c>
      <c r="D465" s="17" t="str">
        <f>IFERROR(TIMEVALUE(TEXT(RIGHT(Input!J463,(LEN(Input!J463)-LEN(B465))),"hh:mm:ss AM/PM")), "")</f>
        <v/>
      </c>
      <c r="E465" s="22" t="str">
        <f t="shared" si="21"/>
        <v/>
      </c>
      <c r="F465" s="22" t="e">
        <f t="shared" si="22"/>
        <v>#N/A</v>
      </c>
      <c r="G465" s="23" t="e">
        <f>24*IF(VLOOKUP(VLOOKUP(A465,Sheet1!$A$1:$B$150,VALUE(2),FALSE),Sheet1!$D$1:$F$3,IF(Input!H463="Fri",VALUE(3), VALUE(2)),FALSE) &lt; D465, D465 - VLOOKUP(VLOOKUP(A465,Sheet1!$A$1:$B$150,VALUE(2),FALSE),Sheet1!$D$1:$F$3,IF(Input!H463="Fri",VALUE(3), VALUE(2)),FALSE), 0)</f>
        <v>#N/A</v>
      </c>
      <c r="H465" s="9">
        <f t="shared" si="23"/>
        <v>0</v>
      </c>
      <c r="I465" s="9">
        <f>Input!M463</f>
        <v>0</v>
      </c>
    </row>
    <row r="466" spans="1:9" x14ac:dyDescent="0.4">
      <c r="A466" s="6" t="str">
        <f>CONCATENATE(Input!C464, " ", Input!D464)</f>
        <v xml:space="preserve"> </v>
      </c>
      <c r="B466" s="24">
        <f>Input!G464</f>
        <v>0</v>
      </c>
      <c r="C466" s="17" t="str">
        <f>IFERROR(TIMEVALUE((TEXT(RIGHT(Input!I464,(LEN(Input!I464)-LEN(B466))),"hh:mm:ss AM/PM"))), "")</f>
        <v/>
      </c>
      <c r="D466" s="17" t="str">
        <f>IFERROR(TIMEVALUE(TEXT(RIGHT(Input!J464,(LEN(Input!J464)-LEN(B466))),"hh:mm:ss AM/PM")), "")</f>
        <v/>
      </c>
      <c r="E466" s="22" t="str">
        <f t="shared" si="21"/>
        <v/>
      </c>
      <c r="F466" s="22" t="e">
        <f t="shared" si="22"/>
        <v>#N/A</v>
      </c>
      <c r="G466" s="23" t="e">
        <f>24*IF(VLOOKUP(VLOOKUP(A466,Sheet1!$A$1:$B$150,VALUE(2),FALSE),Sheet1!$D$1:$F$3,IF(Input!H464="Fri",VALUE(3), VALUE(2)),FALSE) &lt; D466, D466 - VLOOKUP(VLOOKUP(A466,Sheet1!$A$1:$B$150,VALUE(2),FALSE),Sheet1!$D$1:$F$3,IF(Input!H464="Fri",VALUE(3), VALUE(2)),FALSE), 0)</f>
        <v>#N/A</v>
      </c>
      <c r="H466" s="9">
        <f t="shared" si="23"/>
        <v>0</v>
      </c>
      <c r="I466" s="9">
        <f>Input!M464</f>
        <v>0</v>
      </c>
    </row>
    <row r="467" spans="1:9" x14ac:dyDescent="0.4">
      <c r="A467" s="6" t="str">
        <f>CONCATENATE(Input!C465, " ", Input!D465)</f>
        <v xml:space="preserve"> </v>
      </c>
      <c r="B467" s="24">
        <f>Input!G465</f>
        <v>0</v>
      </c>
      <c r="C467" s="17" t="str">
        <f>IFERROR(TIMEVALUE((TEXT(RIGHT(Input!I465,(LEN(Input!I465)-LEN(B467))),"hh:mm:ss AM/PM"))), "")</f>
        <v/>
      </c>
      <c r="D467" s="17" t="str">
        <f>IFERROR(TIMEVALUE(TEXT(RIGHT(Input!J465,(LEN(Input!J465)-LEN(B467))),"hh:mm:ss AM/PM")), "")</f>
        <v/>
      </c>
      <c r="E467" s="22" t="str">
        <f t="shared" si="21"/>
        <v/>
      </c>
      <c r="F467" s="22" t="e">
        <f t="shared" si="22"/>
        <v>#N/A</v>
      </c>
      <c r="G467" s="23" t="e">
        <f>24*IF(VLOOKUP(VLOOKUP(A467,Sheet1!$A$1:$B$150,VALUE(2),FALSE),Sheet1!$D$1:$F$3,IF(Input!H465="Fri",VALUE(3), VALUE(2)),FALSE) &lt; D467, D467 - VLOOKUP(VLOOKUP(A467,Sheet1!$A$1:$B$150,VALUE(2),FALSE),Sheet1!$D$1:$F$3,IF(Input!H465="Fri",VALUE(3), VALUE(2)),FALSE), 0)</f>
        <v>#N/A</v>
      </c>
      <c r="H467" s="9">
        <f t="shared" si="23"/>
        <v>0</v>
      </c>
      <c r="I467" s="9">
        <f>Input!M465</f>
        <v>0</v>
      </c>
    </row>
    <row r="468" spans="1:9" x14ac:dyDescent="0.4">
      <c r="A468" s="6" t="str">
        <f>CONCATENATE(Input!C466, " ", Input!D466)</f>
        <v xml:space="preserve"> </v>
      </c>
      <c r="B468" s="24">
        <f>Input!G466</f>
        <v>0</v>
      </c>
      <c r="C468" s="17" t="str">
        <f>IFERROR(TIMEVALUE((TEXT(RIGHT(Input!I466,(LEN(Input!I466)-LEN(B468))),"hh:mm:ss AM/PM"))), "")</f>
        <v/>
      </c>
      <c r="D468" s="17" t="str">
        <f>IFERROR(TIMEVALUE(TEXT(RIGHT(Input!J466,(LEN(Input!J466)-LEN(B468))),"hh:mm:ss AM/PM")), "")</f>
        <v/>
      </c>
      <c r="E468" s="22" t="str">
        <f t="shared" si="21"/>
        <v/>
      </c>
      <c r="F468" s="22" t="e">
        <f t="shared" si="22"/>
        <v>#N/A</v>
      </c>
      <c r="G468" s="23" t="e">
        <f>24*IF(VLOOKUP(VLOOKUP(A468,Sheet1!$A$1:$B$150,VALUE(2),FALSE),Sheet1!$D$1:$F$3,IF(Input!H466="Fri",VALUE(3), VALUE(2)),FALSE) &lt; D468, D468 - VLOOKUP(VLOOKUP(A468,Sheet1!$A$1:$B$150,VALUE(2),FALSE),Sheet1!$D$1:$F$3,IF(Input!H466="Fri",VALUE(3), VALUE(2)),FALSE), 0)</f>
        <v>#N/A</v>
      </c>
      <c r="H468" s="9">
        <f t="shared" si="23"/>
        <v>0</v>
      </c>
      <c r="I468" s="9">
        <f>Input!M466</f>
        <v>0</v>
      </c>
    </row>
    <row r="469" spans="1:9" x14ac:dyDescent="0.4">
      <c r="A469" s="6" t="str">
        <f>CONCATENATE(Input!C467, " ", Input!D467)</f>
        <v xml:space="preserve"> </v>
      </c>
      <c r="B469" s="24">
        <f>Input!G467</f>
        <v>0</v>
      </c>
      <c r="C469" s="17" t="str">
        <f>IFERROR(TIMEVALUE((TEXT(RIGHT(Input!I467,(LEN(Input!I467)-LEN(B469))),"hh:mm:ss AM/PM"))), "")</f>
        <v/>
      </c>
      <c r="D469" s="17" t="str">
        <f>IFERROR(TIMEVALUE(TEXT(RIGHT(Input!J467,(LEN(Input!J467)-LEN(B469))),"hh:mm:ss AM/PM")), "")</f>
        <v/>
      </c>
      <c r="E469" s="22" t="str">
        <f t="shared" si="21"/>
        <v/>
      </c>
      <c r="F469" s="22" t="e">
        <f t="shared" si="22"/>
        <v>#N/A</v>
      </c>
      <c r="G469" s="23" t="e">
        <f>24*IF(VLOOKUP(VLOOKUP(A469,Sheet1!$A$1:$B$150,VALUE(2),FALSE),Sheet1!$D$1:$F$3,IF(Input!H467="Fri",VALUE(3), VALUE(2)),FALSE) &lt; D469, D469 - VLOOKUP(VLOOKUP(A469,Sheet1!$A$1:$B$150,VALUE(2),FALSE),Sheet1!$D$1:$F$3,IF(Input!H467="Fri",VALUE(3), VALUE(2)),FALSE), 0)</f>
        <v>#N/A</v>
      </c>
      <c r="H469" s="9">
        <f t="shared" si="23"/>
        <v>0</v>
      </c>
      <c r="I469" s="9">
        <f>Input!M467</f>
        <v>0</v>
      </c>
    </row>
    <row r="470" spans="1:9" x14ac:dyDescent="0.4">
      <c r="A470" s="6" t="str">
        <f>CONCATENATE(Input!C468, " ", Input!D468)</f>
        <v xml:space="preserve"> </v>
      </c>
      <c r="B470" s="24">
        <f>Input!G468</f>
        <v>0</v>
      </c>
      <c r="C470" s="17" t="str">
        <f>IFERROR(TIMEVALUE((TEXT(RIGHT(Input!I468,(LEN(Input!I468)-LEN(B470))),"hh:mm:ss AM/PM"))), "")</f>
        <v/>
      </c>
      <c r="D470" s="17" t="str">
        <f>IFERROR(TIMEVALUE(TEXT(RIGHT(Input!J468,(LEN(Input!J468)-LEN(B470))),"hh:mm:ss AM/PM")), "")</f>
        <v/>
      </c>
      <c r="E470" s="22" t="str">
        <f t="shared" si="21"/>
        <v/>
      </c>
      <c r="F470" s="22" t="e">
        <f t="shared" si="22"/>
        <v>#N/A</v>
      </c>
      <c r="G470" s="23" t="e">
        <f>24*IF(VLOOKUP(VLOOKUP(A470,Sheet1!$A$1:$B$150,VALUE(2),FALSE),Sheet1!$D$1:$F$3,IF(Input!H468="Fri",VALUE(3), VALUE(2)),FALSE) &lt; D470, D470 - VLOOKUP(VLOOKUP(A470,Sheet1!$A$1:$B$150,VALUE(2),FALSE),Sheet1!$D$1:$F$3,IF(Input!H468="Fri",VALUE(3), VALUE(2)),FALSE), 0)</f>
        <v>#N/A</v>
      </c>
      <c r="H470" s="9">
        <f t="shared" si="23"/>
        <v>0</v>
      </c>
      <c r="I470" s="9">
        <f>Input!M468</f>
        <v>0</v>
      </c>
    </row>
    <row r="471" spans="1:9" x14ac:dyDescent="0.4">
      <c r="A471" s="6" t="str">
        <f>CONCATENATE(Input!C469, " ", Input!D469)</f>
        <v xml:space="preserve"> </v>
      </c>
      <c r="B471" s="24">
        <f>Input!G469</f>
        <v>0</v>
      </c>
      <c r="C471" s="17" t="str">
        <f>IFERROR(TIMEVALUE((TEXT(RIGHT(Input!I469,(LEN(Input!I469)-LEN(B471))),"hh:mm:ss AM/PM"))), "")</f>
        <v/>
      </c>
      <c r="D471" s="17" t="str">
        <f>IFERROR(TIMEVALUE(TEXT(RIGHT(Input!J469,(LEN(Input!J469)-LEN(B471))),"hh:mm:ss AM/PM")), "")</f>
        <v/>
      </c>
      <c r="E471" s="22" t="str">
        <f t="shared" si="21"/>
        <v/>
      </c>
      <c r="F471" s="22" t="e">
        <f t="shared" si="22"/>
        <v>#N/A</v>
      </c>
      <c r="G471" s="23" t="e">
        <f>24*IF(VLOOKUP(VLOOKUP(A471,Sheet1!$A$1:$B$150,VALUE(2),FALSE),Sheet1!$D$1:$F$3,IF(Input!H469="Fri",VALUE(3), VALUE(2)),FALSE) &lt; D471, D471 - VLOOKUP(VLOOKUP(A471,Sheet1!$A$1:$B$150,VALUE(2),FALSE),Sheet1!$D$1:$F$3,IF(Input!H469="Fri",VALUE(3), VALUE(2)),FALSE), 0)</f>
        <v>#N/A</v>
      </c>
      <c r="H471" s="9">
        <f t="shared" si="23"/>
        <v>0</v>
      </c>
      <c r="I471" s="9">
        <f>Input!M469</f>
        <v>0</v>
      </c>
    </row>
    <row r="472" spans="1:9" x14ac:dyDescent="0.4">
      <c r="A472" s="6" t="str">
        <f>CONCATENATE(Input!C470, " ", Input!D470)</f>
        <v xml:space="preserve"> </v>
      </c>
      <c r="B472" s="24">
        <f>Input!G470</f>
        <v>0</v>
      </c>
      <c r="C472" s="17" t="str">
        <f>IFERROR(TIMEVALUE((TEXT(RIGHT(Input!I470,(LEN(Input!I470)-LEN(B472))),"hh:mm:ss AM/PM"))), "")</f>
        <v/>
      </c>
      <c r="D472" s="17" t="str">
        <f>IFERROR(TIMEVALUE(TEXT(RIGHT(Input!J470,(LEN(Input!J470)-LEN(B472))),"hh:mm:ss AM/PM")), "")</f>
        <v/>
      </c>
      <c r="E472" s="22" t="str">
        <f t="shared" si="21"/>
        <v/>
      </c>
      <c r="F472" s="22" t="e">
        <f t="shared" si="22"/>
        <v>#N/A</v>
      </c>
      <c r="G472" s="23" t="e">
        <f>24*IF(VLOOKUP(VLOOKUP(A472,Sheet1!$A$1:$B$150,VALUE(2),FALSE),Sheet1!$D$1:$F$3,IF(Input!H470="Fri",VALUE(3), VALUE(2)),FALSE) &lt; D472, D472 - VLOOKUP(VLOOKUP(A472,Sheet1!$A$1:$B$150,VALUE(2),FALSE),Sheet1!$D$1:$F$3,IF(Input!H470="Fri",VALUE(3), VALUE(2)),FALSE), 0)</f>
        <v>#N/A</v>
      </c>
      <c r="H472" s="9">
        <f t="shared" si="23"/>
        <v>0</v>
      </c>
      <c r="I472" s="9">
        <f>Input!M470</f>
        <v>0</v>
      </c>
    </row>
    <row r="473" spans="1:9" x14ac:dyDescent="0.4">
      <c r="A473" s="6" t="str">
        <f>CONCATENATE(Input!C471, " ", Input!D471)</f>
        <v xml:space="preserve"> </v>
      </c>
      <c r="B473" s="24">
        <f>Input!G471</f>
        <v>0</v>
      </c>
      <c r="C473" s="17" t="str">
        <f>IFERROR(TIMEVALUE((TEXT(RIGHT(Input!I471,(LEN(Input!I471)-LEN(B473))),"hh:mm:ss AM/PM"))), "")</f>
        <v/>
      </c>
      <c r="D473" s="17" t="str">
        <f>IFERROR(TIMEVALUE(TEXT(RIGHT(Input!J471,(LEN(Input!J471)-LEN(B473))),"hh:mm:ss AM/PM")), "")</f>
        <v/>
      </c>
      <c r="E473" s="22" t="str">
        <f t="shared" si="21"/>
        <v/>
      </c>
      <c r="F473" s="22" t="e">
        <f t="shared" si="22"/>
        <v>#N/A</v>
      </c>
      <c r="G473" s="23" t="e">
        <f>24*IF(VLOOKUP(VLOOKUP(A473,Sheet1!$A$1:$B$150,VALUE(2),FALSE),Sheet1!$D$1:$F$3,IF(Input!H471="Fri",VALUE(3), VALUE(2)),FALSE) &lt; D473, D473 - VLOOKUP(VLOOKUP(A473,Sheet1!$A$1:$B$150,VALUE(2),FALSE),Sheet1!$D$1:$F$3,IF(Input!H471="Fri",VALUE(3), VALUE(2)),FALSE), 0)</f>
        <v>#N/A</v>
      </c>
      <c r="H473" s="9">
        <f t="shared" si="23"/>
        <v>0</v>
      </c>
      <c r="I473" s="9">
        <f>Input!M471</f>
        <v>0</v>
      </c>
    </row>
    <row r="474" spans="1:9" x14ac:dyDescent="0.4">
      <c r="A474" s="6" t="str">
        <f>CONCATENATE(Input!C472, " ", Input!D472)</f>
        <v xml:space="preserve"> </v>
      </c>
      <c r="B474" s="24">
        <f>Input!G472</f>
        <v>0</v>
      </c>
      <c r="C474" s="17" t="str">
        <f>IFERROR(TIMEVALUE((TEXT(RIGHT(Input!I472,(LEN(Input!I472)-LEN(B474))),"hh:mm:ss AM/PM"))), "")</f>
        <v/>
      </c>
      <c r="D474" s="17" t="str">
        <f>IFERROR(TIMEVALUE(TEXT(RIGHT(Input!J472,(LEN(Input!J472)-LEN(B474))),"hh:mm:ss AM/PM")), "")</f>
        <v/>
      </c>
      <c r="E474" s="22" t="str">
        <f t="shared" si="21"/>
        <v/>
      </c>
      <c r="F474" s="22" t="e">
        <f t="shared" si="22"/>
        <v>#N/A</v>
      </c>
      <c r="G474" s="23" t="e">
        <f>24*IF(VLOOKUP(VLOOKUP(A474,Sheet1!$A$1:$B$150,VALUE(2),FALSE),Sheet1!$D$1:$F$3,IF(Input!H472="Fri",VALUE(3), VALUE(2)),FALSE) &lt; D474, D474 - VLOOKUP(VLOOKUP(A474,Sheet1!$A$1:$B$150,VALUE(2),FALSE),Sheet1!$D$1:$F$3,IF(Input!H472="Fri",VALUE(3), VALUE(2)),FALSE), 0)</f>
        <v>#N/A</v>
      </c>
      <c r="H474" s="9">
        <f t="shared" si="23"/>
        <v>0</v>
      </c>
      <c r="I474" s="9">
        <f>Input!M472</f>
        <v>0</v>
      </c>
    </row>
    <row r="475" spans="1:9" x14ac:dyDescent="0.4">
      <c r="A475" s="6" t="str">
        <f>CONCATENATE(Input!C473, " ", Input!D473)</f>
        <v xml:space="preserve"> </v>
      </c>
      <c r="B475" s="24">
        <f>Input!G473</f>
        <v>0</v>
      </c>
      <c r="C475" s="17" t="str">
        <f>IFERROR(TIMEVALUE((TEXT(RIGHT(Input!I473,(LEN(Input!I473)-LEN(B475))),"hh:mm:ss AM/PM"))), "")</f>
        <v/>
      </c>
      <c r="D475" s="17" t="str">
        <f>IFERROR(TIMEVALUE(TEXT(RIGHT(Input!J473,(LEN(Input!J473)-LEN(B475))),"hh:mm:ss AM/PM")), "")</f>
        <v/>
      </c>
      <c r="E475" s="22" t="str">
        <f t="shared" si="21"/>
        <v/>
      </c>
      <c r="F475" s="22" t="e">
        <f t="shared" si="22"/>
        <v>#N/A</v>
      </c>
      <c r="G475" s="23" t="e">
        <f>24*IF(VLOOKUP(VLOOKUP(A475,Sheet1!$A$1:$B$150,VALUE(2),FALSE),Sheet1!$D$1:$F$3,IF(Input!H473="Fri",VALUE(3), VALUE(2)),FALSE) &lt; D475, D475 - VLOOKUP(VLOOKUP(A475,Sheet1!$A$1:$B$150,VALUE(2),FALSE),Sheet1!$D$1:$F$3,IF(Input!H473="Fri",VALUE(3), VALUE(2)),FALSE), 0)</f>
        <v>#N/A</v>
      </c>
      <c r="H475" s="9">
        <f t="shared" si="23"/>
        <v>0</v>
      </c>
      <c r="I475" s="9">
        <f>Input!M473</f>
        <v>0</v>
      </c>
    </row>
    <row r="476" spans="1:9" x14ac:dyDescent="0.4">
      <c r="A476" s="6" t="str">
        <f>CONCATENATE(Input!C474, " ", Input!D474)</f>
        <v xml:space="preserve"> </v>
      </c>
      <c r="B476" s="24">
        <f>Input!G474</f>
        <v>0</v>
      </c>
      <c r="C476" s="17" t="str">
        <f>IFERROR(TIMEVALUE((TEXT(RIGHT(Input!I474,(LEN(Input!I474)-LEN(B476))),"hh:mm:ss AM/PM"))), "")</f>
        <v/>
      </c>
      <c r="D476" s="17" t="str">
        <f>IFERROR(TIMEVALUE(TEXT(RIGHT(Input!J474,(LEN(Input!J474)-LEN(B476))),"hh:mm:ss AM/PM")), "")</f>
        <v/>
      </c>
      <c r="E476" s="22" t="str">
        <f t="shared" si="21"/>
        <v/>
      </c>
      <c r="F476" s="22" t="e">
        <f t="shared" si="22"/>
        <v>#N/A</v>
      </c>
      <c r="G476" s="23" t="e">
        <f>24*IF(VLOOKUP(VLOOKUP(A476,Sheet1!$A$1:$B$150,VALUE(2),FALSE),Sheet1!$D$1:$F$3,IF(Input!H474="Fri",VALUE(3), VALUE(2)),FALSE) &lt; D476, D476 - VLOOKUP(VLOOKUP(A476,Sheet1!$A$1:$B$150,VALUE(2),FALSE),Sheet1!$D$1:$F$3,IF(Input!H474="Fri",VALUE(3), VALUE(2)),FALSE), 0)</f>
        <v>#N/A</v>
      </c>
      <c r="H476" s="9">
        <f t="shared" si="23"/>
        <v>0</v>
      </c>
      <c r="I476" s="9">
        <f>Input!M474</f>
        <v>0</v>
      </c>
    </row>
    <row r="477" spans="1:9" x14ac:dyDescent="0.4">
      <c r="A477" s="6" t="str">
        <f>CONCATENATE(Input!C475, " ", Input!D475)</f>
        <v xml:space="preserve"> </v>
      </c>
      <c r="B477" s="24">
        <f>Input!G475</f>
        <v>0</v>
      </c>
      <c r="C477" s="17" t="str">
        <f>IFERROR(TIMEVALUE((TEXT(RIGHT(Input!I475,(LEN(Input!I475)-LEN(B477))),"hh:mm:ss AM/PM"))), "")</f>
        <v/>
      </c>
      <c r="D477" s="17" t="str">
        <f>IFERROR(TIMEVALUE(TEXT(RIGHT(Input!J475,(LEN(Input!J475)-LEN(B477))),"hh:mm:ss AM/PM")), "")</f>
        <v/>
      </c>
      <c r="E477" s="22" t="str">
        <f t="shared" si="21"/>
        <v/>
      </c>
      <c r="F477" s="22" t="e">
        <f t="shared" si="22"/>
        <v>#N/A</v>
      </c>
      <c r="G477" s="23" t="e">
        <f>24*IF(VLOOKUP(VLOOKUP(A477,Sheet1!$A$1:$B$150,VALUE(2),FALSE),Sheet1!$D$1:$F$3,IF(Input!H475="Fri",VALUE(3), VALUE(2)),FALSE) &lt; D477, D477 - VLOOKUP(VLOOKUP(A477,Sheet1!$A$1:$B$150,VALUE(2),FALSE),Sheet1!$D$1:$F$3,IF(Input!H475="Fri",VALUE(3), VALUE(2)),FALSE), 0)</f>
        <v>#N/A</v>
      </c>
      <c r="H477" s="9">
        <f t="shared" si="23"/>
        <v>0</v>
      </c>
      <c r="I477" s="9">
        <f>Input!M475</f>
        <v>0</v>
      </c>
    </row>
    <row r="478" spans="1:9" x14ac:dyDescent="0.4">
      <c r="A478" s="6" t="str">
        <f>CONCATENATE(Input!C476, " ", Input!D476)</f>
        <v xml:space="preserve"> </v>
      </c>
      <c r="B478" s="24">
        <f>Input!G476</f>
        <v>0</v>
      </c>
      <c r="C478" s="17" t="str">
        <f>IFERROR(TIMEVALUE((TEXT(RIGHT(Input!I476,(LEN(Input!I476)-LEN(B478))),"hh:mm:ss AM/PM"))), "")</f>
        <v/>
      </c>
      <c r="D478" s="17" t="str">
        <f>IFERROR(TIMEVALUE(TEXT(RIGHT(Input!J476,(LEN(Input!J476)-LEN(B478))),"hh:mm:ss AM/PM")), "")</f>
        <v/>
      </c>
      <c r="E478" s="22" t="str">
        <f t="shared" si="21"/>
        <v/>
      </c>
      <c r="F478" s="22" t="e">
        <f t="shared" si="22"/>
        <v>#N/A</v>
      </c>
      <c r="G478" s="23" t="e">
        <f>24*IF(VLOOKUP(VLOOKUP(A478,Sheet1!$A$1:$B$150,VALUE(2),FALSE),Sheet1!$D$1:$F$3,IF(Input!H476="Fri",VALUE(3), VALUE(2)),FALSE) &lt; D478, D478 - VLOOKUP(VLOOKUP(A478,Sheet1!$A$1:$B$150,VALUE(2),FALSE),Sheet1!$D$1:$F$3,IF(Input!H476="Fri",VALUE(3), VALUE(2)),FALSE), 0)</f>
        <v>#N/A</v>
      </c>
      <c r="H478" s="9">
        <f t="shared" si="23"/>
        <v>0</v>
      </c>
      <c r="I478" s="9">
        <f>Input!M476</f>
        <v>0</v>
      </c>
    </row>
    <row r="479" spans="1:9" x14ac:dyDescent="0.4">
      <c r="A479" s="6" t="str">
        <f>CONCATENATE(Input!C477, " ", Input!D477)</f>
        <v xml:space="preserve"> </v>
      </c>
      <c r="B479" s="24">
        <f>Input!G477</f>
        <v>0</v>
      </c>
      <c r="C479" s="17" t="str">
        <f>IFERROR(TIMEVALUE((TEXT(RIGHT(Input!I477,(LEN(Input!I477)-LEN(B479))),"hh:mm:ss AM/PM"))), "")</f>
        <v/>
      </c>
      <c r="D479" s="17" t="str">
        <f>IFERROR(TIMEVALUE(TEXT(RIGHT(Input!J477,(LEN(Input!J477)-LEN(B479))),"hh:mm:ss AM/PM")), "")</f>
        <v/>
      </c>
      <c r="E479" s="22" t="str">
        <f t="shared" si="21"/>
        <v/>
      </c>
      <c r="F479" s="22" t="e">
        <f t="shared" si="22"/>
        <v>#N/A</v>
      </c>
      <c r="G479" s="23" t="e">
        <f>24*IF(VLOOKUP(VLOOKUP(A479,Sheet1!$A$1:$B$150,VALUE(2),FALSE),Sheet1!$D$1:$F$3,IF(Input!H477="Fri",VALUE(3), VALUE(2)),FALSE) &lt; D479, D479 - VLOOKUP(VLOOKUP(A479,Sheet1!$A$1:$B$150,VALUE(2),FALSE),Sheet1!$D$1:$F$3,IF(Input!H477="Fri",VALUE(3), VALUE(2)),FALSE), 0)</f>
        <v>#N/A</v>
      </c>
      <c r="H479" s="9">
        <f t="shared" si="23"/>
        <v>0</v>
      </c>
      <c r="I479" s="9">
        <f>Input!M477</f>
        <v>0</v>
      </c>
    </row>
    <row r="480" spans="1:9" x14ac:dyDescent="0.4">
      <c r="A480" s="6" t="str">
        <f>CONCATENATE(Input!C478, " ", Input!D478)</f>
        <v xml:space="preserve"> </v>
      </c>
      <c r="B480" s="24">
        <f>Input!G478</f>
        <v>0</v>
      </c>
      <c r="C480" s="17" t="str">
        <f>IFERROR(TIMEVALUE((TEXT(RIGHT(Input!I478,(LEN(Input!I478)-LEN(B480))),"hh:mm:ss AM/PM"))), "")</f>
        <v/>
      </c>
      <c r="D480" s="17" t="str">
        <f>IFERROR(TIMEVALUE(TEXT(RIGHT(Input!J478,(LEN(Input!J478)-LEN(B480))),"hh:mm:ss AM/PM")), "")</f>
        <v/>
      </c>
      <c r="E480" s="22" t="str">
        <f t="shared" si="21"/>
        <v/>
      </c>
      <c r="F480" s="22" t="e">
        <f t="shared" si="22"/>
        <v>#N/A</v>
      </c>
      <c r="G480" s="23" t="e">
        <f>24*IF(VLOOKUP(VLOOKUP(A480,Sheet1!$A$1:$B$150,VALUE(2),FALSE),Sheet1!$D$1:$F$3,IF(Input!H478="Fri",VALUE(3), VALUE(2)),FALSE) &lt; D480, D480 - VLOOKUP(VLOOKUP(A480,Sheet1!$A$1:$B$150,VALUE(2),FALSE),Sheet1!$D$1:$F$3,IF(Input!H478="Fri",VALUE(3), VALUE(2)),FALSE), 0)</f>
        <v>#N/A</v>
      </c>
      <c r="H480" s="9">
        <f t="shared" si="23"/>
        <v>0</v>
      </c>
      <c r="I480" s="9">
        <f>Input!M478</f>
        <v>0</v>
      </c>
    </row>
    <row r="481" spans="1:9" x14ac:dyDescent="0.4">
      <c r="A481" s="6" t="str">
        <f>CONCATENATE(Input!C479, " ", Input!D479)</f>
        <v xml:space="preserve"> </v>
      </c>
      <c r="B481" s="24">
        <f>Input!G479</f>
        <v>0</v>
      </c>
      <c r="C481" s="17" t="str">
        <f>IFERROR(TIMEVALUE((TEXT(RIGHT(Input!I479,(LEN(Input!I479)-LEN(B481))),"hh:mm:ss AM/PM"))), "")</f>
        <v/>
      </c>
      <c r="D481" s="17" t="str">
        <f>IFERROR(TIMEVALUE(TEXT(RIGHT(Input!J479,(LEN(Input!J479)-LEN(B481))),"hh:mm:ss AM/PM")), "")</f>
        <v/>
      </c>
      <c r="E481" s="22" t="str">
        <f t="shared" si="21"/>
        <v/>
      </c>
      <c r="F481" s="22" t="e">
        <f t="shared" si="22"/>
        <v>#N/A</v>
      </c>
      <c r="G481" s="23" t="e">
        <f>24*IF(VLOOKUP(VLOOKUP(A481,Sheet1!$A$1:$B$150,VALUE(2),FALSE),Sheet1!$D$1:$F$3,IF(Input!H479="Fri",VALUE(3), VALUE(2)),FALSE) &lt; D481, D481 - VLOOKUP(VLOOKUP(A481,Sheet1!$A$1:$B$150,VALUE(2),FALSE),Sheet1!$D$1:$F$3,IF(Input!H479="Fri",VALUE(3), VALUE(2)),FALSE), 0)</f>
        <v>#N/A</v>
      </c>
      <c r="H481" s="9">
        <f t="shared" si="23"/>
        <v>0</v>
      </c>
      <c r="I481" s="9">
        <f>Input!M479</f>
        <v>0</v>
      </c>
    </row>
    <row r="482" spans="1:9" x14ac:dyDescent="0.4">
      <c r="A482" s="6" t="str">
        <f>CONCATENATE(Input!C480, " ", Input!D480)</f>
        <v xml:space="preserve"> </v>
      </c>
      <c r="B482" s="24">
        <f>Input!G480</f>
        <v>0</v>
      </c>
      <c r="C482" s="17" t="str">
        <f>IFERROR(TIMEVALUE((TEXT(RIGHT(Input!I480,(LEN(Input!I480)-LEN(B482))),"hh:mm:ss AM/PM"))), "")</f>
        <v/>
      </c>
      <c r="D482" s="17" t="str">
        <f>IFERROR(TIMEVALUE(TEXT(RIGHT(Input!J480,(LEN(Input!J480)-LEN(B482))),"hh:mm:ss AM/PM")), "")</f>
        <v/>
      </c>
      <c r="E482" s="22" t="str">
        <f t="shared" si="21"/>
        <v/>
      </c>
      <c r="F482" s="22" t="e">
        <f t="shared" si="22"/>
        <v>#N/A</v>
      </c>
      <c r="G482" s="23" t="e">
        <f>24*IF(VLOOKUP(VLOOKUP(A482,Sheet1!$A$1:$B$150,VALUE(2),FALSE),Sheet1!$D$1:$F$3,IF(Input!H480="Fri",VALUE(3), VALUE(2)),FALSE) &lt; D482, D482 - VLOOKUP(VLOOKUP(A482,Sheet1!$A$1:$B$150,VALUE(2),FALSE),Sheet1!$D$1:$F$3,IF(Input!H480="Fri",VALUE(3), VALUE(2)),FALSE), 0)</f>
        <v>#N/A</v>
      </c>
      <c r="H482" s="9">
        <f t="shared" si="23"/>
        <v>0</v>
      </c>
      <c r="I482" s="9">
        <f>Input!M480</f>
        <v>0</v>
      </c>
    </row>
    <row r="483" spans="1:9" x14ac:dyDescent="0.4">
      <c r="A483" s="6" t="str">
        <f>CONCATENATE(Input!C481, " ", Input!D481)</f>
        <v xml:space="preserve"> </v>
      </c>
      <c r="B483" s="24">
        <f>Input!G481</f>
        <v>0</v>
      </c>
      <c r="C483" s="17" t="str">
        <f>IFERROR(TIMEVALUE((TEXT(RIGHT(Input!I481,(LEN(Input!I481)-LEN(B483))),"hh:mm:ss AM/PM"))), "")</f>
        <v/>
      </c>
      <c r="D483" s="17" t="str">
        <f>IFERROR(TIMEVALUE(TEXT(RIGHT(Input!J481,(LEN(Input!J481)-LEN(B483))),"hh:mm:ss AM/PM")), "")</f>
        <v/>
      </c>
      <c r="E483" s="22" t="str">
        <f t="shared" si="21"/>
        <v/>
      </c>
      <c r="F483" s="22" t="e">
        <f t="shared" si="22"/>
        <v>#N/A</v>
      </c>
      <c r="G483" s="23" t="e">
        <f>24*IF(VLOOKUP(VLOOKUP(A483,Sheet1!$A$1:$B$150,VALUE(2),FALSE),Sheet1!$D$1:$F$3,IF(Input!H481="Fri",VALUE(3), VALUE(2)),FALSE) &lt; D483, D483 - VLOOKUP(VLOOKUP(A483,Sheet1!$A$1:$B$150,VALUE(2),FALSE),Sheet1!$D$1:$F$3,IF(Input!H481="Fri",VALUE(3), VALUE(2)),FALSE), 0)</f>
        <v>#N/A</v>
      </c>
      <c r="H483" s="9">
        <f t="shared" si="23"/>
        <v>0</v>
      </c>
      <c r="I483" s="9">
        <f>Input!M481</f>
        <v>0</v>
      </c>
    </row>
    <row r="484" spans="1:9" x14ac:dyDescent="0.4">
      <c r="A484" s="6" t="str">
        <f>CONCATENATE(Input!C482, " ", Input!D482)</f>
        <v xml:space="preserve"> </v>
      </c>
      <c r="B484" s="24">
        <f>Input!G482</f>
        <v>0</v>
      </c>
      <c r="C484" s="17" t="str">
        <f>IFERROR(TIMEVALUE((TEXT(RIGHT(Input!I482,(LEN(Input!I482)-LEN(B484))),"hh:mm:ss AM/PM"))), "")</f>
        <v/>
      </c>
      <c r="D484" s="17" t="str">
        <f>IFERROR(TIMEVALUE(TEXT(RIGHT(Input!J482,(LEN(Input!J482)-LEN(B484))),"hh:mm:ss AM/PM")), "")</f>
        <v/>
      </c>
      <c r="E484" s="22" t="str">
        <f t="shared" si="21"/>
        <v/>
      </c>
      <c r="F484" s="22" t="e">
        <f t="shared" si="22"/>
        <v>#N/A</v>
      </c>
      <c r="G484" s="23" t="e">
        <f>24*IF(VLOOKUP(VLOOKUP(A484,Sheet1!$A$1:$B$150,VALUE(2),FALSE),Sheet1!$D$1:$F$3,IF(Input!H482="Fri",VALUE(3), VALUE(2)),FALSE) &lt; D484, D484 - VLOOKUP(VLOOKUP(A484,Sheet1!$A$1:$B$150,VALUE(2),FALSE),Sheet1!$D$1:$F$3,IF(Input!H482="Fri",VALUE(3), VALUE(2)),FALSE), 0)</f>
        <v>#N/A</v>
      </c>
      <c r="H484" s="9">
        <f t="shared" si="23"/>
        <v>0</v>
      </c>
      <c r="I484" s="9">
        <f>Input!M482</f>
        <v>0</v>
      </c>
    </row>
    <row r="485" spans="1:9" x14ac:dyDescent="0.4">
      <c r="A485" s="6" t="str">
        <f>CONCATENATE(Input!C483, " ", Input!D483)</f>
        <v xml:space="preserve"> </v>
      </c>
      <c r="B485" s="24">
        <f>Input!G483</f>
        <v>0</v>
      </c>
      <c r="C485" s="17" t="str">
        <f>IFERROR(TIMEVALUE((TEXT(RIGHT(Input!I483,(LEN(Input!I483)-LEN(B485))),"hh:mm:ss AM/PM"))), "")</f>
        <v/>
      </c>
      <c r="D485" s="17" t="str">
        <f>IFERROR(TIMEVALUE(TEXT(RIGHT(Input!J483,(LEN(Input!J483)-LEN(B485))),"hh:mm:ss AM/PM")), "")</f>
        <v/>
      </c>
      <c r="E485" s="22" t="str">
        <f t="shared" si="21"/>
        <v/>
      </c>
      <c r="F485" s="22" t="e">
        <f t="shared" si="22"/>
        <v>#N/A</v>
      </c>
      <c r="G485" s="23" t="e">
        <f>24*IF(VLOOKUP(VLOOKUP(A485,Sheet1!$A$1:$B$150,VALUE(2),FALSE),Sheet1!$D$1:$F$3,IF(Input!H483="Fri",VALUE(3), VALUE(2)),FALSE) &lt; D485, D485 - VLOOKUP(VLOOKUP(A485,Sheet1!$A$1:$B$150,VALUE(2),FALSE),Sheet1!$D$1:$F$3,IF(Input!H483="Fri",VALUE(3), VALUE(2)),FALSE), 0)</f>
        <v>#N/A</v>
      </c>
      <c r="H485" s="9">
        <f t="shared" si="23"/>
        <v>0</v>
      </c>
      <c r="I485" s="9">
        <f>Input!M483</f>
        <v>0</v>
      </c>
    </row>
    <row r="486" spans="1:9" x14ac:dyDescent="0.4">
      <c r="A486" s="6" t="str">
        <f>CONCATENATE(Input!C484, " ", Input!D484)</f>
        <v xml:space="preserve"> </v>
      </c>
      <c r="B486" s="24">
        <f>Input!G484</f>
        <v>0</v>
      </c>
      <c r="C486" s="17" t="str">
        <f>IFERROR(TIMEVALUE((TEXT(RIGHT(Input!I484,(LEN(Input!I484)-LEN(B486))),"hh:mm:ss AM/PM"))), "")</f>
        <v/>
      </c>
      <c r="D486" s="17" t="str">
        <f>IFERROR(TIMEVALUE(TEXT(RIGHT(Input!J484,(LEN(Input!J484)-LEN(B486))),"hh:mm:ss AM/PM")), "")</f>
        <v/>
      </c>
      <c r="E486" s="22" t="str">
        <f t="shared" si="21"/>
        <v/>
      </c>
      <c r="F486" s="22" t="e">
        <f t="shared" si="22"/>
        <v>#N/A</v>
      </c>
      <c r="G486" s="23" t="e">
        <f>24*IF(VLOOKUP(VLOOKUP(A486,Sheet1!$A$1:$B$150,VALUE(2),FALSE),Sheet1!$D$1:$F$3,IF(Input!H484="Fri",VALUE(3), VALUE(2)),FALSE) &lt; D486, D486 - VLOOKUP(VLOOKUP(A486,Sheet1!$A$1:$B$150,VALUE(2),FALSE),Sheet1!$D$1:$F$3,IF(Input!H484="Fri",VALUE(3), VALUE(2)),FALSE), 0)</f>
        <v>#N/A</v>
      </c>
      <c r="H486" s="9">
        <f t="shared" si="23"/>
        <v>0</v>
      </c>
      <c r="I486" s="9">
        <f>Input!M484</f>
        <v>0</v>
      </c>
    </row>
    <row r="487" spans="1:9" x14ac:dyDescent="0.4">
      <c r="A487" s="6" t="str">
        <f>CONCATENATE(Input!C485, " ", Input!D485)</f>
        <v xml:space="preserve"> </v>
      </c>
      <c r="B487" s="24">
        <f>Input!G485</f>
        <v>0</v>
      </c>
      <c r="C487" s="17" t="str">
        <f>IFERROR(TIMEVALUE((TEXT(RIGHT(Input!I485,(LEN(Input!I485)-LEN(B487))),"hh:mm:ss AM/PM"))), "")</f>
        <v/>
      </c>
      <c r="D487" s="17" t="str">
        <f>IFERROR(TIMEVALUE(TEXT(RIGHT(Input!J485,(LEN(Input!J485)-LEN(B487))),"hh:mm:ss AM/PM")), "")</f>
        <v/>
      </c>
      <c r="E487" s="22" t="str">
        <f t="shared" si="21"/>
        <v/>
      </c>
      <c r="F487" s="22" t="e">
        <f t="shared" si="22"/>
        <v>#N/A</v>
      </c>
      <c r="G487" s="23" t="e">
        <f>24*IF(VLOOKUP(VLOOKUP(A487,Sheet1!$A$1:$B$150,VALUE(2),FALSE),Sheet1!$D$1:$F$3,IF(Input!H485="Fri",VALUE(3), VALUE(2)),FALSE) &lt; D487, D487 - VLOOKUP(VLOOKUP(A487,Sheet1!$A$1:$B$150,VALUE(2),FALSE),Sheet1!$D$1:$F$3,IF(Input!H485="Fri",VALUE(3), VALUE(2)),FALSE), 0)</f>
        <v>#N/A</v>
      </c>
      <c r="H487" s="9">
        <f t="shared" si="23"/>
        <v>0</v>
      </c>
      <c r="I487" s="9">
        <f>Input!M485</f>
        <v>0</v>
      </c>
    </row>
    <row r="488" spans="1:9" x14ac:dyDescent="0.4">
      <c r="A488" s="6" t="str">
        <f>CONCATENATE(Input!C486, " ", Input!D486)</f>
        <v xml:space="preserve"> </v>
      </c>
      <c r="B488" s="24">
        <f>Input!G486</f>
        <v>0</v>
      </c>
      <c r="C488" s="17" t="str">
        <f>IFERROR(TIMEVALUE((TEXT(RIGHT(Input!I486,(LEN(Input!I486)-LEN(B488))),"hh:mm:ss AM/PM"))), "")</f>
        <v/>
      </c>
      <c r="D488" s="17" t="str">
        <f>IFERROR(TIMEVALUE(TEXT(RIGHT(Input!J486,(LEN(Input!J486)-LEN(B488))),"hh:mm:ss AM/PM")), "")</f>
        <v/>
      </c>
      <c r="E488" s="22" t="str">
        <f t="shared" si="21"/>
        <v/>
      </c>
      <c r="F488" s="22" t="e">
        <f t="shared" si="22"/>
        <v>#N/A</v>
      </c>
      <c r="G488" s="23" t="e">
        <f>24*IF(VLOOKUP(VLOOKUP(A488,Sheet1!$A$1:$B$150,VALUE(2),FALSE),Sheet1!$D$1:$F$3,IF(Input!H486="Fri",VALUE(3), VALUE(2)),FALSE) &lt; D488, D488 - VLOOKUP(VLOOKUP(A488,Sheet1!$A$1:$B$150,VALUE(2),FALSE),Sheet1!$D$1:$F$3,IF(Input!H486="Fri",VALUE(3), VALUE(2)),FALSE), 0)</f>
        <v>#N/A</v>
      </c>
      <c r="H488" s="9">
        <f t="shared" si="23"/>
        <v>0</v>
      </c>
      <c r="I488" s="9">
        <f>Input!M486</f>
        <v>0</v>
      </c>
    </row>
    <row r="489" spans="1:9" x14ac:dyDescent="0.4">
      <c r="A489" s="6" t="str">
        <f>CONCATENATE(Input!C487, " ", Input!D487)</f>
        <v xml:space="preserve"> </v>
      </c>
      <c r="B489" s="24">
        <f>Input!G487</f>
        <v>0</v>
      </c>
      <c r="C489" s="17" t="str">
        <f>IFERROR(TIMEVALUE((TEXT(RIGHT(Input!I487,(LEN(Input!I487)-LEN(B489))),"hh:mm:ss AM/PM"))), "")</f>
        <v/>
      </c>
      <c r="D489" s="17" t="str">
        <f>IFERROR(TIMEVALUE(TEXT(RIGHT(Input!J487,(LEN(Input!J487)-LEN(B489))),"hh:mm:ss AM/PM")), "")</f>
        <v/>
      </c>
      <c r="E489" s="22" t="str">
        <f t="shared" si="21"/>
        <v/>
      </c>
      <c r="F489" s="22" t="e">
        <f t="shared" si="22"/>
        <v>#N/A</v>
      </c>
      <c r="G489" s="23" t="e">
        <f>24*IF(VLOOKUP(VLOOKUP(A489,Sheet1!$A$1:$B$150,VALUE(2),FALSE),Sheet1!$D$1:$F$3,IF(Input!H487="Fri",VALUE(3), VALUE(2)),FALSE) &lt; D489, D489 - VLOOKUP(VLOOKUP(A489,Sheet1!$A$1:$B$150,VALUE(2),FALSE),Sheet1!$D$1:$F$3,IF(Input!H487="Fri",VALUE(3), VALUE(2)),FALSE), 0)</f>
        <v>#N/A</v>
      </c>
      <c r="H489" s="9">
        <f t="shared" si="23"/>
        <v>0</v>
      </c>
      <c r="I489" s="9">
        <f>Input!M487</f>
        <v>0</v>
      </c>
    </row>
    <row r="490" spans="1:9" x14ac:dyDescent="0.4">
      <c r="A490" s="6" t="str">
        <f>CONCATENATE(Input!C488, " ", Input!D488)</f>
        <v xml:space="preserve"> </v>
      </c>
      <c r="B490" s="24">
        <f>Input!G488</f>
        <v>0</v>
      </c>
      <c r="C490" s="17" t="str">
        <f>IFERROR(TIMEVALUE((TEXT(RIGHT(Input!I488,(LEN(Input!I488)-LEN(B490))),"hh:mm:ss AM/PM"))), "")</f>
        <v/>
      </c>
      <c r="D490" s="17" t="str">
        <f>IFERROR(TIMEVALUE(TEXT(RIGHT(Input!J488,(LEN(Input!J488)-LEN(B490))),"hh:mm:ss AM/PM")), "")</f>
        <v/>
      </c>
      <c r="E490" s="22" t="str">
        <f t="shared" si="21"/>
        <v/>
      </c>
      <c r="F490" s="22" t="e">
        <f t="shared" si="22"/>
        <v>#N/A</v>
      </c>
      <c r="G490" s="23" t="e">
        <f>24*IF(VLOOKUP(VLOOKUP(A490,Sheet1!$A$1:$B$150,VALUE(2),FALSE),Sheet1!$D$1:$F$3,IF(Input!H488="Fri",VALUE(3), VALUE(2)),FALSE) &lt; D490, D490 - VLOOKUP(VLOOKUP(A490,Sheet1!$A$1:$B$150,VALUE(2),FALSE),Sheet1!$D$1:$F$3,IF(Input!H488="Fri",VALUE(3), VALUE(2)),FALSE), 0)</f>
        <v>#N/A</v>
      </c>
      <c r="H490" s="9">
        <f t="shared" si="23"/>
        <v>0</v>
      </c>
      <c r="I490" s="9">
        <f>Input!M488</f>
        <v>0</v>
      </c>
    </row>
    <row r="491" spans="1:9" x14ac:dyDescent="0.4">
      <c r="A491" s="6" t="str">
        <f>CONCATENATE(Input!C489, " ", Input!D489)</f>
        <v xml:space="preserve"> </v>
      </c>
      <c r="B491" s="24">
        <f>Input!G489</f>
        <v>0</v>
      </c>
      <c r="C491" s="17" t="str">
        <f>IFERROR(TIMEVALUE((TEXT(RIGHT(Input!I489,(LEN(Input!I489)-LEN(B491))),"hh:mm:ss AM/PM"))), "")</f>
        <v/>
      </c>
      <c r="D491" s="17" t="str">
        <f>IFERROR(TIMEVALUE(TEXT(RIGHT(Input!J489,(LEN(Input!J489)-LEN(B491))),"hh:mm:ss AM/PM")), "")</f>
        <v/>
      </c>
      <c r="E491" s="22" t="str">
        <f t="shared" si="21"/>
        <v/>
      </c>
      <c r="F491" s="22" t="e">
        <f t="shared" si="22"/>
        <v>#N/A</v>
      </c>
      <c r="G491" s="23" t="e">
        <f>24*IF(VLOOKUP(VLOOKUP(A491,Sheet1!$A$1:$B$150,VALUE(2),FALSE),Sheet1!$D$1:$F$3,IF(Input!H489="Fri",VALUE(3), VALUE(2)),FALSE) &lt; D491, D491 - VLOOKUP(VLOOKUP(A491,Sheet1!$A$1:$B$150,VALUE(2),FALSE),Sheet1!$D$1:$F$3,IF(Input!H489="Fri",VALUE(3), VALUE(2)),FALSE), 0)</f>
        <v>#N/A</v>
      </c>
      <c r="H491" s="9">
        <f t="shared" si="23"/>
        <v>0</v>
      </c>
      <c r="I491" s="9">
        <f>Input!M489</f>
        <v>0</v>
      </c>
    </row>
    <row r="492" spans="1:9" x14ac:dyDescent="0.4">
      <c r="A492" s="6" t="str">
        <f>CONCATENATE(Input!C490, " ", Input!D490)</f>
        <v xml:space="preserve"> </v>
      </c>
      <c r="B492" s="24">
        <f>Input!G490</f>
        <v>0</v>
      </c>
      <c r="C492" s="17" t="str">
        <f>IFERROR(TIMEVALUE((TEXT(RIGHT(Input!I490,(LEN(Input!I490)-LEN(B492))),"hh:mm:ss AM/PM"))), "")</f>
        <v/>
      </c>
      <c r="D492" s="17" t="str">
        <f>IFERROR(TIMEVALUE(TEXT(RIGHT(Input!J490,(LEN(Input!J490)-LEN(B492))),"hh:mm:ss AM/PM")), "")</f>
        <v/>
      </c>
      <c r="E492" s="22" t="str">
        <f t="shared" si="21"/>
        <v/>
      </c>
      <c r="F492" s="22" t="e">
        <f t="shared" si="22"/>
        <v>#N/A</v>
      </c>
      <c r="G492" s="23" t="e">
        <f>24*IF(VLOOKUP(VLOOKUP(A492,Sheet1!$A$1:$B$150,VALUE(2),FALSE),Sheet1!$D$1:$F$3,IF(Input!H490="Fri",VALUE(3), VALUE(2)),FALSE) &lt; D492, D492 - VLOOKUP(VLOOKUP(A492,Sheet1!$A$1:$B$150,VALUE(2),FALSE),Sheet1!$D$1:$F$3,IF(Input!H490="Fri",VALUE(3), VALUE(2)),FALSE), 0)</f>
        <v>#N/A</v>
      </c>
      <c r="H492" s="9">
        <f t="shared" si="23"/>
        <v>0</v>
      </c>
      <c r="I492" s="9">
        <f>Input!M490</f>
        <v>0</v>
      </c>
    </row>
    <row r="493" spans="1:9" x14ac:dyDescent="0.4">
      <c r="A493" s="6" t="str">
        <f>CONCATENATE(Input!C491, " ", Input!D491)</f>
        <v xml:space="preserve"> </v>
      </c>
      <c r="B493" s="24">
        <f>Input!G491</f>
        <v>0</v>
      </c>
      <c r="C493" s="17" t="str">
        <f>IFERROR(TIMEVALUE((TEXT(RIGHT(Input!I491,(LEN(Input!I491)-LEN(B493))),"hh:mm:ss AM/PM"))), "")</f>
        <v/>
      </c>
      <c r="D493" s="17" t="str">
        <f>IFERROR(TIMEVALUE(TEXT(RIGHT(Input!J491,(LEN(Input!J491)-LEN(B493))),"hh:mm:ss AM/PM")), "")</f>
        <v/>
      </c>
      <c r="E493" s="22" t="str">
        <f t="shared" si="21"/>
        <v/>
      </c>
      <c r="F493" s="22" t="e">
        <f t="shared" si="22"/>
        <v>#N/A</v>
      </c>
      <c r="G493" s="23" t="e">
        <f>24*IF(VLOOKUP(VLOOKUP(A493,Sheet1!$A$1:$B$150,VALUE(2),FALSE),Sheet1!$D$1:$F$3,IF(Input!H491="Fri",VALUE(3), VALUE(2)),FALSE) &lt; D493, D493 - VLOOKUP(VLOOKUP(A493,Sheet1!$A$1:$B$150,VALUE(2),FALSE),Sheet1!$D$1:$F$3,IF(Input!H491="Fri",VALUE(3), VALUE(2)),FALSE), 0)</f>
        <v>#N/A</v>
      </c>
      <c r="H493" s="9">
        <f t="shared" si="23"/>
        <v>0</v>
      </c>
      <c r="I493" s="9">
        <f>Input!M491</f>
        <v>0</v>
      </c>
    </row>
    <row r="494" spans="1:9" x14ac:dyDescent="0.4">
      <c r="A494" s="6" t="str">
        <f>CONCATENATE(Input!C492, " ", Input!D492)</f>
        <v xml:space="preserve"> </v>
      </c>
      <c r="B494" s="24">
        <f>Input!G492</f>
        <v>0</v>
      </c>
      <c r="C494" s="17" t="str">
        <f>IFERROR(TIMEVALUE((TEXT(RIGHT(Input!I492,(LEN(Input!I492)-LEN(B494))),"hh:mm:ss AM/PM"))), "")</f>
        <v/>
      </c>
      <c r="D494" s="17" t="str">
        <f>IFERROR(TIMEVALUE(TEXT(RIGHT(Input!J492,(LEN(Input!J492)-LEN(B494))),"hh:mm:ss AM/PM")), "")</f>
        <v/>
      </c>
      <c r="E494" s="22" t="str">
        <f t="shared" si="21"/>
        <v/>
      </c>
      <c r="F494" s="22" t="e">
        <f t="shared" si="22"/>
        <v>#N/A</v>
      </c>
      <c r="G494" s="23" t="e">
        <f>24*IF(VLOOKUP(VLOOKUP(A494,Sheet1!$A$1:$B$150,VALUE(2),FALSE),Sheet1!$D$1:$F$3,IF(Input!H492="Fri",VALUE(3), VALUE(2)),FALSE) &lt; D494, D494 - VLOOKUP(VLOOKUP(A494,Sheet1!$A$1:$B$150,VALUE(2),FALSE),Sheet1!$D$1:$F$3,IF(Input!H492="Fri",VALUE(3), VALUE(2)),FALSE), 0)</f>
        <v>#N/A</v>
      </c>
      <c r="H494" s="9">
        <f t="shared" si="23"/>
        <v>0</v>
      </c>
      <c r="I494" s="9">
        <f>Input!M492</f>
        <v>0</v>
      </c>
    </row>
    <row r="495" spans="1:9" x14ac:dyDescent="0.4">
      <c r="A495" s="6" t="str">
        <f>CONCATENATE(Input!C493, " ", Input!D493)</f>
        <v xml:space="preserve"> </v>
      </c>
      <c r="B495" s="24">
        <f>Input!G493</f>
        <v>0</v>
      </c>
      <c r="C495" s="17" t="str">
        <f>IFERROR(TIMEVALUE((TEXT(RIGHT(Input!I493,(LEN(Input!I493)-LEN(B495))),"hh:mm:ss AM/PM"))), "")</f>
        <v/>
      </c>
      <c r="D495" s="17" t="str">
        <f>IFERROR(TIMEVALUE(TEXT(RIGHT(Input!J493,(LEN(Input!J493)-LEN(B495))),"hh:mm:ss AM/PM")), "")</f>
        <v/>
      </c>
      <c r="E495" s="22" t="str">
        <f t="shared" si="21"/>
        <v/>
      </c>
      <c r="F495" s="22" t="e">
        <f t="shared" si="22"/>
        <v>#N/A</v>
      </c>
      <c r="G495" s="23" t="e">
        <f>24*IF(VLOOKUP(VLOOKUP(A495,Sheet1!$A$1:$B$150,VALUE(2),FALSE),Sheet1!$D$1:$F$3,IF(Input!H493="Fri",VALUE(3), VALUE(2)),FALSE) &lt; D495, D495 - VLOOKUP(VLOOKUP(A495,Sheet1!$A$1:$B$150,VALUE(2),FALSE),Sheet1!$D$1:$F$3,IF(Input!H493="Fri",VALUE(3), VALUE(2)),FALSE), 0)</f>
        <v>#N/A</v>
      </c>
      <c r="H495" s="9">
        <f t="shared" si="23"/>
        <v>0</v>
      </c>
      <c r="I495" s="9">
        <f>Input!M493</f>
        <v>0</v>
      </c>
    </row>
    <row r="496" spans="1:9" x14ac:dyDescent="0.4">
      <c r="A496" s="6" t="str">
        <f>CONCATENATE(Input!C494, " ", Input!D494)</f>
        <v xml:space="preserve"> </v>
      </c>
      <c r="B496" s="24">
        <f>Input!G494</f>
        <v>0</v>
      </c>
      <c r="C496" s="17" t="str">
        <f>IFERROR(TIMEVALUE((TEXT(RIGHT(Input!I494,(LEN(Input!I494)-LEN(B496))),"hh:mm:ss AM/PM"))), "")</f>
        <v/>
      </c>
      <c r="D496" s="17" t="str">
        <f>IFERROR(TIMEVALUE(TEXT(RIGHT(Input!J494,(LEN(Input!J494)-LEN(B496))),"hh:mm:ss AM/PM")), "")</f>
        <v/>
      </c>
      <c r="E496" s="22" t="str">
        <f t="shared" si="21"/>
        <v/>
      </c>
      <c r="F496" s="22" t="e">
        <f t="shared" si="22"/>
        <v>#N/A</v>
      </c>
      <c r="G496" s="23" t="e">
        <f>24*IF(VLOOKUP(VLOOKUP(A496,Sheet1!$A$1:$B$150,VALUE(2),FALSE),Sheet1!$D$1:$F$3,IF(Input!H494="Fri",VALUE(3), VALUE(2)),FALSE) &lt; D496, D496 - VLOOKUP(VLOOKUP(A496,Sheet1!$A$1:$B$150,VALUE(2),FALSE),Sheet1!$D$1:$F$3,IF(Input!H494="Fri",VALUE(3), VALUE(2)),FALSE), 0)</f>
        <v>#N/A</v>
      </c>
      <c r="H496" s="9">
        <f t="shared" si="23"/>
        <v>0</v>
      </c>
      <c r="I496" s="9">
        <f>Input!M494</f>
        <v>0</v>
      </c>
    </row>
    <row r="497" spans="1:9" x14ac:dyDescent="0.4">
      <c r="A497" s="6" t="str">
        <f>CONCATENATE(Input!C495, " ", Input!D495)</f>
        <v xml:space="preserve"> </v>
      </c>
      <c r="B497" s="24">
        <f>Input!G495</f>
        <v>0</v>
      </c>
      <c r="C497" s="17" t="str">
        <f>IFERROR(TIMEVALUE((TEXT(RIGHT(Input!I495,(LEN(Input!I495)-LEN(B497))),"hh:mm:ss AM/PM"))), "")</f>
        <v/>
      </c>
      <c r="D497" s="17" t="str">
        <f>IFERROR(TIMEVALUE(TEXT(RIGHT(Input!J495,(LEN(Input!J495)-LEN(B497))),"hh:mm:ss AM/PM")), "")</f>
        <v/>
      </c>
      <c r="E497" s="22" t="str">
        <f t="shared" si="21"/>
        <v/>
      </c>
      <c r="F497" s="22" t="e">
        <f t="shared" si="22"/>
        <v>#N/A</v>
      </c>
      <c r="G497" s="23" t="e">
        <f>24*IF(VLOOKUP(VLOOKUP(A497,Sheet1!$A$1:$B$150,VALUE(2),FALSE),Sheet1!$D$1:$F$3,IF(Input!H495="Fri",VALUE(3), VALUE(2)),FALSE) &lt; D497, D497 - VLOOKUP(VLOOKUP(A497,Sheet1!$A$1:$B$150,VALUE(2),FALSE),Sheet1!$D$1:$F$3,IF(Input!H495="Fri",VALUE(3), VALUE(2)),FALSE), 0)</f>
        <v>#N/A</v>
      </c>
      <c r="H497" s="9">
        <f t="shared" si="23"/>
        <v>0</v>
      </c>
      <c r="I497" s="9">
        <f>Input!M495</f>
        <v>0</v>
      </c>
    </row>
    <row r="498" spans="1:9" x14ac:dyDescent="0.4">
      <c r="A498" s="6" t="str">
        <f>CONCATENATE(Input!C496, " ", Input!D496)</f>
        <v xml:space="preserve"> </v>
      </c>
      <c r="B498" s="24">
        <f>Input!G496</f>
        <v>0</v>
      </c>
      <c r="C498" s="17" t="str">
        <f>IFERROR(TIMEVALUE((TEXT(RIGHT(Input!I496,(LEN(Input!I496)-LEN(B498))),"hh:mm:ss AM/PM"))), "")</f>
        <v/>
      </c>
      <c r="D498" s="17" t="str">
        <f>IFERROR(TIMEVALUE(TEXT(RIGHT(Input!J496,(LEN(Input!J496)-LEN(B498))),"hh:mm:ss AM/PM")), "")</f>
        <v/>
      </c>
      <c r="E498" s="22" t="str">
        <f t="shared" si="21"/>
        <v/>
      </c>
      <c r="F498" s="22" t="e">
        <f t="shared" si="22"/>
        <v>#N/A</v>
      </c>
      <c r="G498" s="23" t="e">
        <f>24*IF(VLOOKUP(VLOOKUP(A498,Sheet1!$A$1:$B$150,VALUE(2),FALSE),Sheet1!$D$1:$F$3,IF(Input!H496="Fri",VALUE(3), VALUE(2)),FALSE) &lt; D498, D498 - VLOOKUP(VLOOKUP(A498,Sheet1!$A$1:$B$150,VALUE(2),FALSE),Sheet1!$D$1:$F$3,IF(Input!H496="Fri",VALUE(3), VALUE(2)),FALSE), 0)</f>
        <v>#N/A</v>
      </c>
      <c r="H498" s="9">
        <f t="shared" si="23"/>
        <v>0</v>
      </c>
      <c r="I498" s="9">
        <f>Input!M496</f>
        <v>0</v>
      </c>
    </row>
    <row r="499" spans="1:9" x14ac:dyDescent="0.4">
      <c r="A499" s="6" t="str">
        <f>CONCATENATE(Input!C497, " ", Input!D497)</f>
        <v xml:space="preserve"> </v>
      </c>
      <c r="B499" s="24">
        <f>Input!G497</f>
        <v>0</v>
      </c>
      <c r="C499" s="17" t="str">
        <f>IFERROR(TIMEVALUE((TEXT(RIGHT(Input!I497,(LEN(Input!I497)-LEN(B499))),"hh:mm:ss AM/PM"))), "")</f>
        <v/>
      </c>
      <c r="D499" s="17" t="str">
        <f>IFERROR(TIMEVALUE(TEXT(RIGHT(Input!J497,(LEN(Input!J497)-LEN(B499))),"hh:mm:ss AM/PM")), "")</f>
        <v/>
      </c>
      <c r="E499" s="22" t="str">
        <f t="shared" si="21"/>
        <v/>
      </c>
      <c r="F499" s="22" t="e">
        <f t="shared" si="22"/>
        <v>#N/A</v>
      </c>
      <c r="G499" s="23" t="e">
        <f>24*IF(VLOOKUP(VLOOKUP(A499,Sheet1!$A$1:$B$150,VALUE(2),FALSE),Sheet1!$D$1:$F$3,IF(Input!H497="Fri",VALUE(3), VALUE(2)),FALSE) &lt; D499, D499 - VLOOKUP(VLOOKUP(A499,Sheet1!$A$1:$B$150,VALUE(2),FALSE),Sheet1!$D$1:$F$3,IF(Input!H497="Fri",VALUE(3), VALUE(2)),FALSE), 0)</f>
        <v>#N/A</v>
      </c>
      <c r="H499" s="9">
        <f t="shared" si="23"/>
        <v>0</v>
      </c>
      <c r="I499" s="9">
        <f>Input!M497</f>
        <v>0</v>
      </c>
    </row>
    <row r="500" spans="1:9" x14ac:dyDescent="0.4">
      <c r="A500" s="6" t="str">
        <f>CONCATENATE(Input!C498, " ", Input!D498)</f>
        <v xml:space="preserve"> </v>
      </c>
      <c r="B500" s="24">
        <f>Input!G498</f>
        <v>0</v>
      </c>
      <c r="C500" s="17" t="str">
        <f>IFERROR(TIMEVALUE((TEXT(RIGHT(Input!I498,(LEN(Input!I498)-LEN(B500))),"hh:mm:ss AM/PM"))), "")</f>
        <v/>
      </c>
      <c r="D500" s="17" t="str">
        <f>IFERROR(TIMEVALUE(TEXT(RIGHT(Input!J498,(LEN(Input!J498)-LEN(B500))),"hh:mm:ss AM/PM")), "")</f>
        <v/>
      </c>
      <c r="E500" s="22" t="str">
        <f t="shared" si="21"/>
        <v/>
      </c>
      <c r="F500" s="22" t="e">
        <f t="shared" si="22"/>
        <v>#N/A</v>
      </c>
      <c r="G500" s="23" t="e">
        <f>24*IF(VLOOKUP(VLOOKUP(A500,Sheet1!$A$1:$B$150,VALUE(2),FALSE),Sheet1!$D$1:$F$3,IF(Input!H498="Fri",VALUE(3), VALUE(2)),FALSE) &lt; D500, D500 - VLOOKUP(VLOOKUP(A500,Sheet1!$A$1:$B$150,VALUE(2),FALSE),Sheet1!$D$1:$F$3,IF(Input!H498="Fri",VALUE(3), VALUE(2)),FALSE), 0)</f>
        <v>#N/A</v>
      </c>
      <c r="H500" s="9">
        <f t="shared" si="23"/>
        <v>0</v>
      </c>
      <c r="I500" s="9">
        <f>Input!M498</f>
        <v>0</v>
      </c>
    </row>
    <row r="501" spans="1:9" x14ac:dyDescent="0.4">
      <c r="A501" s="6" t="str">
        <f>CONCATENATE(Input!C499, " ", Input!D499)</f>
        <v xml:space="preserve"> </v>
      </c>
      <c r="B501" s="24">
        <f>Input!G499</f>
        <v>0</v>
      </c>
      <c r="C501" s="17" t="str">
        <f>IFERROR(TIMEVALUE((TEXT(RIGHT(Input!I499,(LEN(Input!I499)-LEN(B501))),"hh:mm:ss AM/PM"))), "")</f>
        <v/>
      </c>
      <c r="D501" s="17" t="str">
        <f>IFERROR(TIMEVALUE(TEXT(RIGHT(Input!J499,(LEN(Input!J499)-LEN(B501))),"hh:mm:ss AM/PM")), "")</f>
        <v/>
      </c>
      <c r="E501" s="22" t="str">
        <f t="shared" si="21"/>
        <v/>
      </c>
      <c r="F501" s="22" t="e">
        <f t="shared" si="22"/>
        <v>#N/A</v>
      </c>
      <c r="G501" s="23" t="e">
        <f>24*IF(VLOOKUP(VLOOKUP(A501,Sheet1!$A$1:$B$150,VALUE(2),FALSE),Sheet1!$D$1:$F$3,IF(Input!H499="Fri",VALUE(3), VALUE(2)),FALSE) &lt; D501, D501 - VLOOKUP(VLOOKUP(A501,Sheet1!$A$1:$B$150,VALUE(2),FALSE),Sheet1!$D$1:$F$3,IF(Input!H499="Fri",VALUE(3), VALUE(2)),FALSE), 0)</f>
        <v>#N/A</v>
      </c>
      <c r="H501" s="9">
        <f t="shared" si="23"/>
        <v>0</v>
      </c>
      <c r="I501" s="9">
        <f>Input!M499</f>
        <v>0</v>
      </c>
    </row>
  </sheetData>
  <autoFilter ref="A3:M501" xr:uid="{00000000-0009-0000-0000-000000000000}"/>
  <mergeCells count="1">
    <mergeCell ref="A1:J1"/>
  </mergeCells>
  <conditionalFormatting sqref="G4:G1048576"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9"/>
  <sheetViews>
    <sheetView workbookViewId="0">
      <selection sqref="A1:P176"/>
    </sheetView>
  </sheetViews>
  <sheetFormatPr defaultRowHeight="14.6" x14ac:dyDescent="0.4"/>
  <cols>
    <col min="1" max="1" width="27.28515625" bestFit="1" customWidth="1"/>
    <col min="7" max="7" width="13.42578125" customWidth="1"/>
    <col min="9" max="9" width="19" customWidth="1"/>
    <col min="10" max="10" width="21.5703125" customWidth="1"/>
  </cols>
  <sheetData>
    <row r="1" spans="1:16" x14ac:dyDescent="0.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</row>
    <row r="2" spans="1:16" x14ac:dyDescent="0.4">
      <c r="A2" t="s">
        <v>27</v>
      </c>
      <c r="C2" t="s">
        <v>28</v>
      </c>
      <c r="D2" t="s">
        <v>29</v>
      </c>
      <c r="E2">
        <v>0</v>
      </c>
      <c r="F2" t="s">
        <v>30</v>
      </c>
      <c r="G2" s="1">
        <v>43255</v>
      </c>
      <c r="H2" t="s">
        <v>31</v>
      </c>
      <c r="I2" s="2">
        <v>43255.270833333336</v>
      </c>
      <c r="J2" s="2">
        <v>43255.385416666664</v>
      </c>
      <c r="K2">
        <v>10</v>
      </c>
      <c r="L2">
        <v>2.75</v>
      </c>
      <c r="M2" t="s">
        <v>32</v>
      </c>
      <c r="N2" t="s">
        <v>33</v>
      </c>
      <c r="P2" t="s">
        <v>34</v>
      </c>
    </row>
    <row r="3" spans="1:16" x14ac:dyDescent="0.4">
      <c r="A3" t="s">
        <v>27</v>
      </c>
      <c r="C3" t="s">
        <v>28</v>
      </c>
      <c r="D3" t="s">
        <v>29</v>
      </c>
      <c r="E3">
        <v>0</v>
      </c>
      <c r="F3" t="s">
        <v>30</v>
      </c>
      <c r="G3" s="1">
        <v>43255</v>
      </c>
      <c r="H3" t="s">
        <v>31</v>
      </c>
      <c r="I3" s="2">
        <v>43255.385416666664</v>
      </c>
      <c r="J3" s="2">
        <v>43255.625</v>
      </c>
      <c r="K3">
        <v>10</v>
      </c>
      <c r="L3">
        <v>5.75</v>
      </c>
      <c r="M3" t="s">
        <v>35</v>
      </c>
      <c r="N3" t="s">
        <v>33</v>
      </c>
      <c r="P3" t="s">
        <v>34</v>
      </c>
    </row>
    <row r="4" spans="1:16" x14ac:dyDescent="0.4">
      <c r="A4" t="s">
        <v>27</v>
      </c>
      <c r="C4" t="s">
        <v>28</v>
      </c>
      <c r="D4" t="s">
        <v>29</v>
      </c>
      <c r="E4">
        <v>0</v>
      </c>
      <c r="F4" t="s">
        <v>30</v>
      </c>
      <c r="G4" s="1">
        <v>43256</v>
      </c>
      <c r="H4" t="s">
        <v>36</v>
      </c>
      <c r="I4" s="2">
        <v>43256.291666666664</v>
      </c>
      <c r="J4" s="2">
        <v>43256.447916666664</v>
      </c>
      <c r="K4">
        <v>10</v>
      </c>
      <c r="L4">
        <v>3.75</v>
      </c>
      <c r="M4" t="s">
        <v>35</v>
      </c>
      <c r="N4" t="s">
        <v>33</v>
      </c>
      <c r="P4" t="s">
        <v>34</v>
      </c>
    </row>
    <row r="5" spans="1:16" x14ac:dyDescent="0.4">
      <c r="A5" t="s">
        <v>27</v>
      </c>
      <c r="C5" t="s">
        <v>28</v>
      </c>
      <c r="D5" t="s">
        <v>29</v>
      </c>
      <c r="E5">
        <v>0</v>
      </c>
      <c r="F5" t="s">
        <v>30</v>
      </c>
      <c r="G5" s="1">
        <v>43256</v>
      </c>
      <c r="H5" t="s">
        <v>36</v>
      </c>
      <c r="I5" s="2">
        <v>43256.447916666664</v>
      </c>
      <c r="J5" s="2">
        <v>43256.46875</v>
      </c>
      <c r="K5">
        <v>10</v>
      </c>
      <c r="L5">
        <v>0.5</v>
      </c>
      <c r="M5" t="s">
        <v>37</v>
      </c>
      <c r="P5" t="s">
        <v>34</v>
      </c>
    </row>
    <row r="6" spans="1:16" x14ac:dyDescent="0.4">
      <c r="A6" t="s">
        <v>27</v>
      </c>
      <c r="C6" t="s">
        <v>28</v>
      </c>
      <c r="D6" t="s">
        <v>29</v>
      </c>
      <c r="E6">
        <v>0</v>
      </c>
      <c r="F6" t="s">
        <v>30</v>
      </c>
      <c r="G6" s="1">
        <v>43256</v>
      </c>
      <c r="H6" t="s">
        <v>36</v>
      </c>
      <c r="I6" s="2">
        <v>43256.46875</v>
      </c>
      <c r="J6" s="2">
        <v>43256.625</v>
      </c>
      <c r="K6">
        <v>10</v>
      </c>
      <c r="L6">
        <v>3.75</v>
      </c>
      <c r="M6" t="s">
        <v>35</v>
      </c>
      <c r="N6" t="s">
        <v>33</v>
      </c>
      <c r="P6" t="s">
        <v>34</v>
      </c>
    </row>
    <row r="7" spans="1:16" x14ac:dyDescent="0.4">
      <c r="A7" t="s">
        <v>27</v>
      </c>
      <c r="C7" t="s">
        <v>28</v>
      </c>
      <c r="D7" t="s">
        <v>29</v>
      </c>
      <c r="E7">
        <v>0</v>
      </c>
      <c r="F7" t="s">
        <v>30</v>
      </c>
      <c r="G7" s="1">
        <v>43256</v>
      </c>
      <c r="H7" t="s">
        <v>36</v>
      </c>
      <c r="I7" s="2">
        <v>43256.625</v>
      </c>
      <c r="J7" s="2">
        <v>43256.645833333336</v>
      </c>
      <c r="K7">
        <v>10</v>
      </c>
      <c r="L7">
        <v>0.5</v>
      </c>
      <c r="M7" t="s">
        <v>38</v>
      </c>
      <c r="N7" t="s">
        <v>39</v>
      </c>
      <c r="O7" t="s">
        <v>40</v>
      </c>
      <c r="P7" t="s">
        <v>34</v>
      </c>
    </row>
    <row r="8" spans="1:16" x14ac:dyDescent="0.4">
      <c r="A8" t="s">
        <v>27</v>
      </c>
      <c r="C8" t="s">
        <v>28</v>
      </c>
      <c r="D8" t="s">
        <v>29</v>
      </c>
      <c r="E8">
        <v>0</v>
      </c>
      <c r="F8" t="s">
        <v>30</v>
      </c>
      <c r="G8" s="1">
        <v>43257</v>
      </c>
      <c r="H8" t="s">
        <v>41</v>
      </c>
      <c r="I8" s="2">
        <v>43257.291666666664</v>
      </c>
      <c r="J8" s="2">
        <v>43257.364583333336</v>
      </c>
      <c r="K8">
        <v>10</v>
      </c>
      <c r="L8">
        <v>1.75</v>
      </c>
      <c r="M8" t="s">
        <v>42</v>
      </c>
      <c r="N8" t="s">
        <v>33</v>
      </c>
      <c r="P8" t="s">
        <v>34</v>
      </c>
    </row>
    <row r="9" spans="1:16" x14ac:dyDescent="0.4">
      <c r="A9" t="s">
        <v>27</v>
      </c>
      <c r="C9" t="s">
        <v>28</v>
      </c>
      <c r="D9" t="s">
        <v>29</v>
      </c>
      <c r="E9">
        <v>0</v>
      </c>
      <c r="F9" t="s">
        <v>30</v>
      </c>
      <c r="G9" s="1">
        <v>43257</v>
      </c>
      <c r="H9" t="s">
        <v>41</v>
      </c>
      <c r="I9" s="2">
        <v>43257.364583333336</v>
      </c>
      <c r="J9" s="2">
        <v>43257.416666666664</v>
      </c>
      <c r="K9">
        <v>10</v>
      </c>
      <c r="L9">
        <v>1.25</v>
      </c>
      <c r="M9" t="s">
        <v>43</v>
      </c>
      <c r="N9" t="s">
        <v>33</v>
      </c>
      <c r="P9" t="s">
        <v>34</v>
      </c>
    </row>
    <row r="10" spans="1:16" x14ac:dyDescent="0.4">
      <c r="A10" t="s">
        <v>27</v>
      </c>
      <c r="C10" t="s">
        <v>28</v>
      </c>
      <c r="D10" t="s">
        <v>29</v>
      </c>
      <c r="E10">
        <v>0</v>
      </c>
      <c r="F10" t="s">
        <v>30</v>
      </c>
      <c r="G10" s="1">
        <v>43257</v>
      </c>
      <c r="H10" t="s">
        <v>41</v>
      </c>
      <c r="I10" s="2">
        <v>43257.416666666664</v>
      </c>
      <c r="J10" s="2">
        <v>43257.510416666664</v>
      </c>
      <c r="K10">
        <v>10</v>
      </c>
      <c r="L10">
        <v>2.25</v>
      </c>
      <c r="M10" t="s">
        <v>43</v>
      </c>
      <c r="N10" t="s">
        <v>33</v>
      </c>
      <c r="P10" t="s">
        <v>34</v>
      </c>
    </row>
    <row r="11" spans="1:16" x14ac:dyDescent="0.4">
      <c r="A11" t="s">
        <v>27</v>
      </c>
      <c r="C11" t="s">
        <v>28</v>
      </c>
      <c r="D11" t="s">
        <v>29</v>
      </c>
      <c r="E11">
        <v>0</v>
      </c>
      <c r="F11" t="s">
        <v>30</v>
      </c>
      <c r="G11" s="1">
        <v>43257</v>
      </c>
      <c r="H11" t="s">
        <v>41</v>
      </c>
      <c r="I11" s="2">
        <v>43257.510416666664</v>
      </c>
      <c r="J11" s="2">
        <v>43257.520833333336</v>
      </c>
      <c r="K11">
        <v>10</v>
      </c>
      <c r="L11">
        <v>0.25</v>
      </c>
      <c r="M11" t="s">
        <v>44</v>
      </c>
      <c r="N11" t="s">
        <v>33</v>
      </c>
      <c r="P11" t="s">
        <v>34</v>
      </c>
    </row>
    <row r="12" spans="1:16" x14ac:dyDescent="0.4">
      <c r="A12" t="s">
        <v>27</v>
      </c>
      <c r="C12" t="s">
        <v>28</v>
      </c>
      <c r="D12" t="s">
        <v>29</v>
      </c>
      <c r="E12">
        <v>0</v>
      </c>
      <c r="F12" t="s">
        <v>30</v>
      </c>
      <c r="G12" s="1">
        <v>43257</v>
      </c>
      <c r="H12" t="s">
        <v>41</v>
      </c>
      <c r="I12" s="2">
        <v>43257.520833333336</v>
      </c>
      <c r="J12" s="2">
        <v>43257.541666666664</v>
      </c>
      <c r="K12">
        <v>10</v>
      </c>
      <c r="L12">
        <v>0.5</v>
      </c>
      <c r="M12" t="s">
        <v>37</v>
      </c>
      <c r="P12" t="s">
        <v>34</v>
      </c>
    </row>
    <row r="13" spans="1:16" x14ac:dyDescent="0.4">
      <c r="A13" t="s">
        <v>27</v>
      </c>
      <c r="C13" t="s">
        <v>28</v>
      </c>
      <c r="D13" t="s">
        <v>29</v>
      </c>
      <c r="E13">
        <v>0</v>
      </c>
      <c r="F13" t="s">
        <v>30</v>
      </c>
      <c r="G13" s="1">
        <v>43257</v>
      </c>
      <c r="H13" t="s">
        <v>41</v>
      </c>
      <c r="I13" s="2">
        <v>43257.541666666664</v>
      </c>
      <c r="J13" s="2">
        <v>43257.625</v>
      </c>
      <c r="K13">
        <v>10</v>
      </c>
      <c r="L13">
        <v>2</v>
      </c>
      <c r="M13" t="s">
        <v>44</v>
      </c>
      <c r="N13" t="s">
        <v>33</v>
      </c>
      <c r="P13" t="s">
        <v>34</v>
      </c>
    </row>
    <row r="14" spans="1:16" x14ac:dyDescent="0.4">
      <c r="A14" t="s">
        <v>27</v>
      </c>
      <c r="C14" t="s">
        <v>28</v>
      </c>
      <c r="D14" t="s">
        <v>29</v>
      </c>
      <c r="E14">
        <v>0</v>
      </c>
      <c r="F14" t="s">
        <v>30</v>
      </c>
      <c r="G14" s="1">
        <v>43257</v>
      </c>
      <c r="H14" t="s">
        <v>41</v>
      </c>
      <c r="I14" s="2">
        <v>43257.625</v>
      </c>
      <c r="J14" s="2">
        <v>43257.645833333336</v>
      </c>
      <c r="K14">
        <v>10</v>
      </c>
      <c r="L14">
        <v>0.5</v>
      </c>
      <c r="M14" t="s">
        <v>38</v>
      </c>
      <c r="N14" t="s">
        <v>39</v>
      </c>
      <c r="O14" t="s">
        <v>45</v>
      </c>
      <c r="P14" t="s">
        <v>34</v>
      </c>
    </row>
    <row r="15" spans="1:16" x14ac:dyDescent="0.4">
      <c r="A15" t="s">
        <v>27</v>
      </c>
      <c r="C15" t="s">
        <v>28</v>
      </c>
      <c r="D15" t="s">
        <v>29</v>
      </c>
      <c r="E15">
        <v>0</v>
      </c>
      <c r="F15" t="s">
        <v>30</v>
      </c>
      <c r="G15" s="1">
        <v>43258</v>
      </c>
      <c r="H15" t="s">
        <v>46</v>
      </c>
      <c r="I15" s="2">
        <v>43258.291666666664</v>
      </c>
      <c r="J15" s="2">
        <v>43258.395833333336</v>
      </c>
      <c r="K15">
        <v>10</v>
      </c>
      <c r="L15">
        <v>2.5</v>
      </c>
      <c r="M15" t="s">
        <v>47</v>
      </c>
      <c r="N15" t="s">
        <v>33</v>
      </c>
      <c r="P15" t="s">
        <v>34</v>
      </c>
    </row>
    <row r="16" spans="1:16" x14ac:dyDescent="0.4">
      <c r="A16" t="s">
        <v>27</v>
      </c>
      <c r="C16" t="s">
        <v>28</v>
      </c>
      <c r="D16" t="s">
        <v>29</v>
      </c>
      <c r="E16">
        <v>0</v>
      </c>
      <c r="F16" t="s">
        <v>30</v>
      </c>
      <c r="G16" s="1">
        <v>43258</v>
      </c>
      <c r="H16" t="s">
        <v>46</v>
      </c>
      <c r="I16" s="2">
        <v>43258.395833333336</v>
      </c>
      <c r="J16" s="2">
        <v>43258.416666666664</v>
      </c>
      <c r="K16">
        <v>10</v>
      </c>
      <c r="L16">
        <v>0.5</v>
      </c>
      <c r="M16" t="s">
        <v>37</v>
      </c>
      <c r="P16" t="s">
        <v>34</v>
      </c>
    </row>
    <row r="17" spans="1:16" x14ac:dyDescent="0.4">
      <c r="A17" t="s">
        <v>27</v>
      </c>
      <c r="C17" t="s">
        <v>28</v>
      </c>
      <c r="D17" t="s">
        <v>29</v>
      </c>
      <c r="E17">
        <v>0</v>
      </c>
      <c r="F17" t="s">
        <v>30</v>
      </c>
      <c r="G17" s="1">
        <v>43258</v>
      </c>
      <c r="H17" t="s">
        <v>46</v>
      </c>
      <c r="I17" s="2">
        <v>43258.416666666664</v>
      </c>
      <c r="J17" s="2">
        <v>43258.510416666664</v>
      </c>
      <c r="K17">
        <v>10</v>
      </c>
      <c r="L17">
        <v>2.25</v>
      </c>
      <c r="M17" t="s">
        <v>47</v>
      </c>
      <c r="N17" t="s">
        <v>33</v>
      </c>
      <c r="P17" t="s">
        <v>34</v>
      </c>
    </row>
    <row r="18" spans="1:16" x14ac:dyDescent="0.4">
      <c r="A18" t="s">
        <v>27</v>
      </c>
      <c r="C18" t="s">
        <v>28</v>
      </c>
      <c r="D18" t="s">
        <v>29</v>
      </c>
      <c r="E18">
        <v>0</v>
      </c>
      <c r="F18" t="s">
        <v>30</v>
      </c>
      <c r="G18" s="1">
        <v>43258</v>
      </c>
      <c r="H18" t="s">
        <v>46</v>
      </c>
      <c r="I18" s="2">
        <v>43258.510416666664</v>
      </c>
      <c r="J18" s="2">
        <v>43258.65625</v>
      </c>
      <c r="K18">
        <v>10</v>
      </c>
      <c r="L18">
        <v>3.5</v>
      </c>
      <c r="M18" t="s">
        <v>48</v>
      </c>
      <c r="N18" t="s">
        <v>33</v>
      </c>
      <c r="P18" t="s">
        <v>34</v>
      </c>
    </row>
    <row r="19" spans="1:16" x14ac:dyDescent="0.4">
      <c r="A19" t="s">
        <v>27</v>
      </c>
      <c r="C19" t="s">
        <v>28</v>
      </c>
      <c r="D19" t="s">
        <v>29</v>
      </c>
      <c r="E19">
        <v>0</v>
      </c>
      <c r="F19" t="s">
        <v>30</v>
      </c>
      <c r="G19" s="1">
        <v>43259</v>
      </c>
      <c r="H19" t="s">
        <v>49</v>
      </c>
      <c r="I19" s="2">
        <v>43259.333333333336</v>
      </c>
      <c r="J19" s="2">
        <v>43259.416666666664</v>
      </c>
      <c r="K19">
        <v>10</v>
      </c>
      <c r="L19">
        <v>2</v>
      </c>
      <c r="M19" t="s">
        <v>50</v>
      </c>
      <c r="N19" t="s">
        <v>33</v>
      </c>
      <c r="P19" t="s">
        <v>34</v>
      </c>
    </row>
    <row r="20" spans="1:16" x14ac:dyDescent="0.4">
      <c r="A20" t="s">
        <v>27</v>
      </c>
      <c r="C20" t="s">
        <v>28</v>
      </c>
      <c r="D20" t="s">
        <v>29</v>
      </c>
      <c r="E20">
        <v>0</v>
      </c>
      <c r="F20" t="s">
        <v>30</v>
      </c>
      <c r="G20" s="1">
        <v>43259</v>
      </c>
      <c r="H20" t="s">
        <v>49</v>
      </c>
      <c r="I20" s="2">
        <v>43259.416666666664</v>
      </c>
      <c r="J20" s="2">
        <v>43259.458333333336</v>
      </c>
      <c r="K20">
        <v>10</v>
      </c>
      <c r="L20">
        <v>1</v>
      </c>
      <c r="M20" t="s">
        <v>50</v>
      </c>
      <c r="N20" t="s">
        <v>33</v>
      </c>
      <c r="P20" t="s">
        <v>34</v>
      </c>
    </row>
    <row r="21" spans="1:16" x14ac:dyDescent="0.4">
      <c r="A21" t="s">
        <v>27</v>
      </c>
      <c r="C21" t="s">
        <v>28</v>
      </c>
      <c r="D21" t="s">
        <v>29</v>
      </c>
      <c r="E21">
        <v>0</v>
      </c>
      <c r="F21" t="s">
        <v>30</v>
      </c>
      <c r="G21" s="1">
        <v>43259</v>
      </c>
      <c r="H21" t="s">
        <v>49</v>
      </c>
      <c r="I21" s="2">
        <v>43259.458333333336</v>
      </c>
      <c r="J21" s="2">
        <v>43259.479166666664</v>
      </c>
      <c r="K21">
        <v>10</v>
      </c>
      <c r="L21">
        <v>0.5</v>
      </c>
      <c r="M21" t="s">
        <v>37</v>
      </c>
      <c r="P21" t="s">
        <v>34</v>
      </c>
    </row>
    <row r="22" spans="1:16" x14ac:dyDescent="0.4">
      <c r="A22" t="s">
        <v>27</v>
      </c>
      <c r="C22" t="s">
        <v>28</v>
      </c>
      <c r="D22" t="s">
        <v>29</v>
      </c>
      <c r="E22">
        <v>0</v>
      </c>
      <c r="F22" t="s">
        <v>30</v>
      </c>
      <c r="G22" s="1">
        <v>43259</v>
      </c>
      <c r="H22" t="s">
        <v>49</v>
      </c>
      <c r="I22" s="2">
        <v>43259.479166666664</v>
      </c>
      <c r="J22" s="2">
        <v>43259.604166666664</v>
      </c>
      <c r="K22">
        <v>10</v>
      </c>
      <c r="L22">
        <v>3</v>
      </c>
      <c r="M22" t="s">
        <v>47</v>
      </c>
      <c r="N22" t="s">
        <v>33</v>
      </c>
      <c r="P22" t="s">
        <v>34</v>
      </c>
    </row>
    <row r="23" spans="1:16" x14ac:dyDescent="0.4">
      <c r="A23" t="s">
        <v>51</v>
      </c>
      <c r="C23" t="s">
        <v>52</v>
      </c>
      <c r="D23" t="s">
        <v>53</v>
      </c>
      <c r="E23">
        <v>0</v>
      </c>
      <c r="F23" t="s">
        <v>30</v>
      </c>
      <c r="G23" s="1">
        <v>43255</v>
      </c>
      <c r="H23" t="s">
        <v>31</v>
      </c>
      <c r="I23" s="2">
        <v>43255.270833333336</v>
      </c>
      <c r="J23" s="2">
        <v>43255.458333333336</v>
      </c>
      <c r="K23">
        <v>10</v>
      </c>
      <c r="L23">
        <v>4.5</v>
      </c>
      <c r="M23" t="s">
        <v>47</v>
      </c>
      <c r="N23" t="s">
        <v>33</v>
      </c>
      <c r="P23" t="s">
        <v>34</v>
      </c>
    </row>
    <row r="24" spans="1:16" x14ac:dyDescent="0.4">
      <c r="A24" t="s">
        <v>51</v>
      </c>
      <c r="C24" t="s">
        <v>52</v>
      </c>
      <c r="D24" t="s">
        <v>53</v>
      </c>
      <c r="E24">
        <v>0</v>
      </c>
      <c r="F24" t="s">
        <v>30</v>
      </c>
      <c r="G24" s="1">
        <v>43255</v>
      </c>
      <c r="H24" t="s">
        <v>31</v>
      </c>
      <c r="I24" s="2">
        <v>43255.458333333336</v>
      </c>
      <c r="J24" s="2">
        <v>43255.479166666664</v>
      </c>
      <c r="K24">
        <v>10</v>
      </c>
      <c r="L24">
        <v>0.5</v>
      </c>
      <c r="M24" t="s">
        <v>37</v>
      </c>
      <c r="P24" t="s">
        <v>34</v>
      </c>
    </row>
    <row r="25" spans="1:16" x14ac:dyDescent="0.4">
      <c r="A25" t="s">
        <v>51</v>
      </c>
      <c r="C25" t="s">
        <v>52</v>
      </c>
      <c r="D25" t="s">
        <v>53</v>
      </c>
      <c r="E25">
        <v>0</v>
      </c>
      <c r="F25" t="s">
        <v>30</v>
      </c>
      <c r="G25" s="1">
        <v>43255</v>
      </c>
      <c r="H25" t="s">
        <v>31</v>
      </c>
      <c r="I25" s="2">
        <v>43255.479166666664</v>
      </c>
      <c r="J25" s="2">
        <v>43255.625</v>
      </c>
      <c r="K25">
        <v>10</v>
      </c>
      <c r="L25">
        <v>3.5</v>
      </c>
      <c r="M25" t="s">
        <v>47</v>
      </c>
      <c r="N25" t="s">
        <v>33</v>
      </c>
      <c r="P25" t="s">
        <v>34</v>
      </c>
    </row>
    <row r="26" spans="1:16" x14ac:dyDescent="0.4">
      <c r="A26" t="s">
        <v>51</v>
      </c>
      <c r="C26" t="s">
        <v>52</v>
      </c>
      <c r="D26" t="s">
        <v>53</v>
      </c>
      <c r="E26">
        <v>0</v>
      </c>
      <c r="F26" t="s">
        <v>30</v>
      </c>
      <c r="G26" s="1">
        <v>43256</v>
      </c>
      <c r="H26" t="s">
        <v>36</v>
      </c>
      <c r="I26" s="2">
        <v>43256.3125</v>
      </c>
      <c r="J26" s="2">
        <v>43256.5</v>
      </c>
      <c r="K26">
        <v>10</v>
      </c>
      <c r="L26">
        <v>4.5</v>
      </c>
      <c r="M26" t="s">
        <v>47</v>
      </c>
      <c r="N26" t="s">
        <v>33</v>
      </c>
      <c r="P26" t="s">
        <v>34</v>
      </c>
    </row>
    <row r="27" spans="1:16" x14ac:dyDescent="0.4">
      <c r="A27" t="s">
        <v>51</v>
      </c>
      <c r="C27" t="s">
        <v>52</v>
      </c>
      <c r="D27" t="s">
        <v>53</v>
      </c>
      <c r="E27">
        <v>0</v>
      </c>
      <c r="F27" t="s">
        <v>30</v>
      </c>
      <c r="G27" s="1">
        <v>43256</v>
      </c>
      <c r="H27" t="s">
        <v>36</v>
      </c>
      <c r="I27" s="2">
        <v>43256.5</v>
      </c>
      <c r="J27" s="2">
        <v>43256.520833333336</v>
      </c>
      <c r="K27">
        <v>10</v>
      </c>
      <c r="L27">
        <v>0.5</v>
      </c>
      <c r="M27" t="s">
        <v>37</v>
      </c>
      <c r="P27" t="s">
        <v>34</v>
      </c>
    </row>
    <row r="28" spans="1:16" x14ac:dyDescent="0.4">
      <c r="A28" t="s">
        <v>51</v>
      </c>
      <c r="C28" t="s">
        <v>52</v>
      </c>
      <c r="D28" t="s">
        <v>53</v>
      </c>
      <c r="E28">
        <v>0</v>
      </c>
      <c r="F28" t="s">
        <v>30</v>
      </c>
      <c r="G28" s="1">
        <v>43256</v>
      </c>
      <c r="H28" t="s">
        <v>36</v>
      </c>
      <c r="I28" s="2">
        <v>43256.520833333336</v>
      </c>
      <c r="J28" s="2">
        <v>43256.666666666664</v>
      </c>
      <c r="K28">
        <v>10</v>
      </c>
      <c r="L28">
        <v>3.5</v>
      </c>
      <c r="M28" t="s">
        <v>47</v>
      </c>
      <c r="N28" t="s">
        <v>33</v>
      </c>
      <c r="P28" t="s">
        <v>34</v>
      </c>
    </row>
    <row r="29" spans="1:16" x14ac:dyDescent="0.4">
      <c r="A29" t="s">
        <v>51</v>
      </c>
      <c r="C29" t="s">
        <v>52</v>
      </c>
      <c r="D29" t="s">
        <v>53</v>
      </c>
      <c r="E29">
        <v>0</v>
      </c>
      <c r="F29" t="s">
        <v>30</v>
      </c>
      <c r="G29" s="1">
        <v>43257</v>
      </c>
      <c r="H29" t="s">
        <v>41</v>
      </c>
      <c r="I29" s="2">
        <v>43257.270833333336</v>
      </c>
      <c r="J29" s="2">
        <v>43257.447916666664</v>
      </c>
      <c r="K29">
        <v>10</v>
      </c>
      <c r="L29">
        <v>4.25</v>
      </c>
      <c r="M29" t="s">
        <v>47</v>
      </c>
      <c r="N29" t="s">
        <v>33</v>
      </c>
      <c r="P29" t="s">
        <v>34</v>
      </c>
    </row>
    <row r="30" spans="1:16" x14ac:dyDescent="0.4">
      <c r="A30" t="s">
        <v>51</v>
      </c>
      <c r="C30" t="s">
        <v>52</v>
      </c>
      <c r="D30" t="s">
        <v>53</v>
      </c>
      <c r="E30">
        <v>0</v>
      </c>
      <c r="F30" t="s">
        <v>30</v>
      </c>
      <c r="G30" s="1">
        <v>43257</v>
      </c>
      <c r="H30" t="s">
        <v>41</v>
      </c>
      <c r="I30" s="2">
        <v>43257.447916666664</v>
      </c>
      <c r="J30" s="2">
        <v>43257.46875</v>
      </c>
      <c r="K30">
        <v>10</v>
      </c>
      <c r="L30">
        <v>0.5</v>
      </c>
      <c r="M30" t="s">
        <v>37</v>
      </c>
      <c r="P30" t="s">
        <v>34</v>
      </c>
    </row>
    <row r="31" spans="1:16" x14ac:dyDescent="0.4">
      <c r="A31" t="s">
        <v>51</v>
      </c>
      <c r="C31" t="s">
        <v>52</v>
      </c>
      <c r="D31" t="s">
        <v>53</v>
      </c>
      <c r="E31">
        <v>0</v>
      </c>
      <c r="F31" t="s">
        <v>30</v>
      </c>
      <c r="G31" s="1">
        <v>43257</v>
      </c>
      <c r="H31" t="s">
        <v>41</v>
      </c>
      <c r="I31" s="2">
        <v>43257.46875</v>
      </c>
      <c r="J31" s="2">
        <v>43257.625</v>
      </c>
      <c r="K31">
        <v>10</v>
      </c>
      <c r="L31">
        <v>3.75</v>
      </c>
      <c r="M31" t="s">
        <v>47</v>
      </c>
      <c r="N31" t="s">
        <v>33</v>
      </c>
      <c r="P31" t="s">
        <v>34</v>
      </c>
    </row>
    <row r="32" spans="1:16" x14ac:dyDescent="0.4">
      <c r="A32" t="s">
        <v>51</v>
      </c>
      <c r="C32" t="s">
        <v>52</v>
      </c>
      <c r="D32" t="s">
        <v>53</v>
      </c>
      <c r="E32">
        <v>0</v>
      </c>
      <c r="F32" t="s">
        <v>30</v>
      </c>
      <c r="G32" s="1">
        <v>43258</v>
      </c>
      <c r="H32" t="s">
        <v>46</v>
      </c>
      <c r="I32" s="2">
        <v>43258.270833333336</v>
      </c>
      <c r="J32" s="2">
        <v>43258.46875</v>
      </c>
      <c r="K32">
        <v>10</v>
      </c>
      <c r="L32">
        <v>4.75</v>
      </c>
      <c r="M32" t="s">
        <v>47</v>
      </c>
      <c r="N32" t="s">
        <v>33</v>
      </c>
      <c r="P32" t="s">
        <v>34</v>
      </c>
    </row>
    <row r="33" spans="1:16" x14ac:dyDescent="0.4">
      <c r="A33" t="s">
        <v>51</v>
      </c>
      <c r="C33" t="s">
        <v>52</v>
      </c>
      <c r="D33" t="s">
        <v>53</v>
      </c>
      <c r="E33">
        <v>0</v>
      </c>
      <c r="F33" t="s">
        <v>30</v>
      </c>
      <c r="G33" s="1">
        <v>43258</v>
      </c>
      <c r="H33" t="s">
        <v>46</v>
      </c>
      <c r="I33" s="2">
        <v>43258.46875</v>
      </c>
      <c r="J33" s="2">
        <v>43258.489583333336</v>
      </c>
      <c r="K33">
        <v>10</v>
      </c>
      <c r="L33">
        <v>0.5</v>
      </c>
      <c r="M33" t="s">
        <v>37</v>
      </c>
      <c r="P33" t="s">
        <v>34</v>
      </c>
    </row>
    <row r="34" spans="1:16" x14ac:dyDescent="0.4">
      <c r="A34" t="s">
        <v>51</v>
      </c>
      <c r="C34" t="s">
        <v>52</v>
      </c>
      <c r="D34" t="s">
        <v>53</v>
      </c>
      <c r="E34">
        <v>0</v>
      </c>
      <c r="F34" t="s">
        <v>30</v>
      </c>
      <c r="G34" s="1">
        <v>43258</v>
      </c>
      <c r="H34" t="s">
        <v>46</v>
      </c>
      <c r="I34" s="2">
        <v>43258.489583333336</v>
      </c>
      <c r="J34" s="2">
        <v>43258.625</v>
      </c>
      <c r="K34">
        <v>10</v>
      </c>
      <c r="L34">
        <v>3.25</v>
      </c>
      <c r="M34" t="s">
        <v>47</v>
      </c>
      <c r="N34" t="s">
        <v>33</v>
      </c>
      <c r="P34" t="s">
        <v>34</v>
      </c>
    </row>
    <row r="35" spans="1:16" x14ac:dyDescent="0.4">
      <c r="A35" t="s">
        <v>51</v>
      </c>
      <c r="C35" t="s">
        <v>52</v>
      </c>
      <c r="D35" t="s">
        <v>53</v>
      </c>
      <c r="E35">
        <v>0</v>
      </c>
      <c r="F35" t="s">
        <v>30</v>
      </c>
      <c r="G35" s="1">
        <v>43259</v>
      </c>
      <c r="H35" t="s">
        <v>49</v>
      </c>
      <c r="I35" s="2">
        <v>43259.270833333336</v>
      </c>
      <c r="J35" s="2">
        <v>43259.46875</v>
      </c>
      <c r="K35">
        <v>10</v>
      </c>
      <c r="L35">
        <v>4.75</v>
      </c>
      <c r="M35" t="s">
        <v>47</v>
      </c>
      <c r="N35" t="s">
        <v>33</v>
      </c>
      <c r="P35" t="s">
        <v>34</v>
      </c>
    </row>
    <row r="36" spans="1:16" x14ac:dyDescent="0.4">
      <c r="A36" t="s">
        <v>51</v>
      </c>
      <c r="C36" t="s">
        <v>52</v>
      </c>
      <c r="D36" t="s">
        <v>53</v>
      </c>
      <c r="E36">
        <v>0</v>
      </c>
      <c r="F36" t="s">
        <v>30</v>
      </c>
      <c r="G36" s="1">
        <v>43259</v>
      </c>
      <c r="H36" t="s">
        <v>49</v>
      </c>
      <c r="I36" s="2">
        <v>43259.46875</v>
      </c>
      <c r="J36" s="2">
        <v>43259.489583333336</v>
      </c>
      <c r="K36">
        <v>10</v>
      </c>
      <c r="L36">
        <v>0.5</v>
      </c>
      <c r="M36" t="s">
        <v>37</v>
      </c>
      <c r="P36" t="s">
        <v>34</v>
      </c>
    </row>
    <row r="37" spans="1:16" x14ac:dyDescent="0.4">
      <c r="A37" t="s">
        <v>51</v>
      </c>
      <c r="C37" t="s">
        <v>52</v>
      </c>
      <c r="D37" t="s">
        <v>53</v>
      </c>
      <c r="E37">
        <v>0</v>
      </c>
      <c r="F37" t="s">
        <v>30</v>
      </c>
      <c r="G37" s="1">
        <v>43259</v>
      </c>
      <c r="H37" t="s">
        <v>49</v>
      </c>
      <c r="I37" s="2">
        <v>43259.489583333336</v>
      </c>
      <c r="J37" s="2">
        <v>43259.541666666664</v>
      </c>
      <c r="K37">
        <v>10</v>
      </c>
      <c r="L37">
        <v>1.25</v>
      </c>
      <c r="M37" t="s">
        <v>47</v>
      </c>
      <c r="N37" t="s">
        <v>33</v>
      </c>
      <c r="P37" t="s">
        <v>34</v>
      </c>
    </row>
    <row r="38" spans="1:16" x14ac:dyDescent="0.4">
      <c r="A38" t="s">
        <v>54</v>
      </c>
      <c r="C38" t="s">
        <v>55</v>
      </c>
      <c r="D38" t="s">
        <v>56</v>
      </c>
      <c r="E38">
        <v>0</v>
      </c>
      <c r="F38" t="s">
        <v>30</v>
      </c>
      <c r="G38" s="1">
        <v>43255</v>
      </c>
      <c r="H38" t="s">
        <v>31</v>
      </c>
      <c r="I38" s="2">
        <v>43255.333333333336</v>
      </c>
      <c r="J38" s="2">
        <v>43255.510416666664</v>
      </c>
      <c r="K38">
        <v>10</v>
      </c>
      <c r="L38">
        <v>4.25</v>
      </c>
      <c r="M38" t="s">
        <v>38</v>
      </c>
      <c r="N38" t="s">
        <v>33</v>
      </c>
      <c r="O38" t="s">
        <v>57</v>
      </c>
      <c r="P38" t="s">
        <v>34</v>
      </c>
    </row>
    <row r="39" spans="1:16" x14ac:dyDescent="0.4">
      <c r="A39" t="s">
        <v>54</v>
      </c>
      <c r="C39" t="s">
        <v>55</v>
      </c>
      <c r="D39" t="s">
        <v>56</v>
      </c>
      <c r="E39">
        <v>0</v>
      </c>
      <c r="F39" t="s">
        <v>30</v>
      </c>
      <c r="G39" s="1">
        <v>43255</v>
      </c>
      <c r="H39" t="s">
        <v>31</v>
      </c>
      <c r="I39" s="2">
        <v>43255.510416666664</v>
      </c>
      <c r="J39" s="2">
        <v>43255.53125</v>
      </c>
      <c r="K39">
        <v>10</v>
      </c>
      <c r="L39">
        <v>0.5</v>
      </c>
      <c r="M39" t="s">
        <v>37</v>
      </c>
      <c r="P39" t="s">
        <v>34</v>
      </c>
    </row>
    <row r="40" spans="1:16" x14ac:dyDescent="0.4">
      <c r="A40" t="s">
        <v>54</v>
      </c>
      <c r="C40" t="s">
        <v>55</v>
      </c>
      <c r="D40" t="s">
        <v>56</v>
      </c>
      <c r="E40">
        <v>0</v>
      </c>
      <c r="F40" t="s">
        <v>30</v>
      </c>
      <c r="G40" s="1">
        <v>43255</v>
      </c>
      <c r="H40" t="s">
        <v>31</v>
      </c>
      <c r="I40" s="2">
        <v>43255.53125</v>
      </c>
      <c r="J40" s="2">
        <v>43255.6875</v>
      </c>
      <c r="K40">
        <v>10</v>
      </c>
      <c r="L40">
        <v>3.75</v>
      </c>
      <c r="M40" t="s">
        <v>38</v>
      </c>
      <c r="N40" t="s">
        <v>33</v>
      </c>
      <c r="O40" t="s">
        <v>57</v>
      </c>
      <c r="P40" t="s">
        <v>34</v>
      </c>
    </row>
    <row r="41" spans="1:16" x14ac:dyDescent="0.4">
      <c r="A41" t="s">
        <v>54</v>
      </c>
      <c r="C41" t="s">
        <v>55</v>
      </c>
      <c r="D41" t="s">
        <v>56</v>
      </c>
      <c r="E41">
        <v>0</v>
      </c>
      <c r="F41" t="s">
        <v>30</v>
      </c>
      <c r="G41" s="1">
        <v>43256</v>
      </c>
      <c r="H41" t="s">
        <v>36</v>
      </c>
      <c r="I41" s="2">
        <v>43256.333333333336</v>
      </c>
      <c r="J41" s="2">
        <v>43256.510416666664</v>
      </c>
      <c r="K41">
        <v>10</v>
      </c>
      <c r="L41">
        <v>4.25</v>
      </c>
      <c r="M41" t="s">
        <v>38</v>
      </c>
      <c r="N41" t="s">
        <v>33</v>
      </c>
      <c r="O41" t="s">
        <v>57</v>
      </c>
      <c r="P41" t="s">
        <v>34</v>
      </c>
    </row>
    <row r="42" spans="1:16" x14ac:dyDescent="0.4">
      <c r="A42" t="s">
        <v>54</v>
      </c>
      <c r="C42" t="s">
        <v>55</v>
      </c>
      <c r="D42" t="s">
        <v>56</v>
      </c>
      <c r="E42">
        <v>0</v>
      </c>
      <c r="F42" t="s">
        <v>30</v>
      </c>
      <c r="G42" s="1">
        <v>43256</v>
      </c>
      <c r="H42" t="s">
        <v>36</v>
      </c>
      <c r="I42" s="2">
        <v>43256.510416666664</v>
      </c>
      <c r="J42" s="2">
        <v>43256.53125</v>
      </c>
      <c r="K42">
        <v>10</v>
      </c>
      <c r="L42">
        <v>0.5</v>
      </c>
      <c r="M42" t="s">
        <v>37</v>
      </c>
      <c r="P42" t="s">
        <v>34</v>
      </c>
    </row>
    <row r="43" spans="1:16" x14ac:dyDescent="0.4">
      <c r="A43" t="s">
        <v>54</v>
      </c>
      <c r="C43" t="s">
        <v>55</v>
      </c>
      <c r="D43" t="s">
        <v>56</v>
      </c>
      <c r="E43">
        <v>0</v>
      </c>
      <c r="F43" t="s">
        <v>30</v>
      </c>
      <c r="G43" s="1">
        <v>43256</v>
      </c>
      <c r="H43" t="s">
        <v>36</v>
      </c>
      <c r="I43" s="2">
        <v>43256.53125</v>
      </c>
      <c r="J43" s="2">
        <v>43256.697916666664</v>
      </c>
      <c r="K43">
        <v>10</v>
      </c>
      <c r="L43">
        <v>4</v>
      </c>
      <c r="M43" t="s">
        <v>38</v>
      </c>
      <c r="N43" t="s">
        <v>33</v>
      </c>
      <c r="O43" t="s">
        <v>57</v>
      </c>
      <c r="P43" t="s">
        <v>34</v>
      </c>
    </row>
    <row r="44" spans="1:16" x14ac:dyDescent="0.4">
      <c r="A44" t="s">
        <v>54</v>
      </c>
      <c r="C44" t="s">
        <v>55</v>
      </c>
      <c r="D44" t="s">
        <v>56</v>
      </c>
      <c r="E44">
        <v>0</v>
      </c>
      <c r="F44" t="s">
        <v>30</v>
      </c>
      <c r="G44" s="1">
        <v>43257</v>
      </c>
      <c r="H44" t="s">
        <v>41</v>
      </c>
      <c r="I44" s="2">
        <v>43257.354166666664</v>
      </c>
      <c r="J44" s="2">
        <v>43257.520833333336</v>
      </c>
      <c r="K44">
        <v>10</v>
      </c>
      <c r="L44">
        <v>4</v>
      </c>
      <c r="M44" t="s">
        <v>38</v>
      </c>
      <c r="N44" t="s">
        <v>33</v>
      </c>
      <c r="O44" t="s">
        <v>58</v>
      </c>
      <c r="P44" t="s">
        <v>34</v>
      </c>
    </row>
    <row r="45" spans="1:16" x14ac:dyDescent="0.4">
      <c r="A45" t="s">
        <v>54</v>
      </c>
      <c r="C45" t="s">
        <v>55</v>
      </c>
      <c r="D45" t="s">
        <v>56</v>
      </c>
      <c r="E45">
        <v>0</v>
      </c>
      <c r="F45" t="s">
        <v>30</v>
      </c>
      <c r="G45" s="1">
        <v>43257</v>
      </c>
      <c r="H45" t="s">
        <v>41</v>
      </c>
      <c r="I45" s="2">
        <v>43257.520833333336</v>
      </c>
      <c r="J45" s="2">
        <v>43257.541666666664</v>
      </c>
      <c r="K45">
        <v>10</v>
      </c>
      <c r="L45">
        <v>0.5</v>
      </c>
      <c r="M45" t="s">
        <v>37</v>
      </c>
      <c r="P45" t="s">
        <v>34</v>
      </c>
    </row>
    <row r="46" spans="1:16" x14ac:dyDescent="0.4">
      <c r="A46" t="s">
        <v>54</v>
      </c>
      <c r="C46" t="s">
        <v>55</v>
      </c>
      <c r="D46" t="s">
        <v>56</v>
      </c>
      <c r="E46">
        <v>0</v>
      </c>
      <c r="F46" t="s">
        <v>30</v>
      </c>
      <c r="G46" s="1">
        <v>43257</v>
      </c>
      <c r="H46" t="s">
        <v>41</v>
      </c>
      <c r="I46" s="2">
        <v>43257.541666666664</v>
      </c>
      <c r="J46" s="2">
        <v>43257.697916666664</v>
      </c>
      <c r="K46">
        <v>10</v>
      </c>
      <c r="L46">
        <v>3.75</v>
      </c>
      <c r="M46" t="s">
        <v>38</v>
      </c>
      <c r="N46" t="s">
        <v>33</v>
      </c>
      <c r="O46" t="s">
        <v>58</v>
      </c>
      <c r="P46" t="s">
        <v>34</v>
      </c>
    </row>
    <row r="47" spans="1:16" x14ac:dyDescent="0.4">
      <c r="A47" t="s">
        <v>54</v>
      </c>
      <c r="C47" t="s">
        <v>55</v>
      </c>
      <c r="D47" t="s">
        <v>56</v>
      </c>
      <c r="E47">
        <v>0</v>
      </c>
      <c r="F47" t="s">
        <v>30</v>
      </c>
      <c r="G47" s="1">
        <v>43258</v>
      </c>
      <c r="H47" t="s">
        <v>46</v>
      </c>
      <c r="I47" s="2">
        <v>43258.333333333336</v>
      </c>
      <c r="J47" s="2">
        <v>43258.510416666664</v>
      </c>
      <c r="K47">
        <v>10</v>
      </c>
      <c r="L47">
        <v>4.25</v>
      </c>
      <c r="M47" t="s">
        <v>38</v>
      </c>
      <c r="N47" t="s">
        <v>33</v>
      </c>
      <c r="O47" t="s">
        <v>57</v>
      </c>
      <c r="P47" t="s">
        <v>34</v>
      </c>
    </row>
    <row r="48" spans="1:16" x14ac:dyDescent="0.4">
      <c r="A48" t="s">
        <v>54</v>
      </c>
      <c r="C48" t="s">
        <v>55</v>
      </c>
      <c r="D48" t="s">
        <v>56</v>
      </c>
      <c r="E48">
        <v>0</v>
      </c>
      <c r="F48" t="s">
        <v>30</v>
      </c>
      <c r="G48" s="1">
        <v>43258</v>
      </c>
      <c r="H48" t="s">
        <v>46</v>
      </c>
      <c r="I48" s="2">
        <v>43258.510416666664</v>
      </c>
      <c r="J48" s="2">
        <v>43258.53125</v>
      </c>
      <c r="K48">
        <v>10</v>
      </c>
      <c r="L48">
        <v>0.5</v>
      </c>
      <c r="M48" t="s">
        <v>37</v>
      </c>
      <c r="P48" t="s">
        <v>34</v>
      </c>
    </row>
    <row r="49" spans="1:16" x14ac:dyDescent="0.4">
      <c r="A49" t="s">
        <v>54</v>
      </c>
      <c r="C49" t="s">
        <v>55</v>
      </c>
      <c r="D49" t="s">
        <v>56</v>
      </c>
      <c r="E49">
        <v>0</v>
      </c>
      <c r="F49" t="s">
        <v>30</v>
      </c>
      <c r="G49" s="1">
        <v>43258</v>
      </c>
      <c r="H49" t="s">
        <v>46</v>
      </c>
      <c r="I49" s="2">
        <v>43258.53125</v>
      </c>
      <c r="J49" s="2">
        <v>43258.6875</v>
      </c>
      <c r="K49">
        <v>10</v>
      </c>
      <c r="L49">
        <v>3.75</v>
      </c>
      <c r="M49" t="s">
        <v>38</v>
      </c>
      <c r="N49" t="s">
        <v>33</v>
      </c>
      <c r="O49" t="s">
        <v>57</v>
      </c>
      <c r="P49" t="s">
        <v>34</v>
      </c>
    </row>
    <row r="50" spans="1:16" x14ac:dyDescent="0.4">
      <c r="A50" t="s">
        <v>54</v>
      </c>
      <c r="C50" t="s">
        <v>55</v>
      </c>
      <c r="D50" t="s">
        <v>56</v>
      </c>
      <c r="E50">
        <v>0</v>
      </c>
      <c r="F50" t="s">
        <v>30</v>
      </c>
      <c r="G50" s="1">
        <v>43259</v>
      </c>
      <c r="H50" t="s">
        <v>49</v>
      </c>
      <c r="I50" s="2">
        <v>43259.333333333336</v>
      </c>
      <c r="J50" s="2">
        <v>43259.447916666664</v>
      </c>
      <c r="K50">
        <v>10</v>
      </c>
      <c r="L50">
        <v>2.75</v>
      </c>
      <c r="M50" t="s">
        <v>38</v>
      </c>
      <c r="N50" t="s">
        <v>33</v>
      </c>
      <c r="O50" t="s">
        <v>59</v>
      </c>
      <c r="P50" t="s">
        <v>34</v>
      </c>
    </row>
    <row r="51" spans="1:16" x14ac:dyDescent="0.4">
      <c r="A51" t="s">
        <v>54</v>
      </c>
      <c r="C51" t="s">
        <v>55</v>
      </c>
      <c r="D51" t="s">
        <v>56</v>
      </c>
      <c r="E51">
        <v>0</v>
      </c>
      <c r="F51" t="s">
        <v>30</v>
      </c>
      <c r="G51" s="1">
        <v>43259</v>
      </c>
      <c r="H51" t="s">
        <v>49</v>
      </c>
      <c r="I51" s="2">
        <v>43259.447916666664</v>
      </c>
      <c r="J51" s="2">
        <v>43259.46875</v>
      </c>
      <c r="K51">
        <v>10</v>
      </c>
      <c r="L51">
        <v>0.5</v>
      </c>
      <c r="M51" t="s">
        <v>37</v>
      </c>
      <c r="P51" t="s">
        <v>34</v>
      </c>
    </row>
    <row r="52" spans="1:16" x14ac:dyDescent="0.4">
      <c r="A52" t="s">
        <v>54</v>
      </c>
      <c r="C52" t="s">
        <v>55</v>
      </c>
      <c r="D52" t="s">
        <v>56</v>
      </c>
      <c r="E52">
        <v>0</v>
      </c>
      <c r="F52" t="s">
        <v>30</v>
      </c>
      <c r="G52" s="1">
        <v>43259</v>
      </c>
      <c r="H52" t="s">
        <v>49</v>
      </c>
      <c r="I52" s="2">
        <v>43259.46875</v>
      </c>
      <c r="J52" s="2">
        <v>43259.604166666664</v>
      </c>
      <c r="K52">
        <v>10</v>
      </c>
      <c r="L52">
        <v>3.25</v>
      </c>
      <c r="M52" t="s">
        <v>38</v>
      </c>
      <c r="N52" t="s">
        <v>33</v>
      </c>
      <c r="O52" t="s">
        <v>59</v>
      </c>
      <c r="P52" t="s">
        <v>34</v>
      </c>
    </row>
    <row r="53" spans="1:16" x14ac:dyDescent="0.4">
      <c r="A53" t="s">
        <v>60</v>
      </c>
      <c r="C53" t="s">
        <v>61</v>
      </c>
      <c r="D53" t="s">
        <v>62</v>
      </c>
      <c r="E53">
        <v>0</v>
      </c>
      <c r="F53" t="s">
        <v>30</v>
      </c>
      <c r="G53" s="1">
        <v>43255</v>
      </c>
      <c r="H53" t="s">
        <v>31</v>
      </c>
      <c r="I53" s="2">
        <v>43255.302083333336</v>
      </c>
      <c r="J53" s="2">
        <v>43255.395833333336</v>
      </c>
      <c r="K53">
        <v>10</v>
      </c>
      <c r="L53">
        <v>2.25</v>
      </c>
      <c r="M53" t="s">
        <v>63</v>
      </c>
      <c r="N53" t="s">
        <v>33</v>
      </c>
      <c r="O53" t="s">
        <v>64</v>
      </c>
      <c r="P53" t="s">
        <v>34</v>
      </c>
    </row>
    <row r="54" spans="1:16" x14ac:dyDescent="0.4">
      <c r="A54" t="s">
        <v>60</v>
      </c>
      <c r="C54" t="s">
        <v>61</v>
      </c>
      <c r="D54" t="s">
        <v>62</v>
      </c>
      <c r="E54">
        <v>0</v>
      </c>
      <c r="F54" t="s">
        <v>30</v>
      </c>
      <c r="G54" s="1">
        <v>43255</v>
      </c>
      <c r="H54" t="s">
        <v>31</v>
      </c>
      <c r="I54" s="2">
        <v>43255.395833333336</v>
      </c>
      <c r="J54" s="2">
        <v>43255.46875</v>
      </c>
      <c r="K54">
        <v>10</v>
      </c>
      <c r="L54">
        <v>1.75</v>
      </c>
      <c r="M54" t="s">
        <v>65</v>
      </c>
      <c r="N54" t="s">
        <v>33</v>
      </c>
      <c r="O54" t="s">
        <v>66</v>
      </c>
      <c r="P54" t="s">
        <v>34</v>
      </c>
    </row>
    <row r="55" spans="1:16" x14ac:dyDescent="0.4">
      <c r="A55" t="s">
        <v>60</v>
      </c>
      <c r="C55" t="s">
        <v>61</v>
      </c>
      <c r="D55" t="s">
        <v>62</v>
      </c>
      <c r="E55">
        <v>0</v>
      </c>
      <c r="F55" t="s">
        <v>30</v>
      </c>
      <c r="G55" s="1">
        <v>43255</v>
      </c>
      <c r="H55" t="s">
        <v>31</v>
      </c>
      <c r="I55" s="2">
        <v>43255.46875</v>
      </c>
      <c r="J55" s="2">
        <v>43255.479166666664</v>
      </c>
      <c r="K55">
        <v>10</v>
      </c>
      <c r="L55">
        <v>0.25</v>
      </c>
      <c r="M55" t="s">
        <v>67</v>
      </c>
      <c r="N55" t="s">
        <v>33</v>
      </c>
      <c r="O55" t="s">
        <v>68</v>
      </c>
      <c r="P55" t="s">
        <v>34</v>
      </c>
    </row>
    <row r="56" spans="1:16" x14ac:dyDescent="0.4">
      <c r="A56" t="s">
        <v>60</v>
      </c>
      <c r="C56" t="s">
        <v>61</v>
      </c>
      <c r="D56" t="s">
        <v>62</v>
      </c>
      <c r="E56">
        <v>0</v>
      </c>
      <c r="F56" t="s">
        <v>30</v>
      </c>
      <c r="G56" s="1">
        <v>43255</v>
      </c>
      <c r="H56" t="s">
        <v>31</v>
      </c>
      <c r="I56" s="2">
        <v>43255.479166666664</v>
      </c>
      <c r="J56" s="2">
        <v>43255.5</v>
      </c>
      <c r="K56">
        <v>10</v>
      </c>
      <c r="L56">
        <v>0.5</v>
      </c>
      <c r="M56" t="s">
        <v>37</v>
      </c>
      <c r="P56" t="s">
        <v>34</v>
      </c>
    </row>
    <row r="57" spans="1:16" x14ac:dyDescent="0.4">
      <c r="A57" t="s">
        <v>60</v>
      </c>
      <c r="C57" t="s">
        <v>61</v>
      </c>
      <c r="D57" t="s">
        <v>62</v>
      </c>
      <c r="E57">
        <v>0</v>
      </c>
      <c r="F57" t="s">
        <v>30</v>
      </c>
      <c r="G57" s="1">
        <v>43255</v>
      </c>
      <c r="H57" t="s">
        <v>31</v>
      </c>
      <c r="I57" s="2">
        <v>43255.5</v>
      </c>
      <c r="J57" s="2">
        <v>43255.65625</v>
      </c>
      <c r="K57">
        <v>10</v>
      </c>
      <c r="L57">
        <v>3.75</v>
      </c>
      <c r="M57" t="s">
        <v>67</v>
      </c>
      <c r="N57" t="s">
        <v>33</v>
      </c>
      <c r="O57" t="s">
        <v>68</v>
      </c>
      <c r="P57" t="s">
        <v>34</v>
      </c>
    </row>
    <row r="58" spans="1:16" x14ac:dyDescent="0.4">
      <c r="A58" t="s">
        <v>60</v>
      </c>
      <c r="C58" t="s">
        <v>61</v>
      </c>
      <c r="D58" t="s">
        <v>62</v>
      </c>
      <c r="E58">
        <v>0</v>
      </c>
      <c r="F58" t="s">
        <v>30</v>
      </c>
      <c r="G58" s="1">
        <v>43256</v>
      </c>
      <c r="H58" t="s">
        <v>36</v>
      </c>
      <c r="I58" s="2">
        <v>43256.302083333336</v>
      </c>
      <c r="J58" s="2">
        <v>43256.427083333336</v>
      </c>
      <c r="K58">
        <v>10</v>
      </c>
      <c r="L58">
        <v>3</v>
      </c>
      <c r="M58" t="s">
        <v>69</v>
      </c>
      <c r="N58" t="s">
        <v>33</v>
      </c>
      <c r="O58" t="s">
        <v>70</v>
      </c>
      <c r="P58" t="s">
        <v>34</v>
      </c>
    </row>
    <row r="59" spans="1:16" x14ac:dyDescent="0.4">
      <c r="A59" t="s">
        <v>60</v>
      </c>
      <c r="C59" t="s">
        <v>61</v>
      </c>
      <c r="D59" t="s">
        <v>62</v>
      </c>
      <c r="E59">
        <v>0</v>
      </c>
      <c r="F59" t="s">
        <v>30</v>
      </c>
      <c r="G59" s="1">
        <v>43256</v>
      </c>
      <c r="H59" t="s">
        <v>36</v>
      </c>
      <c r="I59" s="2">
        <v>43256.427083333336</v>
      </c>
      <c r="J59" s="2">
        <v>43256.447916666664</v>
      </c>
      <c r="K59">
        <v>10</v>
      </c>
      <c r="L59">
        <v>0.5</v>
      </c>
      <c r="M59" t="s">
        <v>37</v>
      </c>
      <c r="P59" t="s">
        <v>34</v>
      </c>
    </row>
    <row r="60" spans="1:16" x14ac:dyDescent="0.4">
      <c r="A60" t="s">
        <v>60</v>
      </c>
      <c r="C60" t="s">
        <v>61</v>
      </c>
      <c r="D60" t="s">
        <v>62</v>
      </c>
      <c r="E60">
        <v>0</v>
      </c>
      <c r="F60" t="s">
        <v>30</v>
      </c>
      <c r="G60" s="1">
        <v>43256</v>
      </c>
      <c r="H60" t="s">
        <v>36</v>
      </c>
      <c r="I60" s="2">
        <v>43256.447916666664</v>
      </c>
      <c r="J60" s="2">
        <v>43256.552083333336</v>
      </c>
      <c r="K60">
        <v>10</v>
      </c>
      <c r="L60">
        <v>2.5</v>
      </c>
      <c r="M60" t="s">
        <v>69</v>
      </c>
      <c r="N60" t="s">
        <v>33</v>
      </c>
      <c r="O60" t="s">
        <v>70</v>
      </c>
      <c r="P60" t="s">
        <v>34</v>
      </c>
    </row>
    <row r="61" spans="1:16" x14ac:dyDescent="0.4">
      <c r="A61" t="s">
        <v>60</v>
      </c>
      <c r="C61" t="s">
        <v>61</v>
      </c>
      <c r="D61" t="s">
        <v>62</v>
      </c>
      <c r="E61">
        <v>0</v>
      </c>
      <c r="F61" t="s">
        <v>30</v>
      </c>
      <c r="G61" s="1">
        <v>43256</v>
      </c>
      <c r="H61" t="s">
        <v>36</v>
      </c>
      <c r="I61" s="2">
        <v>43256.552083333336</v>
      </c>
      <c r="J61" s="2">
        <v>43256.604166666664</v>
      </c>
      <c r="K61">
        <v>10</v>
      </c>
      <c r="L61">
        <v>1.25</v>
      </c>
      <c r="M61" t="s">
        <v>71</v>
      </c>
      <c r="N61" t="s">
        <v>33</v>
      </c>
      <c r="O61" t="s">
        <v>72</v>
      </c>
      <c r="P61" t="s">
        <v>34</v>
      </c>
    </row>
    <row r="62" spans="1:16" x14ac:dyDescent="0.4">
      <c r="A62" t="s">
        <v>60</v>
      </c>
      <c r="C62" t="s">
        <v>61</v>
      </c>
      <c r="D62" t="s">
        <v>62</v>
      </c>
      <c r="E62">
        <v>0</v>
      </c>
      <c r="F62" t="s">
        <v>30</v>
      </c>
      <c r="G62" s="1">
        <v>43256</v>
      </c>
      <c r="H62" t="s">
        <v>36</v>
      </c>
      <c r="I62" s="2">
        <v>43256.604166666664</v>
      </c>
      <c r="J62" s="2">
        <v>43256.6875</v>
      </c>
      <c r="K62">
        <v>10</v>
      </c>
      <c r="L62">
        <v>2</v>
      </c>
      <c r="M62" t="s">
        <v>38</v>
      </c>
      <c r="N62" t="s">
        <v>33</v>
      </c>
      <c r="O62" t="s">
        <v>73</v>
      </c>
      <c r="P62" t="s">
        <v>34</v>
      </c>
    </row>
    <row r="63" spans="1:16" x14ac:dyDescent="0.4">
      <c r="A63" t="s">
        <v>60</v>
      </c>
      <c r="C63" t="s">
        <v>61</v>
      </c>
      <c r="D63" t="s">
        <v>62</v>
      </c>
      <c r="E63">
        <v>0</v>
      </c>
      <c r="F63" t="s">
        <v>30</v>
      </c>
      <c r="G63" s="1">
        <v>43257</v>
      </c>
      <c r="H63" t="s">
        <v>41</v>
      </c>
      <c r="I63" s="2">
        <v>43257.302083333336</v>
      </c>
      <c r="J63" s="2">
        <v>43257.479166666664</v>
      </c>
      <c r="K63">
        <v>10</v>
      </c>
      <c r="L63">
        <v>4.25</v>
      </c>
      <c r="M63" t="s">
        <v>74</v>
      </c>
      <c r="N63" t="s">
        <v>33</v>
      </c>
      <c r="P63" t="s">
        <v>34</v>
      </c>
    </row>
    <row r="64" spans="1:16" x14ac:dyDescent="0.4">
      <c r="A64" t="s">
        <v>60</v>
      </c>
      <c r="C64" t="s">
        <v>61</v>
      </c>
      <c r="D64" t="s">
        <v>62</v>
      </c>
      <c r="E64">
        <v>0</v>
      </c>
      <c r="F64" t="s">
        <v>30</v>
      </c>
      <c r="G64" s="1">
        <v>43257</v>
      </c>
      <c r="H64" t="s">
        <v>41</v>
      </c>
      <c r="I64" s="2">
        <v>43257.479166666664</v>
      </c>
      <c r="J64" s="2">
        <v>43257.5</v>
      </c>
      <c r="K64">
        <v>10</v>
      </c>
      <c r="L64">
        <v>0.5</v>
      </c>
      <c r="M64" t="s">
        <v>37</v>
      </c>
      <c r="P64" t="s">
        <v>34</v>
      </c>
    </row>
    <row r="65" spans="1:16" x14ac:dyDescent="0.4">
      <c r="A65" t="s">
        <v>60</v>
      </c>
      <c r="C65" t="s">
        <v>61</v>
      </c>
      <c r="D65" t="s">
        <v>62</v>
      </c>
      <c r="E65">
        <v>0</v>
      </c>
      <c r="F65" t="s">
        <v>30</v>
      </c>
      <c r="G65" s="1">
        <v>43257</v>
      </c>
      <c r="H65" t="s">
        <v>41</v>
      </c>
      <c r="I65" s="2">
        <v>43257.5</v>
      </c>
      <c r="J65" s="2">
        <v>43257.65625</v>
      </c>
      <c r="K65">
        <v>10</v>
      </c>
      <c r="L65">
        <v>3.75</v>
      </c>
      <c r="M65" t="s">
        <v>74</v>
      </c>
      <c r="N65" t="s">
        <v>33</v>
      </c>
      <c r="P65" t="s">
        <v>34</v>
      </c>
    </row>
    <row r="66" spans="1:16" x14ac:dyDescent="0.4">
      <c r="A66" t="s">
        <v>60</v>
      </c>
      <c r="C66" t="s">
        <v>61</v>
      </c>
      <c r="D66" t="s">
        <v>62</v>
      </c>
      <c r="E66">
        <v>0</v>
      </c>
      <c r="F66" t="s">
        <v>30</v>
      </c>
      <c r="G66" s="1">
        <v>43258</v>
      </c>
      <c r="H66" t="s">
        <v>46</v>
      </c>
      <c r="I66" s="2">
        <v>43258.3125</v>
      </c>
      <c r="J66" s="2">
        <v>43258.322916666664</v>
      </c>
      <c r="K66">
        <v>10</v>
      </c>
      <c r="L66">
        <v>0.25</v>
      </c>
      <c r="M66" t="s">
        <v>38</v>
      </c>
      <c r="N66" t="s">
        <v>33</v>
      </c>
      <c r="O66" t="s">
        <v>75</v>
      </c>
      <c r="P66" t="s">
        <v>34</v>
      </c>
    </row>
    <row r="67" spans="1:16" x14ac:dyDescent="0.4">
      <c r="A67" t="s">
        <v>60</v>
      </c>
      <c r="C67" t="s">
        <v>61</v>
      </c>
      <c r="D67" t="s">
        <v>62</v>
      </c>
      <c r="E67">
        <v>0</v>
      </c>
      <c r="F67" t="s">
        <v>30</v>
      </c>
      <c r="G67" s="1">
        <v>43258</v>
      </c>
      <c r="H67" t="s">
        <v>46</v>
      </c>
      <c r="I67" s="2">
        <v>43258.322916666664</v>
      </c>
      <c r="J67" s="2">
        <v>43258.395833333336</v>
      </c>
      <c r="K67">
        <v>10</v>
      </c>
      <c r="L67">
        <v>1.75</v>
      </c>
      <c r="M67" t="s">
        <v>76</v>
      </c>
      <c r="N67" t="s">
        <v>33</v>
      </c>
      <c r="O67" t="s">
        <v>77</v>
      </c>
      <c r="P67" t="s">
        <v>34</v>
      </c>
    </row>
    <row r="68" spans="1:16" x14ac:dyDescent="0.4">
      <c r="A68" t="s">
        <v>60</v>
      </c>
      <c r="C68" t="s">
        <v>61</v>
      </c>
      <c r="D68" t="s">
        <v>62</v>
      </c>
      <c r="E68">
        <v>0</v>
      </c>
      <c r="F68" t="s">
        <v>30</v>
      </c>
      <c r="G68" s="1">
        <v>43258</v>
      </c>
      <c r="H68" t="s">
        <v>46</v>
      </c>
      <c r="I68" s="2">
        <v>43258.395833333336</v>
      </c>
      <c r="J68" s="2">
        <v>43258.479166666664</v>
      </c>
      <c r="K68">
        <v>10</v>
      </c>
      <c r="L68">
        <v>2</v>
      </c>
      <c r="M68" t="s">
        <v>78</v>
      </c>
      <c r="N68" t="s">
        <v>33</v>
      </c>
      <c r="P68" t="s">
        <v>34</v>
      </c>
    </row>
    <row r="69" spans="1:16" x14ac:dyDescent="0.4">
      <c r="A69" t="s">
        <v>60</v>
      </c>
      <c r="C69" t="s">
        <v>61</v>
      </c>
      <c r="D69" t="s">
        <v>62</v>
      </c>
      <c r="E69">
        <v>0</v>
      </c>
      <c r="F69" t="s">
        <v>30</v>
      </c>
      <c r="G69" s="1">
        <v>43258</v>
      </c>
      <c r="H69" t="s">
        <v>46</v>
      </c>
      <c r="I69" s="2">
        <v>43258.479166666664</v>
      </c>
      <c r="J69" s="2">
        <v>43258.5</v>
      </c>
      <c r="K69">
        <v>10</v>
      </c>
      <c r="L69">
        <v>0.5</v>
      </c>
      <c r="M69" t="s">
        <v>37</v>
      </c>
      <c r="P69" t="s">
        <v>34</v>
      </c>
    </row>
    <row r="70" spans="1:16" x14ac:dyDescent="0.4">
      <c r="A70" t="s">
        <v>60</v>
      </c>
      <c r="C70" t="s">
        <v>61</v>
      </c>
      <c r="D70" t="s">
        <v>62</v>
      </c>
      <c r="E70">
        <v>0</v>
      </c>
      <c r="F70" t="s">
        <v>30</v>
      </c>
      <c r="G70" s="1">
        <v>43258</v>
      </c>
      <c r="H70" t="s">
        <v>46</v>
      </c>
      <c r="I70" s="2">
        <v>43258.5</v>
      </c>
      <c r="J70" s="2">
        <v>43258.666666666664</v>
      </c>
      <c r="K70">
        <v>10</v>
      </c>
      <c r="L70">
        <v>4</v>
      </c>
      <c r="M70" t="s">
        <v>78</v>
      </c>
      <c r="N70" t="s">
        <v>33</v>
      </c>
      <c r="P70" t="s">
        <v>34</v>
      </c>
    </row>
    <row r="71" spans="1:16" x14ac:dyDescent="0.4">
      <c r="A71" t="s">
        <v>60</v>
      </c>
      <c r="C71" t="s">
        <v>61</v>
      </c>
      <c r="D71" t="s">
        <v>62</v>
      </c>
      <c r="E71">
        <v>0</v>
      </c>
      <c r="F71" t="s">
        <v>30</v>
      </c>
      <c r="G71" s="1">
        <v>43259</v>
      </c>
      <c r="H71" t="s">
        <v>49</v>
      </c>
      <c r="I71" s="2">
        <v>43259.302083333336</v>
      </c>
      <c r="J71" s="2">
        <v>43259.40625</v>
      </c>
      <c r="K71">
        <v>10</v>
      </c>
      <c r="L71">
        <v>2.5</v>
      </c>
      <c r="M71" t="s">
        <v>79</v>
      </c>
      <c r="N71" t="s">
        <v>33</v>
      </c>
      <c r="O71" t="s">
        <v>80</v>
      </c>
      <c r="P71" t="s">
        <v>34</v>
      </c>
    </row>
    <row r="72" spans="1:16" x14ac:dyDescent="0.4">
      <c r="A72" t="s">
        <v>60</v>
      </c>
      <c r="C72" t="s">
        <v>61</v>
      </c>
      <c r="D72" t="s">
        <v>62</v>
      </c>
      <c r="E72">
        <v>0</v>
      </c>
      <c r="F72" t="s">
        <v>30</v>
      </c>
      <c r="G72" s="1">
        <v>43259</v>
      </c>
      <c r="H72" t="s">
        <v>49</v>
      </c>
      <c r="I72" s="2">
        <v>43259.40625</v>
      </c>
      <c r="J72" s="2">
        <v>43259.427083333336</v>
      </c>
      <c r="K72">
        <v>10</v>
      </c>
      <c r="L72">
        <v>0.5</v>
      </c>
      <c r="M72" t="s">
        <v>78</v>
      </c>
      <c r="N72" t="s">
        <v>33</v>
      </c>
      <c r="P72" t="s">
        <v>34</v>
      </c>
    </row>
    <row r="73" spans="1:16" x14ac:dyDescent="0.4">
      <c r="A73" t="s">
        <v>60</v>
      </c>
      <c r="C73" t="s">
        <v>61</v>
      </c>
      <c r="D73" t="s">
        <v>62</v>
      </c>
      <c r="E73">
        <v>0</v>
      </c>
      <c r="F73" t="s">
        <v>30</v>
      </c>
      <c r="G73" s="1">
        <v>43259</v>
      </c>
      <c r="H73" t="s">
        <v>49</v>
      </c>
      <c r="I73" s="2">
        <v>43259.427083333336</v>
      </c>
      <c r="J73" s="2">
        <v>43259.447916666664</v>
      </c>
      <c r="K73">
        <v>10</v>
      </c>
      <c r="L73">
        <v>0.5</v>
      </c>
      <c r="M73" t="s">
        <v>37</v>
      </c>
      <c r="P73" t="s">
        <v>34</v>
      </c>
    </row>
    <row r="74" spans="1:16" x14ac:dyDescent="0.4">
      <c r="A74" t="s">
        <v>60</v>
      </c>
      <c r="C74" t="s">
        <v>61</v>
      </c>
      <c r="D74" t="s">
        <v>62</v>
      </c>
      <c r="E74">
        <v>0</v>
      </c>
      <c r="F74" t="s">
        <v>30</v>
      </c>
      <c r="G74" s="1">
        <v>43259</v>
      </c>
      <c r="H74" t="s">
        <v>49</v>
      </c>
      <c r="I74" s="2">
        <v>43259.447916666664</v>
      </c>
      <c r="J74" s="2">
        <v>43259.552083333336</v>
      </c>
      <c r="K74">
        <v>10</v>
      </c>
      <c r="L74">
        <v>2.5</v>
      </c>
      <c r="M74" t="s">
        <v>78</v>
      </c>
      <c r="N74" t="s">
        <v>33</v>
      </c>
      <c r="P74" t="s">
        <v>34</v>
      </c>
    </row>
    <row r="75" spans="1:16" x14ac:dyDescent="0.4">
      <c r="A75" t="s">
        <v>81</v>
      </c>
      <c r="C75" t="s">
        <v>82</v>
      </c>
      <c r="D75" t="s">
        <v>83</v>
      </c>
      <c r="E75">
        <v>0</v>
      </c>
      <c r="F75" t="s">
        <v>30</v>
      </c>
      <c r="G75" s="1">
        <v>43255</v>
      </c>
      <c r="H75" t="s">
        <v>31</v>
      </c>
      <c r="I75" s="2">
        <v>43255.270833333336</v>
      </c>
      <c r="J75" s="2">
        <v>43255.447916666664</v>
      </c>
      <c r="K75">
        <v>10</v>
      </c>
      <c r="L75">
        <v>4.25</v>
      </c>
      <c r="M75" t="s">
        <v>32</v>
      </c>
      <c r="N75" t="s">
        <v>84</v>
      </c>
      <c r="P75" t="s">
        <v>34</v>
      </c>
    </row>
    <row r="76" spans="1:16" x14ac:dyDescent="0.4">
      <c r="A76" t="s">
        <v>81</v>
      </c>
      <c r="C76" t="s">
        <v>82</v>
      </c>
      <c r="D76" t="s">
        <v>83</v>
      </c>
      <c r="E76">
        <v>0</v>
      </c>
      <c r="F76" t="s">
        <v>30</v>
      </c>
      <c r="G76" s="1">
        <v>43255</v>
      </c>
      <c r="H76" t="s">
        <v>31</v>
      </c>
      <c r="I76" s="2">
        <v>43255.447916666664</v>
      </c>
      <c r="J76" s="2">
        <v>43255.46875</v>
      </c>
      <c r="K76">
        <v>10</v>
      </c>
      <c r="L76">
        <v>0.5</v>
      </c>
      <c r="M76" t="s">
        <v>37</v>
      </c>
      <c r="P76" t="s">
        <v>34</v>
      </c>
    </row>
    <row r="77" spans="1:16" x14ac:dyDescent="0.4">
      <c r="A77" t="s">
        <v>81</v>
      </c>
      <c r="C77" t="s">
        <v>82</v>
      </c>
      <c r="D77" t="s">
        <v>83</v>
      </c>
      <c r="E77">
        <v>0</v>
      </c>
      <c r="F77" t="s">
        <v>30</v>
      </c>
      <c r="G77" s="1">
        <v>43255</v>
      </c>
      <c r="H77" t="s">
        <v>31</v>
      </c>
      <c r="I77" s="2">
        <v>43255.46875</v>
      </c>
      <c r="J77" s="2">
        <v>43255.635416666664</v>
      </c>
      <c r="K77">
        <v>10</v>
      </c>
      <c r="L77">
        <v>4</v>
      </c>
      <c r="M77" t="s">
        <v>32</v>
      </c>
      <c r="N77" t="s">
        <v>84</v>
      </c>
      <c r="P77" t="s">
        <v>34</v>
      </c>
    </row>
    <row r="78" spans="1:16" x14ac:dyDescent="0.4">
      <c r="A78" t="s">
        <v>81</v>
      </c>
      <c r="C78" t="s">
        <v>82</v>
      </c>
      <c r="D78" t="s">
        <v>83</v>
      </c>
      <c r="E78">
        <v>0</v>
      </c>
      <c r="F78" t="s">
        <v>30</v>
      </c>
      <c r="G78" s="1">
        <v>43256</v>
      </c>
      <c r="H78" t="s">
        <v>36</v>
      </c>
      <c r="I78" s="2">
        <v>43256.333333333336</v>
      </c>
      <c r="J78" s="2">
        <v>43256.489583333336</v>
      </c>
      <c r="K78">
        <v>10</v>
      </c>
      <c r="L78">
        <v>3.75</v>
      </c>
      <c r="M78" t="s">
        <v>32</v>
      </c>
      <c r="N78" t="s">
        <v>84</v>
      </c>
      <c r="P78" t="s">
        <v>34</v>
      </c>
    </row>
    <row r="79" spans="1:16" x14ac:dyDescent="0.4">
      <c r="A79" t="s">
        <v>81</v>
      </c>
      <c r="C79" t="s">
        <v>82</v>
      </c>
      <c r="D79" t="s">
        <v>83</v>
      </c>
      <c r="E79">
        <v>0</v>
      </c>
      <c r="F79" t="s">
        <v>30</v>
      </c>
      <c r="G79" s="1">
        <v>43256</v>
      </c>
      <c r="H79" t="s">
        <v>36</v>
      </c>
      <c r="I79" s="2">
        <v>43256.489583333336</v>
      </c>
      <c r="J79" s="2">
        <v>43256.510416666664</v>
      </c>
      <c r="K79">
        <v>10</v>
      </c>
      <c r="L79">
        <v>0.5</v>
      </c>
      <c r="M79" t="s">
        <v>37</v>
      </c>
      <c r="P79" t="s">
        <v>34</v>
      </c>
    </row>
    <row r="80" spans="1:16" x14ac:dyDescent="0.4">
      <c r="A80" t="s">
        <v>81</v>
      </c>
      <c r="C80" t="s">
        <v>82</v>
      </c>
      <c r="D80" t="s">
        <v>83</v>
      </c>
      <c r="E80">
        <v>0</v>
      </c>
      <c r="F80" t="s">
        <v>30</v>
      </c>
      <c r="G80" s="1">
        <v>43256</v>
      </c>
      <c r="H80" t="s">
        <v>36</v>
      </c>
      <c r="I80" s="2">
        <v>43256.510416666664</v>
      </c>
      <c r="J80" s="2">
        <v>43256.645833333336</v>
      </c>
      <c r="K80">
        <v>10</v>
      </c>
      <c r="L80">
        <v>3.25</v>
      </c>
      <c r="M80" t="s">
        <v>32</v>
      </c>
      <c r="N80" t="s">
        <v>84</v>
      </c>
      <c r="P80" t="s">
        <v>34</v>
      </c>
    </row>
    <row r="81" spans="1:16" x14ac:dyDescent="0.4">
      <c r="A81" t="s">
        <v>81</v>
      </c>
      <c r="C81" t="s">
        <v>82</v>
      </c>
      <c r="D81" t="s">
        <v>83</v>
      </c>
      <c r="E81">
        <v>0</v>
      </c>
      <c r="F81" t="s">
        <v>30</v>
      </c>
      <c r="G81" s="1">
        <v>43257</v>
      </c>
      <c r="H81" t="s">
        <v>41</v>
      </c>
      <c r="I81" s="2">
        <v>43257.270833333336</v>
      </c>
      <c r="J81" s="2">
        <v>43257.447916666664</v>
      </c>
      <c r="K81">
        <v>10</v>
      </c>
      <c r="L81">
        <v>4.25</v>
      </c>
      <c r="M81" t="s">
        <v>32</v>
      </c>
      <c r="N81" t="s">
        <v>84</v>
      </c>
      <c r="P81" t="s">
        <v>34</v>
      </c>
    </row>
    <row r="82" spans="1:16" x14ac:dyDescent="0.4">
      <c r="A82" t="s">
        <v>81</v>
      </c>
      <c r="C82" t="s">
        <v>82</v>
      </c>
      <c r="D82" t="s">
        <v>83</v>
      </c>
      <c r="E82">
        <v>0</v>
      </c>
      <c r="F82" t="s">
        <v>30</v>
      </c>
      <c r="G82" s="1">
        <v>43257</v>
      </c>
      <c r="H82" t="s">
        <v>41</v>
      </c>
      <c r="I82" s="2">
        <v>43257.447916666664</v>
      </c>
      <c r="J82" s="2">
        <v>43257.46875</v>
      </c>
      <c r="K82">
        <v>10</v>
      </c>
      <c r="L82">
        <v>0.5</v>
      </c>
      <c r="M82" t="s">
        <v>37</v>
      </c>
      <c r="P82" t="s">
        <v>34</v>
      </c>
    </row>
    <row r="83" spans="1:16" x14ac:dyDescent="0.4">
      <c r="A83" t="s">
        <v>81</v>
      </c>
      <c r="C83" t="s">
        <v>82</v>
      </c>
      <c r="D83" t="s">
        <v>83</v>
      </c>
      <c r="E83">
        <v>0</v>
      </c>
      <c r="F83" t="s">
        <v>30</v>
      </c>
      <c r="G83" s="1">
        <v>43257</v>
      </c>
      <c r="H83" t="s">
        <v>41</v>
      </c>
      <c r="I83" s="2">
        <v>43257.46875</v>
      </c>
      <c r="J83" s="2">
        <v>43257.625</v>
      </c>
      <c r="K83">
        <v>10</v>
      </c>
      <c r="L83">
        <v>3.75</v>
      </c>
      <c r="M83" t="s">
        <v>32</v>
      </c>
      <c r="N83" t="s">
        <v>84</v>
      </c>
      <c r="P83" t="s">
        <v>34</v>
      </c>
    </row>
    <row r="84" spans="1:16" x14ac:dyDescent="0.4">
      <c r="A84" t="s">
        <v>81</v>
      </c>
      <c r="C84" t="s">
        <v>82</v>
      </c>
      <c r="D84" t="s">
        <v>83</v>
      </c>
      <c r="E84">
        <v>0</v>
      </c>
      <c r="F84" t="s">
        <v>30</v>
      </c>
      <c r="G84" s="1">
        <v>43258</v>
      </c>
      <c r="H84" t="s">
        <v>46</v>
      </c>
      <c r="I84" s="2">
        <v>43258.270833333336</v>
      </c>
      <c r="J84" s="2">
        <v>43258.447916666664</v>
      </c>
      <c r="K84">
        <v>10</v>
      </c>
      <c r="L84">
        <v>4.25</v>
      </c>
      <c r="M84" t="s">
        <v>32</v>
      </c>
      <c r="N84" t="s">
        <v>84</v>
      </c>
      <c r="P84" t="s">
        <v>34</v>
      </c>
    </row>
    <row r="85" spans="1:16" x14ac:dyDescent="0.4">
      <c r="A85" t="s">
        <v>81</v>
      </c>
      <c r="C85" t="s">
        <v>82</v>
      </c>
      <c r="D85" t="s">
        <v>83</v>
      </c>
      <c r="E85">
        <v>0</v>
      </c>
      <c r="F85" t="s">
        <v>30</v>
      </c>
      <c r="G85" s="1">
        <v>43258</v>
      </c>
      <c r="H85" t="s">
        <v>46</v>
      </c>
      <c r="I85" s="2">
        <v>43258.447916666664</v>
      </c>
      <c r="J85" s="2">
        <v>43258.46875</v>
      </c>
      <c r="K85">
        <v>10</v>
      </c>
      <c r="L85">
        <v>0.5</v>
      </c>
      <c r="M85" t="s">
        <v>37</v>
      </c>
      <c r="P85" t="s">
        <v>34</v>
      </c>
    </row>
    <row r="86" spans="1:16" x14ac:dyDescent="0.4">
      <c r="A86" t="s">
        <v>81</v>
      </c>
      <c r="C86" t="s">
        <v>82</v>
      </c>
      <c r="D86" t="s">
        <v>83</v>
      </c>
      <c r="E86">
        <v>0</v>
      </c>
      <c r="F86" t="s">
        <v>30</v>
      </c>
      <c r="G86" s="1">
        <v>43258</v>
      </c>
      <c r="H86" t="s">
        <v>46</v>
      </c>
      <c r="I86" s="2">
        <v>43258.46875</v>
      </c>
      <c r="J86" s="2">
        <v>43258.625</v>
      </c>
      <c r="K86">
        <v>10</v>
      </c>
      <c r="L86">
        <v>3.75</v>
      </c>
      <c r="M86" t="s">
        <v>32</v>
      </c>
      <c r="N86" t="s">
        <v>84</v>
      </c>
      <c r="P86" t="s">
        <v>34</v>
      </c>
    </row>
    <row r="87" spans="1:16" x14ac:dyDescent="0.4">
      <c r="A87" t="s">
        <v>81</v>
      </c>
      <c r="C87" t="s">
        <v>82</v>
      </c>
      <c r="D87" t="s">
        <v>83</v>
      </c>
      <c r="E87">
        <v>0</v>
      </c>
      <c r="F87" t="s">
        <v>30</v>
      </c>
      <c r="G87" s="1">
        <v>43259</v>
      </c>
      <c r="H87" t="s">
        <v>49</v>
      </c>
      <c r="I87" s="2">
        <v>43259.270833333336</v>
      </c>
      <c r="J87" s="2">
        <v>43259.427083333336</v>
      </c>
      <c r="K87">
        <v>10</v>
      </c>
      <c r="L87">
        <v>3.75</v>
      </c>
      <c r="M87" t="s">
        <v>32</v>
      </c>
      <c r="N87" t="s">
        <v>84</v>
      </c>
      <c r="P87" t="s">
        <v>34</v>
      </c>
    </row>
    <row r="88" spans="1:16" x14ac:dyDescent="0.4">
      <c r="A88" t="s">
        <v>81</v>
      </c>
      <c r="C88" t="s">
        <v>82</v>
      </c>
      <c r="D88" t="s">
        <v>83</v>
      </c>
      <c r="E88">
        <v>0</v>
      </c>
      <c r="F88" t="s">
        <v>30</v>
      </c>
      <c r="G88" s="1">
        <v>43259</v>
      </c>
      <c r="H88" t="s">
        <v>49</v>
      </c>
      <c r="I88" s="2">
        <v>43259.427083333336</v>
      </c>
      <c r="J88" s="2">
        <v>43259.447916666664</v>
      </c>
      <c r="K88">
        <v>10</v>
      </c>
      <c r="L88">
        <v>0.5</v>
      </c>
      <c r="M88" t="s">
        <v>37</v>
      </c>
      <c r="P88" t="s">
        <v>34</v>
      </c>
    </row>
    <row r="89" spans="1:16" x14ac:dyDescent="0.4">
      <c r="A89" t="s">
        <v>81</v>
      </c>
      <c r="C89" t="s">
        <v>82</v>
      </c>
      <c r="D89" t="s">
        <v>83</v>
      </c>
      <c r="E89">
        <v>0</v>
      </c>
      <c r="F89" t="s">
        <v>30</v>
      </c>
      <c r="G89" s="1">
        <v>43259</v>
      </c>
      <c r="H89" t="s">
        <v>49</v>
      </c>
      <c r="I89" s="2">
        <v>43259.447916666664</v>
      </c>
      <c r="J89" s="2">
        <v>43259.59375</v>
      </c>
      <c r="K89">
        <v>10</v>
      </c>
      <c r="L89">
        <v>3.5</v>
      </c>
      <c r="M89" t="s">
        <v>32</v>
      </c>
      <c r="N89" t="s">
        <v>84</v>
      </c>
      <c r="P89" t="s">
        <v>34</v>
      </c>
    </row>
    <row r="90" spans="1:16" x14ac:dyDescent="0.4">
      <c r="A90" t="s">
        <v>85</v>
      </c>
      <c r="C90" t="s">
        <v>86</v>
      </c>
      <c r="D90" t="s">
        <v>87</v>
      </c>
      <c r="E90">
        <v>0</v>
      </c>
      <c r="F90" t="s">
        <v>30</v>
      </c>
      <c r="G90" s="1">
        <v>43255</v>
      </c>
      <c r="H90" t="s">
        <v>31</v>
      </c>
      <c r="I90" s="2">
        <v>43255.291666666664</v>
      </c>
      <c r="J90" s="2">
        <v>43255.46875</v>
      </c>
      <c r="K90">
        <v>10</v>
      </c>
      <c r="L90">
        <v>4.25</v>
      </c>
      <c r="M90" t="s">
        <v>47</v>
      </c>
      <c r="N90" t="s">
        <v>33</v>
      </c>
      <c r="P90" t="s">
        <v>34</v>
      </c>
    </row>
    <row r="91" spans="1:16" x14ac:dyDescent="0.4">
      <c r="A91" t="s">
        <v>85</v>
      </c>
      <c r="C91" t="s">
        <v>86</v>
      </c>
      <c r="D91" t="s">
        <v>87</v>
      </c>
      <c r="E91">
        <v>0</v>
      </c>
      <c r="F91" t="s">
        <v>30</v>
      </c>
      <c r="G91" s="1">
        <v>43255</v>
      </c>
      <c r="H91" t="s">
        <v>31</v>
      </c>
      <c r="I91" s="2">
        <v>43255.46875</v>
      </c>
      <c r="J91" s="2">
        <v>43255.489583333336</v>
      </c>
      <c r="K91">
        <v>10</v>
      </c>
      <c r="L91">
        <v>0.5</v>
      </c>
      <c r="M91" t="s">
        <v>37</v>
      </c>
      <c r="P91" t="s">
        <v>34</v>
      </c>
    </row>
    <row r="92" spans="1:16" x14ac:dyDescent="0.4">
      <c r="A92" t="s">
        <v>85</v>
      </c>
      <c r="C92" t="s">
        <v>86</v>
      </c>
      <c r="D92" t="s">
        <v>87</v>
      </c>
      <c r="E92">
        <v>0</v>
      </c>
      <c r="F92" t="s">
        <v>30</v>
      </c>
      <c r="G92" s="1">
        <v>43255</v>
      </c>
      <c r="H92" t="s">
        <v>31</v>
      </c>
      <c r="I92" s="2">
        <v>43255.489583333336</v>
      </c>
      <c r="J92" s="2">
        <v>43255.645833333336</v>
      </c>
      <c r="K92">
        <v>10</v>
      </c>
      <c r="L92">
        <v>3.75</v>
      </c>
      <c r="M92" t="s">
        <v>47</v>
      </c>
      <c r="N92" t="s">
        <v>33</v>
      </c>
      <c r="P92" t="s">
        <v>34</v>
      </c>
    </row>
    <row r="93" spans="1:16" x14ac:dyDescent="0.4">
      <c r="A93" t="s">
        <v>85</v>
      </c>
      <c r="C93" t="s">
        <v>86</v>
      </c>
      <c r="D93" t="s">
        <v>87</v>
      </c>
      <c r="E93">
        <v>0</v>
      </c>
      <c r="F93" t="s">
        <v>30</v>
      </c>
      <c r="G93" s="1">
        <v>43256</v>
      </c>
      <c r="H93" t="s">
        <v>36</v>
      </c>
      <c r="I93" s="2">
        <v>43256.25</v>
      </c>
      <c r="J93" s="2">
        <v>43256.270833333336</v>
      </c>
      <c r="K93">
        <v>10</v>
      </c>
      <c r="L93">
        <v>0.5</v>
      </c>
      <c r="M93" t="s">
        <v>88</v>
      </c>
      <c r="N93" t="s">
        <v>33</v>
      </c>
      <c r="P93" t="s">
        <v>34</v>
      </c>
    </row>
    <row r="94" spans="1:16" x14ac:dyDescent="0.4">
      <c r="A94" t="s">
        <v>85</v>
      </c>
      <c r="C94" t="s">
        <v>86</v>
      </c>
      <c r="D94" t="s">
        <v>87</v>
      </c>
      <c r="E94">
        <v>0</v>
      </c>
      <c r="F94" t="s">
        <v>30</v>
      </c>
      <c r="G94" s="1">
        <v>43256</v>
      </c>
      <c r="H94" t="s">
        <v>36</v>
      </c>
      <c r="I94" s="2">
        <v>43256.270833333336</v>
      </c>
      <c r="J94" s="2">
        <v>43256.375</v>
      </c>
      <c r="K94">
        <v>10</v>
      </c>
      <c r="L94">
        <v>2.5</v>
      </c>
      <c r="M94" t="s">
        <v>47</v>
      </c>
      <c r="N94" t="s">
        <v>33</v>
      </c>
      <c r="P94" t="s">
        <v>34</v>
      </c>
    </row>
    <row r="95" spans="1:16" x14ac:dyDescent="0.4">
      <c r="A95" t="s">
        <v>85</v>
      </c>
      <c r="C95" t="s">
        <v>86</v>
      </c>
      <c r="D95" t="s">
        <v>87</v>
      </c>
      <c r="E95">
        <v>0</v>
      </c>
      <c r="F95" t="s">
        <v>30</v>
      </c>
      <c r="G95" s="1">
        <v>43256</v>
      </c>
      <c r="H95" t="s">
        <v>36</v>
      </c>
      <c r="I95" s="2">
        <v>43256.375</v>
      </c>
      <c r="J95" s="2">
        <v>43256.4375</v>
      </c>
      <c r="K95">
        <v>10</v>
      </c>
      <c r="L95">
        <v>1.5</v>
      </c>
      <c r="M95" t="s">
        <v>89</v>
      </c>
      <c r="N95" t="s">
        <v>33</v>
      </c>
      <c r="P95" t="s">
        <v>34</v>
      </c>
    </row>
    <row r="96" spans="1:16" x14ac:dyDescent="0.4">
      <c r="A96" t="s">
        <v>85</v>
      </c>
      <c r="C96" t="s">
        <v>86</v>
      </c>
      <c r="D96" t="s">
        <v>87</v>
      </c>
      <c r="E96">
        <v>0</v>
      </c>
      <c r="F96" t="s">
        <v>30</v>
      </c>
      <c r="G96" s="1">
        <v>43256</v>
      </c>
      <c r="H96" t="s">
        <v>36</v>
      </c>
      <c r="I96" s="2">
        <v>43256.4375</v>
      </c>
      <c r="J96" s="2">
        <v>43256.458333333336</v>
      </c>
      <c r="K96">
        <v>10</v>
      </c>
      <c r="L96">
        <v>0.5</v>
      </c>
      <c r="M96" t="s">
        <v>37</v>
      </c>
      <c r="P96" t="s">
        <v>34</v>
      </c>
    </row>
    <row r="97" spans="1:16" x14ac:dyDescent="0.4">
      <c r="A97" t="s">
        <v>85</v>
      </c>
      <c r="C97" t="s">
        <v>86</v>
      </c>
      <c r="D97" t="s">
        <v>87</v>
      </c>
      <c r="E97">
        <v>0</v>
      </c>
      <c r="F97" t="s">
        <v>30</v>
      </c>
      <c r="G97" s="1">
        <v>43256</v>
      </c>
      <c r="H97" t="s">
        <v>36</v>
      </c>
      <c r="I97" s="2">
        <v>43256.458333333336</v>
      </c>
      <c r="J97" s="2">
        <v>43256.604166666664</v>
      </c>
      <c r="K97">
        <v>10</v>
      </c>
      <c r="L97">
        <v>3.5</v>
      </c>
      <c r="M97" t="s">
        <v>47</v>
      </c>
      <c r="N97" t="s">
        <v>33</v>
      </c>
      <c r="P97" t="s">
        <v>34</v>
      </c>
    </row>
    <row r="98" spans="1:16" x14ac:dyDescent="0.4">
      <c r="A98" t="s">
        <v>85</v>
      </c>
      <c r="C98" t="s">
        <v>86</v>
      </c>
      <c r="D98" t="s">
        <v>87</v>
      </c>
      <c r="E98">
        <v>0</v>
      </c>
      <c r="F98" t="s">
        <v>30</v>
      </c>
      <c r="G98" s="1">
        <v>43257</v>
      </c>
      <c r="H98" t="s">
        <v>41</v>
      </c>
      <c r="I98" s="2">
        <v>43257.291666666664</v>
      </c>
      <c r="J98" s="2">
        <v>43257.489583333336</v>
      </c>
      <c r="K98">
        <v>10</v>
      </c>
      <c r="L98">
        <v>4.75</v>
      </c>
      <c r="M98" t="s">
        <v>74</v>
      </c>
      <c r="N98" t="s">
        <v>33</v>
      </c>
      <c r="P98" t="s">
        <v>34</v>
      </c>
    </row>
    <row r="99" spans="1:16" x14ac:dyDescent="0.4">
      <c r="A99" t="s">
        <v>85</v>
      </c>
      <c r="C99" t="s">
        <v>86</v>
      </c>
      <c r="D99" t="s">
        <v>87</v>
      </c>
      <c r="E99">
        <v>0</v>
      </c>
      <c r="F99" t="s">
        <v>30</v>
      </c>
      <c r="G99" s="1">
        <v>43257</v>
      </c>
      <c r="H99" t="s">
        <v>41</v>
      </c>
      <c r="I99" s="2">
        <v>43257.489583333336</v>
      </c>
      <c r="J99" s="2">
        <v>43257.510416666664</v>
      </c>
      <c r="K99">
        <v>10</v>
      </c>
      <c r="L99">
        <v>0.5</v>
      </c>
      <c r="M99" t="s">
        <v>37</v>
      </c>
      <c r="P99" t="s">
        <v>34</v>
      </c>
    </row>
    <row r="100" spans="1:16" x14ac:dyDescent="0.4">
      <c r="A100" t="s">
        <v>85</v>
      </c>
      <c r="C100" t="s">
        <v>86</v>
      </c>
      <c r="D100" t="s">
        <v>87</v>
      </c>
      <c r="E100">
        <v>0</v>
      </c>
      <c r="F100" t="s">
        <v>30</v>
      </c>
      <c r="G100" s="1">
        <v>43257</v>
      </c>
      <c r="H100" t="s">
        <v>41</v>
      </c>
      <c r="I100" s="2">
        <v>43257.510416666664</v>
      </c>
      <c r="J100" s="2">
        <v>43257.666666666664</v>
      </c>
      <c r="K100">
        <v>10</v>
      </c>
      <c r="L100">
        <v>3.75</v>
      </c>
      <c r="M100" t="s">
        <v>74</v>
      </c>
      <c r="N100" t="s">
        <v>33</v>
      </c>
      <c r="P100" t="s">
        <v>34</v>
      </c>
    </row>
    <row r="101" spans="1:16" x14ac:dyDescent="0.4">
      <c r="A101" t="s">
        <v>85</v>
      </c>
      <c r="C101" t="s">
        <v>86</v>
      </c>
      <c r="D101" t="s">
        <v>87</v>
      </c>
      <c r="E101">
        <v>0</v>
      </c>
      <c r="F101" t="s">
        <v>30</v>
      </c>
      <c r="G101" s="1">
        <v>43258</v>
      </c>
      <c r="H101" t="s">
        <v>46</v>
      </c>
      <c r="I101" s="2">
        <v>43258.291666666664</v>
      </c>
      <c r="J101" s="2">
        <v>43258.4375</v>
      </c>
      <c r="K101">
        <v>10</v>
      </c>
      <c r="L101">
        <v>3.5</v>
      </c>
      <c r="M101" t="s">
        <v>90</v>
      </c>
      <c r="N101" t="s">
        <v>33</v>
      </c>
      <c r="P101" t="s">
        <v>34</v>
      </c>
    </row>
    <row r="102" spans="1:16" x14ac:dyDescent="0.4">
      <c r="A102" t="s">
        <v>85</v>
      </c>
      <c r="C102" t="s">
        <v>86</v>
      </c>
      <c r="D102" t="s">
        <v>87</v>
      </c>
      <c r="E102">
        <v>0</v>
      </c>
      <c r="F102" t="s">
        <v>30</v>
      </c>
      <c r="G102" s="1">
        <v>43258</v>
      </c>
      <c r="H102" t="s">
        <v>46</v>
      </c>
      <c r="I102" s="2">
        <v>43258.4375</v>
      </c>
      <c r="J102" s="2">
        <v>43258.458333333336</v>
      </c>
      <c r="K102">
        <v>10</v>
      </c>
      <c r="L102">
        <v>0.5</v>
      </c>
      <c r="M102" t="s">
        <v>37</v>
      </c>
      <c r="P102" t="s">
        <v>34</v>
      </c>
    </row>
    <row r="103" spans="1:16" x14ac:dyDescent="0.4">
      <c r="A103" t="s">
        <v>85</v>
      </c>
      <c r="C103" t="s">
        <v>86</v>
      </c>
      <c r="D103" t="s">
        <v>87</v>
      </c>
      <c r="E103">
        <v>0</v>
      </c>
      <c r="F103" t="s">
        <v>30</v>
      </c>
      <c r="G103" s="1">
        <v>43258</v>
      </c>
      <c r="H103" t="s">
        <v>46</v>
      </c>
      <c r="I103" s="2">
        <v>43258.458333333336</v>
      </c>
      <c r="J103" s="2">
        <v>43258.59375</v>
      </c>
      <c r="K103">
        <v>10</v>
      </c>
      <c r="L103">
        <v>3.25</v>
      </c>
      <c r="M103" t="s">
        <v>90</v>
      </c>
      <c r="N103" t="s">
        <v>33</v>
      </c>
      <c r="P103" t="s">
        <v>34</v>
      </c>
    </row>
    <row r="104" spans="1:16" x14ac:dyDescent="0.4">
      <c r="A104" t="s">
        <v>85</v>
      </c>
      <c r="C104" t="s">
        <v>86</v>
      </c>
      <c r="D104" t="s">
        <v>87</v>
      </c>
      <c r="E104">
        <v>0</v>
      </c>
      <c r="F104" t="s">
        <v>30</v>
      </c>
      <c r="G104" s="1">
        <v>43258</v>
      </c>
      <c r="H104" t="s">
        <v>46</v>
      </c>
      <c r="I104" s="2">
        <v>43258.59375</v>
      </c>
      <c r="J104" s="2">
        <v>43258.645833333336</v>
      </c>
      <c r="K104">
        <v>10</v>
      </c>
      <c r="L104">
        <v>1.25</v>
      </c>
      <c r="M104" t="s">
        <v>47</v>
      </c>
      <c r="N104" t="s">
        <v>33</v>
      </c>
      <c r="P104" t="s">
        <v>34</v>
      </c>
    </row>
    <row r="105" spans="1:16" x14ac:dyDescent="0.4">
      <c r="A105" t="s">
        <v>85</v>
      </c>
      <c r="C105" t="s">
        <v>86</v>
      </c>
      <c r="D105" t="s">
        <v>87</v>
      </c>
      <c r="E105">
        <v>0</v>
      </c>
      <c r="F105" t="s">
        <v>30</v>
      </c>
      <c r="G105" s="1">
        <v>43259</v>
      </c>
      <c r="H105" t="s">
        <v>49</v>
      </c>
      <c r="I105" s="2">
        <v>43259.291666666664</v>
      </c>
      <c r="J105" s="2">
        <v>43259.364583333336</v>
      </c>
      <c r="K105">
        <v>10</v>
      </c>
      <c r="L105">
        <v>1.75</v>
      </c>
      <c r="M105" t="s">
        <v>47</v>
      </c>
      <c r="N105" t="s">
        <v>33</v>
      </c>
      <c r="P105" t="s">
        <v>34</v>
      </c>
    </row>
    <row r="106" spans="1:16" x14ac:dyDescent="0.4">
      <c r="A106" t="s">
        <v>85</v>
      </c>
      <c r="C106" t="s">
        <v>86</v>
      </c>
      <c r="D106" t="s">
        <v>87</v>
      </c>
      <c r="E106">
        <v>0</v>
      </c>
      <c r="F106" t="s">
        <v>30</v>
      </c>
      <c r="G106" s="1">
        <v>43259</v>
      </c>
      <c r="H106" t="s">
        <v>49</v>
      </c>
      <c r="I106" s="2">
        <v>43259.375</v>
      </c>
      <c r="J106" s="2">
        <v>43259.552083333336</v>
      </c>
      <c r="K106">
        <v>10</v>
      </c>
      <c r="L106">
        <v>4.25</v>
      </c>
      <c r="M106" t="s">
        <v>91</v>
      </c>
      <c r="N106" t="s">
        <v>33</v>
      </c>
      <c r="P106" t="s">
        <v>34</v>
      </c>
    </row>
    <row r="107" spans="1:16" x14ac:dyDescent="0.4">
      <c r="A107" t="s">
        <v>85</v>
      </c>
      <c r="C107" t="s">
        <v>86</v>
      </c>
      <c r="D107" t="s">
        <v>87</v>
      </c>
      <c r="E107">
        <v>0</v>
      </c>
      <c r="F107" t="s">
        <v>30</v>
      </c>
      <c r="G107" s="1">
        <v>43259</v>
      </c>
      <c r="H107" t="s">
        <v>49</v>
      </c>
      <c r="I107" s="2">
        <v>43259.552083333336</v>
      </c>
      <c r="J107" s="2">
        <v>43259.5625</v>
      </c>
      <c r="K107">
        <v>10</v>
      </c>
      <c r="L107">
        <v>0.25</v>
      </c>
      <c r="M107" t="s">
        <v>92</v>
      </c>
      <c r="N107" t="s">
        <v>33</v>
      </c>
      <c r="P107" t="s">
        <v>34</v>
      </c>
    </row>
    <row r="108" spans="1:16" x14ac:dyDescent="0.4">
      <c r="A108" t="s">
        <v>93</v>
      </c>
      <c r="C108" t="s">
        <v>94</v>
      </c>
      <c r="D108" t="s">
        <v>95</v>
      </c>
      <c r="E108">
        <v>0</v>
      </c>
      <c r="F108" t="s">
        <v>30</v>
      </c>
      <c r="G108" s="1">
        <v>43255</v>
      </c>
      <c r="H108" t="s">
        <v>31</v>
      </c>
      <c r="I108" s="2">
        <v>43255.3125</v>
      </c>
      <c r="J108" s="2">
        <v>43255.46875</v>
      </c>
      <c r="K108">
        <v>10</v>
      </c>
      <c r="L108">
        <v>3.75</v>
      </c>
      <c r="M108" t="s">
        <v>78</v>
      </c>
      <c r="N108" t="s">
        <v>33</v>
      </c>
      <c r="P108" t="s">
        <v>34</v>
      </c>
    </row>
    <row r="109" spans="1:16" x14ac:dyDescent="0.4">
      <c r="A109" t="s">
        <v>93</v>
      </c>
      <c r="C109" t="s">
        <v>94</v>
      </c>
      <c r="D109" t="s">
        <v>95</v>
      </c>
      <c r="E109">
        <v>0</v>
      </c>
      <c r="F109" t="s">
        <v>30</v>
      </c>
      <c r="G109" s="1">
        <v>43255</v>
      </c>
      <c r="H109" t="s">
        <v>31</v>
      </c>
      <c r="I109" s="2">
        <v>43255.46875</v>
      </c>
      <c r="J109" s="2">
        <v>43255.489583333336</v>
      </c>
      <c r="K109">
        <v>10</v>
      </c>
      <c r="L109">
        <v>0.5</v>
      </c>
      <c r="M109" t="s">
        <v>37</v>
      </c>
      <c r="P109" t="s">
        <v>34</v>
      </c>
    </row>
    <row r="110" spans="1:16" x14ac:dyDescent="0.4">
      <c r="A110" t="s">
        <v>93</v>
      </c>
      <c r="C110" t="s">
        <v>94</v>
      </c>
      <c r="D110" t="s">
        <v>95</v>
      </c>
      <c r="E110">
        <v>0</v>
      </c>
      <c r="F110" t="s">
        <v>30</v>
      </c>
      <c r="G110" s="1">
        <v>43255</v>
      </c>
      <c r="H110" t="s">
        <v>31</v>
      </c>
      <c r="I110" s="2">
        <v>43255.489583333336</v>
      </c>
      <c r="J110" s="2">
        <v>43255.635416666664</v>
      </c>
      <c r="K110">
        <v>10</v>
      </c>
      <c r="L110">
        <v>3.5</v>
      </c>
      <c r="M110" t="s">
        <v>78</v>
      </c>
      <c r="N110" t="s">
        <v>33</v>
      </c>
      <c r="P110" t="s">
        <v>34</v>
      </c>
    </row>
    <row r="111" spans="1:16" x14ac:dyDescent="0.4">
      <c r="A111" t="s">
        <v>93</v>
      </c>
      <c r="C111" t="s">
        <v>94</v>
      </c>
      <c r="D111" t="s">
        <v>95</v>
      </c>
      <c r="E111">
        <v>0</v>
      </c>
      <c r="F111" t="s">
        <v>30</v>
      </c>
      <c r="G111" s="1">
        <v>43255</v>
      </c>
      <c r="H111" t="s">
        <v>31</v>
      </c>
      <c r="I111" s="2">
        <v>43255.635416666664</v>
      </c>
      <c r="J111" s="2">
        <v>43255.666666666664</v>
      </c>
      <c r="K111">
        <v>10</v>
      </c>
      <c r="L111">
        <v>0.75</v>
      </c>
      <c r="M111" t="s">
        <v>38</v>
      </c>
      <c r="N111" t="s">
        <v>33</v>
      </c>
      <c r="O111" t="s">
        <v>96</v>
      </c>
      <c r="P111" t="s">
        <v>34</v>
      </c>
    </row>
    <row r="112" spans="1:16" x14ac:dyDescent="0.4">
      <c r="A112" t="s">
        <v>93</v>
      </c>
      <c r="C112" t="s">
        <v>94</v>
      </c>
      <c r="D112" t="s">
        <v>95</v>
      </c>
      <c r="E112">
        <v>0</v>
      </c>
      <c r="F112" t="s">
        <v>30</v>
      </c>
      <c r="G112" s="1">
        <v>43256</v>
      </c>
      <c r="H112" t="s">
        <v>36</v>
      </c>
      <c r="I112" s="2">
        <v>43256.3125</v>
      </c>
      <c r="J112" s="2">
        <v>43256.447916666664</v>
      </c>
      <c r="K112">
        <v>10</v>
      </c>
      <c r="L112">
        <v>3.25</v>
      </c>
      <c r="M112" t="s">
        <v>78</v>
      </c>
      <c r="N112" t="s">
        <v>33</v>
      </c>
      <c r="P112" t="s">
        <v>34</v>
      </c>
    </row>
    <row r="113" spans="1:16" x14ac:dyDescent="0.4">
      <c r="A113" t="s">
        <v>93</v>
      </c>
      <c r="C113" t="s">
        <v>94</v>
      </c>
      <c r="D113" t="s">
        <v>95</v>
      </c>
      <c r="E113">
        <v>0</v>
      </c>
      <c r="F113" t="s">
        <v>30</v>
      </c>
      <c r="G113" s="1">
        <v>43256</v>
      </c>
      <c r="H113" t="s">
        <v>36</v>
      </c>
      <c r="I113" s="2">
        <v>43256.447916666664</v>
      </c>
      <c r="J113" s="2">
        <v>43256.489583333336</v>
      </c>
      <c r="K113">
        <v>10</v>
      </c>
      <c r="L113">
        <v>1</v>
      </c>
      <c r="M113" t="s">
        <v>97</v>
      </c>
      <c r="N113" t="s">
        <v>33</v>
      </c>
      <c r="P113" t="s">
        <v>34</v>
      </c>
    </row>
    <row r="114" spans="1:16" x14ac:dyDescent="0.4">
      <c r="A114" t="s">
        <v>93</v>
      </c>
      <c r="C114" t="s">
        <v>94</v>
      </c>
      <c r="D114" t="s">
        <v>95</v>
      </c>
      <c r="E114">
        <v>0</v>
      </c>
      <c r="F114" t="s">
        <v>30</v>
      </c>
      <c r="G114" s="1">
        <v>43256</v>
      </c>
      <c r="H114" t="s">
        <v>36</v>
      </c>
      <c r="I114" s="2">
        <v>43256.489583333336</v>
      </c>
      <c r="J114" s="2">
        <v>43256.510416666664</v>
      </c>
      <c r="K114">
        <v>10</v>
      </c>
      <c r="L114">
        <v>0.5</v>
      </c>
      <c r="M114" t="s">
        <v>37</v>
      </c>
      <c r="P114" t="s">
        <v>34</v>
      </c>
    </row>
    <row r="115" spans="1:16" x14ac:dyDescent="0.4">
      <c r="A115" t="s">
        <v>93</v>
      </c>
      <c r="C115" t="s">
        <v>94</v>
      </c>
      <c r="D115" t="s">
        <v>95</v>
      </c>
      <c r="E115">
        <v>0</v>
      </c>
      <c r="F115" t="s">
        <v>30</v>
      </c>
      <c r="G115" s="1">
        <v>43256</v>
      </c>
      <c r="H115" t="s">
        <v>36</v>
      </c>
      <c r="I115" s="2">
        <v>43256.510416666664</v>
      </c>
      <c r="J115" s="2">
        <v>43256.677083333336</v>
      </c>
      <c r="K115">
        <v>10</v>
      </c>
      <c r="L115">
        <v>4</v>
      </c>
      <c r="M115" t="s">
        <v>78</v>
      </c>
      <c r="N115" t="s">
        <v>33</v>
      </c>
      <c r="P115" t="s">
        <v>34</v>
      </c>
    </row>
    <row r="116" spans="1:16" x14ac:dyDescent="0.4">
      <c r="A116" t="s">
        <v>93</v>
      </c>
      <c r="C116" t="s">
        <v>94</v>
      </c>
      <c r="D116" t="s">
        <v>95</v>
      </c>
      <c r="E116">
        <v>0</v>
      </c>
      <c r="F116" t="s">
        <v>30</v>
      </c>
      <c r="G116" s="1">
        <v>43257</v>
      </c>
      <c r="H116" t="s">
        <v>41</v>
      </c>
      <c r="I116" s="2">
        <v>43257.270833333336</v>
      </c>
      <c r="J116" s="2">
        <v>43257.447916666664</v>
      </c>
      <c r="K116">
        <v>10</v>
      </c>
      <c r="L116">
        <v>4.25</v>
      </c>
      <c r="M116" t="s">
        <v>78</v>
      </c>
      <c r="N116" t="s">
        <v>33</v>
      </c>
      <c r="P116" t="s">
        <v>34</v>
      </c>
    </row>
    <row r="117" spans="1:16" x14ac:dyDescent="0.4">
      <c r="A117" t="s">
        <v>93</v>
      </c>
      <c r="C117" t="s">
        <v>94</v>
      </c>
      <c r="D117" t="s">
        <v>95</v>
      </c>
      <c r="E117">
        <v>0</v>
      </c>
      <c r="F117" t="s">
        <v>30</v>
      </c>
      <c r="G117" s="1">
        <v>43257</v>
      </c>
      <c r="H117" t="s">
        <v>41</v>
      </c>
      <c r="I117" s="2">
        <v>43257.447916666664</v>
      </c>
      <c r="J117" s="2">
        <v>43257.46875</v>
      </c>
      <c r="K117">
        <v>10</v>
      </c>
      <c r="L117">
        <v>0.5</v>
      </c>
      <c r="M117" t="s">
        <v>37</v>
      </c>
      <c r="P117" t="s">
        <v>34</v>
      </c>
    </row>
    <row r="118" spans="1:16" x14ac:dyDescent="0.4">
      <c r="A118" t="s">
        <v>93</v>
      </c>
      <c r="C118" t="s">
        <v>94</v>
      </c>
      <c r="D118" t="s">
        <v>95</v>
      </c>
      <c r="E118">
        <v>0</v>
      </c>
      <c r="F118" t="s">
        <v>30</v>
      </c>
      <c r="G118" s="1">
        <v>43257</v>
      </c>
      <c r="H118" t="s">
        <v>41</v>
      </c>
      <c r="I118" s="2">
        <v>43257.46875</v>
      </c>
      <c r="J118" s="2">
        <v>43257.625</v>
      </c>
      <c r="K118">
        <v>10</v>
      </c>
      <c r="L118">
        <v>3.75</v>
      </c>
      <c r="M118" t="s">
        <v>78</v>
      </c>
      <c r="N118" t="s">
        <v>33</v>
      </c>
      <c r="P118" t="s">
        <v>34</v>
      </c>
    </row>
    <row r="119" spans="1:16" x14ac:dyDescent="0.4">
      <c r="A119" t="s">
        <v>93</v>
      </c>
      <c r="C119" t="s">
        <v>94</v>
      </c>
      <c r="D119" t="s">
        <v>95</v>
      </c>
      <c r="E119">
        <v>0</v>
      </c>
      <c r="F119" t="s">
        <v>30</v>
      </c>
      <c r="G119" s="1">
        <v>43258</v>
      </c>
      <c r="H119" t="s">
        <v>46</v>
      </c>
      <c r="I119" s="2">
        <v>43258.3125</v>
      </c>
      <c r="J119" s="2">
        <v>43258.46875</v>
      </c>
      <c r="K119">
        <v>10</v>
      </c>
      <c r="L119">
        <v>3.75</v>
      </c>
      <c r="M119" t="s">
        <v>78</v>
      </c>
      <c r="N119" t="s">
        <v>33</v>
      </c>
      <c r="P119" t="s">
        <v>34</v>
      </c>
    </row>
    <row r="120" spans="1:16" x14ac:dyDescent="0.4">
      <c r="A120" t="s">
        <v>93</v>
      </c>
      <c r="C120" t="s">
        <v>94</v>
      </c>
      <c r="D120" t="s">
        <v>95</v>
      </c>
      <c r="E120">
        <v>0</v>
      </c>
      <c r="F120" t="s">
        <v>30</v>
      </c>
      <c r="G120" s="1">
        <v>43258</v>
      </c>
      <c r="H120" t="s">
        <v>46</v>
      </c>
      <c r="I120" s="2">
        <v>43258.46875</v>
      </c>
      <c r="J120" s="2">
        <v>43258.489583333336</v>
      </c>
      <c r="K120">
        <v>10</v>
      </c>
      <c r="L120">
        <v>0.5</v>
      </c>
      <c r="M120" t="s">
        <v>37</v>
      </c>
      <c r="P120" t="s">
        <v>34</v>
      </c>
    </row>
    <row r="121" spans="1:16" x14ac:dyDescent="0.4">
      <c r="A121" t="s">
        <v>93</v>
      </c>
      <c r="C121" t="s">
        <v>94</v>
      </c>
      <c r="D121" t="s">
        <v>95</v>
      </c>
      <c r="E121">
        <v>0</v>
      </c>
      <c r="F121" t="s">
        <v>30</v>
      </c>
      <c r="G121" s="1">
        <v>43258</v>
      </c>
      <c r="H121" t="s">
        <v>46</v>
      </c>
      <c r="I121" s="2">
        <v>43258.489583333336</v>
      </c>
      <c r="J121" s="2">
        <v>43258.625</v>
      </c>
      <c r="K121">
        <v>10</v>
      </c>
      <c r="L121">
        <v>3.25</v>
      </c>
      <c r="M121" t="s">
        <v>78</v>
      </c>
      <c r="N121" t="s">
        <v>33</v>
      </c>
      <c r="P121" t="s">
        <v>34</v>
      </c>
    </row>
    <row r="122" spans="1:16" x14ac:dyDescent="0.4">
      <c r="A122" t="s">
        <v>93</v>
      </c>
      <c r="C122" t="s">
        <v>94</v>
      </c>
      <c r="D122" t="s">
        <v>95</v>
      </c>
      <c r="E122">
        <v>0</v>
      </c>
      <c r="F122" t="s">
        <v>30</v>
      </c>
      <c r="G122" s="1">
        <v>43258</v>
      </c>
      <c r="H122" t="s">
        <v>46</v>
      </c>
      <c r="I122" s="2">
        <v>43258.625</v>
      </c>
      <c r="J122" s="2">
        <v>43258.666666666664</v>
      </c>
      <c r="K122">
        <v>10</v>
      </c>
      <c r="L122">
        <v>1</v>
      </c>
      <c r="M122" t="s">
        <v>38</v>
      </c>
      <c r="N122" t="s">
        <v>33</v>
      </c>
      <c r="O122" t="s">
        <v>98</v>
      </c>
      <c r="P122" t="s">
        <v>34</v>
      </c>
    </row>
    <row r="123" spans="1:16" x14ac:dyDescent="0.4">
      <c r="A123" t="s">
        <v>93</v>
      </c>
      <c r="C123" t="s">
        <v>94</v>
      </c>
      <c r="D123" t="s">
        <v>95</v>
      </c>
      <c r="E123">
        <v>0</v>
      </c>
      <c r="F123" t="s">
        <v>30</v>
      </c>
      <c r="G123" s="1">
        <v>43259</v>
      </c>
      <c r="H123" t="s">
        <v>49</v>
      </c>
      <c r="I123" s="2">
        <v>43259.3125</v>
      </c>
      <c r="J123" s="2">
        <v>43259.364583333336</v>
      </c>
      <c r="K123">
        <v>10</v>
      </c>
      <c r="L123">
        <v>1.25</v>
      </c>
      <c r="M123" t="s">
        <v>99</v>
      </c>
      <c r="N123" t="s">
        <v>33</v>
      </c>
      <c r="P123" t="s">
        <v>34</v>
      </c>
    </row>
    <row r="124" spans="1:16" x14ac:dyDescent="0.4">
      <c r="A124" t="s">
        <v>93</v>
      </c>
      <c r="C124" t="s">
        <v>94</v>
      </c>
      <c r="D124" t="s">
        <v>95</v>
      </c>
      <c r="E124">
        <v>0</v>
      </c>
      <c r="F124" t="s">
        <v>30</v>
      </c>
      <c r="G124" s="1">
        <v>43259</v>
      </c>
      <c r="H124" t="s">
        <v>49</v>
      </c>
      <c r="I124" s="2">
        <v>43259.364583333336</v>
      </c>
      <c r="J124" s="2">
        <v>43259.447916666664</v>
      </c>
      <c r="K124">
        <v>10</v>
      </c>
      <c r="L124">
        <v>2</v>
      </c>
      <c r="M124" t="s">
        <v>38</v>
      </c>
      <c r="N124" t="s">
        <v>33</v>
      </c>
      <c r="P124" t="s">
        <v>34</v>
      </c>
    </row>
    <row r="125" spans="1:16" x14ac:dyDescent="0.4">
      <c r="A125" t="s">
        <v>93</v>
      </c>
      <c r="C125" t="s">
        <v>94</v>
      </c>
      <c r="D125" t="s">
        <v>95</v>
      </c>
      <c r="E125">
        <v>0</v>
      </c>
      <c r="F125" t="s">
        <v>30</v>
      </c>
      <c r="G125" s="1">
        <v>43259</v>
      </c>
      <c r="H125" t="s">
        <v>49</v>
      </c>
      <c r="I125" s="2">
        <v>43259.447916666664</v>
      </c>
      <c r="J125" s="2">
        <v>43259.46875</v>
      </c>
      <c r="K125">
        <v>10</v>
      </c>
      <c r="L125">
        <v>0.5</v>
      </c>
      <c r="M125" t="s">
        <v>37</v>
      </c>
      <c r="P125" t="s">
        <v>34</v>
      </c>
    </row>
    <row r="126" spans="1:16" x14ac:dyDescent="0.4">
      <c r="A126" t="s">
        <v>93</v>
      </c>
      <c r="C126" t="s">
        <v>94</v>
      </c>
      <c r="D126" t="s">
        <v>95</v>
      </c>
      <c r="E126">
        <v>0</v>
      </c>
      <c r="F126" t="s">
        <v>30</v>
      </c>
      <c r="G126" s="1">
        <v>43259</v>
      </c>
      <c r="H126" t="s">
        <v>49</v>
      </c>
      <c r="I126" s="2">
        <v>43259.46875</v>
      </c>
      <c r="J126" s="2">
        <v>43259.5</v>
      </c>
      <c r="K126">
        <v>10</v>
      </c>
      <c r="L126">
        <v>0.75</v>
      </c>
      <c r="M126" t="s">
        <v>38</v>
      </c>
      <c r="N126" t="s">
        <v>33</v>
      </c>
      <c r="P126" t="s">
        <v>34</v>
      </c>
    </row>
    <row r="127" spans="1:16" x14ac:dyDescent="0.4">
      <c r="A127" t="s">
        <v>93</v>
      </c>
      <c r="C127" t="s">
        <v>94</v>
      </c>
      <c r="D127" t="s">
        <v>95</v>
      </c>
      <c r="E127">
        <v>0</v>
      </c>
      <c r="F127" t="s">
        <v>30</v>
      </c>
      <c r="G127" s="1">
        <v>43259</v>
      </c>
      <c r="H127" t="s">
        <v>49</v>
      </c>
      <c r="I127" s="2">
        <v>43259.5</v>
      </c>
      <c r="J127" s="2">
        <v>43259.583333333336</v>
      </c>
      <c r="K127">
        <v>10</v>
      </c>
      <c r="L127">
        <v>2</v>
      </c>
      <c r="M127" t="s">
        <v>78</v>
      </c>
      <c r="N127" t="s">
        <v>33</v>
      </c>
      <c r="P127" t="s">
        <v>34</v>
      </c>
    </row>
    <row r="128" spans="1:16" x14ac:dyDescent="0.4">
      <c r="A128" t="s">
        <v>100</v>
      </c>
      <c r="C128" t="s">
        <v>101</v>
      </c>
      <c r="D128" t="s">
        <v>102</v>
      </c>
      <c r="E128">
        <v>0</v>
      </c>
      <c r="F128" t="s">
        <v>30</v>
      </c>
      <c r="G128" s="1">
        <v>43255</v>
      </c>
      <c r="H128" t="s">
        <v>31</v>
      </c>
      <c r="I128" s="2">
        <v>43255.270833333336</v>
      </c>
      <c r="J128" s="2">
        <v>43255.458333333336</v>
      </c>
      <c r="K128">
        <v>10</v>
      </c>
      <c r="L128">
        <v>4.5</v>
      </c>
      <c r="M128" t="s">
        <v>103</v>
      </c>
      <c r="N128" t="s">
        <v>33</v>
      </c>
      <c r="P128" t="s">
        <v>34</v>
      </c>
    </row>
    <row r="129" spans="1:16" x14ac:dyDescent="0.4">
      <c r="A129" t="s">
        <v>100</v>
      </c>
      <c r="C129" t="s">
        <v>101</v>
      </c>
      <c r="D129" t="s">
        <v>102</v>
      </c>
      <c r="E129">
        <v>0</v>
      </c>
      <c r="F129" t="s">
        <v>30</v>
      </c>
      <c r="G129" s="1">
        <v>43255</v>
      </c>
      <c r="H129" t="s">
        <v>31</v>
      </c>
      <c r="I129" s="2">
        <v>43255.458333333336</v>
      </c>
      <c r="J129" s="2">
        <v>43255.479166666664</v>
      </c>
      <c r="K129">
        <v>10</v>
      </c>
      <c r="L129">
        <v>0.5</v>
      </c>
      <c r="M129" t="s">
        <v>37</v>
      </c>
      <c r="P129" t="s">
        <v>34</v>
      </c>
    </row>
    <row r="130" spans="1:16" x14ac:dyDescent="0.4">
      <c r="A130" t="s">
        <v>100</v>
      </c>
      <c r="C130" t="s">
        <v>101</v>
      </c>
      <c r="D130" t="s">
        <v>102</v>
      </c>
      <c r="E130">
        <v>0</v>
      </c>
      <c r="F130" t="s">
        <v>30</v>
      </c>
      <c r="G130" s="1">
        <v>43255</v>
      </c>
      <c r="H130" t="s">
        <v>31</v>
      </c>
      <c r="I130" s="2">
        <v>43255.479166666664</v>
      </c>
      <c r="J130" s="2">
        <v>43255.645833333336</v>
      </c>
      <c r="K130">
        <v>10</v>
      </c>
      <c r="L130">
        <v>4</v>
      </c>
      <c r="M130" t="s">
        <v>103</v>
      </c>
      <c r="N130" t="s">
        <v>33</v>
      </c>
      <c r="P130" t="s">
        <v>34</v>
      </c>
    </row>
    <row r="131" spans="1:16" x14ac:dyDescent="0.4">
      <c r="A131" t="s">
        <v>100</v>
      </c>
      <c r="C131" t="s">
        <v>101</v>
      </c>
      <c r="D131" t="s">
        <v>102</v>
      </c>
      <c r="E131">
        <v>0</v>
      </c>
      <c r="F131" t="s">
        <v>30</v>
      </c>
      <c r="G131" s="1">
        <v>43256</v>
      </c>
      <c r="H131" t="s">
        <v>36</v>
      </c>
      <c r="I131" s="2">
        <v>43256.302083333336</v>
      </c>
      <c r="J131" s="2">
        <v>43256.479166666664</v>
      </c>
      <c r="K131">
        <v>10</v>
      </c>
      <c r="L131">
        <v>4.25</v>
      </c>
      <c r="M131" t="s">
        <v>103</v>
      </c>
      <c r="N131" t="s">
        <v>33</v>
      </c>
      <c r="P131" t="s">
        <v>34</v>
      </c>
    </row>
    <row r="132" spans="1:16" x14ac:dyDescent="0.4">
      <c r="A132" t="s">
        <v>100</v>
      </c>
      <c r="C132" t="s">
        <v>101</v>
      </c>
      <c r="D132" t="s">
        <v>102</v>
      </c>
      <c r="E132">
        <v>0</v>
      </c>
      <c r="F132" t="s">
        <v>30</v>
      </c>
      <c r="G132" s="1">
        <v>43256</v>
      </c>
      <c r="H132" t="s">
        <v>36</v>
      </c>
      <c r="I132" s="2">
        <v>43256.479166666664</v>
      </c>
      <c r="J132" s="2">
        <v>43256.5</v>
      </c>
      <c r="K132">
        <v>10</v>
      </c>
      <c r="L132">
        <v>0.5</v>
      </c>
      <c r="M132" t="s">
        <v>37</v>
      </c>
      <c r="P132" t="s">
        <v>34</v>
      </c>
    </row>
    <row r="133" spans="1:16" x14ac:dyDescent="0.4">
      <c r="A133" t="s">
        <v>100</v>
      </c>
      <c r="C133" t="s">
        <v>101</v>
      </c>
      <c r="D133" t="s">
        <v>102</v>
      </c>
      <c r="E133">
        <v>0</v>
      </c>
      <c r="F133" t="s">
        <v>30</v>
      </c>
      <c r="G133" s="1">
        <v>43256</v>
      </c>
      <c r="H133" t="s">
        <v>36</v>
      </c>
      <c r="I133" s="2">
        <v>43256.5</v>
      </c>
      <c r="J133" s="2">
        <v>43256.65625</v>
      </c>
      <c r="K133">
        <v>10</v>
      </c>
      <c r="L133">
        <v>3.75</v>
      </c>
      <c r="M133" t="s">
        <v>103</v>
      </c>
      <c r="N133" t="s">
        <v>33</v>
      </c>
      <c r="P133" t="s">
        <v>34</v>
      </c>
    </row>
    <row r="134" spans="1:16" x14ac:dyDescent="0.4">
      <c r="A134" t="s">
        <v>100</v>
      </c>
      <c r="C134" t="s">
        <v>101</v>
      </c>
      <c r="D134" t="s">
        <v>102</v>
      </c>
      <c r="E134">
        <v>0</v>
      </c>
      <c r="F134" t="s">
        <v>30</v>
      </c>
      <c r="G134" s="1">
        <v>43256</v>
      </c>
      <c r="H134" t="s">
        <v>36</v>
      </c>
      <c r="I134" s="2">
        <v>43256.65625</v>
      </c>
      <c r="J134" s="2">
        <v>43256.666666666664</v>
      </c>
      <c r="K134">
        <v>10</v>
      </c>
      <c r="L134">
        <v>0.25</v>
      </c>
      <c r="M134" t="s">
        <v>103</v>
      </c>
      <c r="N134" t="s">
        <v>33</v>
      </c>
      <c r="P134" t="s">
        <v>34</v>
      </c>
    </row>
    <row r="135" spans="1:16" x14ac:dyDescent="0.4">
      <c r="A135" t="s">
        <v>100</v>
      </c>
      <c r="C135" t="s">
        <v>101</v>
      </c>
      <c r="D135" t="s">
        <v>102</v>
      </c>
      <c r="E135">
        <v>0</v>
      </c>
      <c r="F135" t="s">
        <v>30</v>
      </c>
      <c r="G135" s="1">
        <v>43257</v>
      </c>
      <c r="H135" t="s">
        <v>41</v>
      </c>
      <c r="I135" s="2">
        <v>43257.3125</v>
      </c>
      <c r="J135" s="2">
        <v>43257.4375</v>
      </c>
      <c r="K135">
        <v>10</v>
      </c>
      <c r="L135">
        <v>3</v>
      </c>
      <c r="M135" t="s">
        <v>103</v>
      </c>
      <c r="N135" t="s">
        <v>39</v>
      </c>
      <c r="P135" t="s">
        <v>34</v>
      </c>
    </row>
    <row r="136" spans="1:16" x14ac:dyDescent="0.4">
      <c r="A136" t="s">
        <v>100</v>
      </c>
      <c r="C136" t="s">
        <v>101</v>
      </c>
      <c r="D136" t="s">
        <v>102</v>
      </c>
      <c r="E136">
        <v>0</v>
      </c>
      <c r="F136" t="s">
        <v>30</v>
      </c>
      <c r="G136" s="1">
        <v>43257</v>
      </c>
      <c r="H136" t="s">
        <v>41</v>
      </c>
      <c r="I136" s="2">
        <v>43257.4375</v>
      </c>
      <c r="J136" s="2">
        <v>43257.458333333336</v>
      </c>
      <c r="K136">
        <v>10</v>
      </c>
      <c r="L136">
        <v>0.5</v>
      </c>
      <c r="M136" t="s">
        <v>37</v>
      </c>
      <c r="P136" t="s">
        <v>34</v>
      </c>
    </row>
    <row r="137" spans="1:16" x14ac:dyDescent="0.4">
      <c r="A137" t="s">
        <v>100</v>
      </c>
      <c r="C137" t="s">
        <v>101</v>
      </c>
      <c r="D137" t="s">
        <v>102</v>
      </c>
      <c r="E137">
        <v>0</v>
      </c>
      <c r="F137" t="s">
        <v>30</v>
      </c>
      <c r="G137" s="1">
        <v>43257</v>
      </c>
      <c r="H137" t="s">
        <v>41</v>
      </c>
      <c r="I137" s="2">
        <v>43257.458333333336</v>
      </c>
      <c r="J137" s="2">
        <v>43257.572916666664</v>
      </c>
      <c r="K137">
        <v>10</v>
      </c>
      <c r="L137">
        <v>2.75</v>
      </c>
      <c r="M137" t="s">
        <v>103</v>
      </c>
      <c r="N137" t="s">
        <v>33</v>
      </c>
      <c r="P137" t="s">
        <v>34</v>
      </c>
    </row>
    <row r="138" spans="1:16" x14ac:dyDescent="0.4">
      <c r="A138" t="s">
        <v>100</v>
      </c>
      <c r="C138" t="s">
        <v>101</v>
      </c>
      <c r="D138" t="s">
        <v>102</v>
      </c>
      <c r="E138">
        <v>0</v>
      </c>
      <c r="F138" t="s">
        <v>30</v>
      </c>
      <c r="G138" s="1">
        <v>43257</v>
      </c>
      <c r="H138" t="s">
        <v>41</v>
      </c>
      <c r="I138" s="2">
        <v>43257.572916666664</v>
      </c>
      <c r="J138" s="2">
        <v>43257.666666666664</v>
      </c>
      <c r="K138">
        <v>10</v>
      </c>
      <c r="L138">
        <v>2.25</v>
      </c>
      <c r="M138" t="s">
        <v>103</v>
      </c>
      <c r="N138" t="s">
        <v>104</v>
      </c>
      <c r="P138" t="s">
        <v>34</v>
      </c>
    </row>
    <row r="139" spans="1:16" x14ac:dyDescent="0.4">
      <c r="A139" t="s">
        <v>100</v>
      </c>
      <c r="C139" t="s">
        <v>101</v>
      </c>
      <c r="D139" t="s">
        <v>102</v>
      </c>
      <c r="E139">
        <v>0</v>
      </c>
      <c r="F139" t="s">
        <v>30</v>
      </c>
      <c r="G139" s="1">
        <v>43258</v>
      </c>
      <c r="H139" t="s">
        <v>46</v>
      </c>
      <c r="I139" s="2">
        <v>43258.302083333336</v>
      </c>
      <c r="J139" s="2">
        <v>43258.458333333336</v>
      </c>
      <c r="K139">
        <v>10</v>
      </c>
      <c r="L139">
        <v>3.75</v>
      </c>
      <c r="M139" t="s">
        <v>103</v>
      </c>
      <c r="N139" t="s">
        <v>33</v>
      </c>
      <c r="P139" t="s">
        <v>34</v>
      </c>
    </row>
    <row r="140" spans="1:16" x14ac:dyDescent="0.4">
      <c r="A140" t="s">
        <v>100</v>
      </c>
      <c r="C140" t="s">
        <v>101</v>
      </c>
      <c r="D140" t="s">
        <v>102</v>
      </c>
      <c r="E140">
        <v>0</v>
      </c>
      <c r="F140" t="s">
        <v>30</v>
      </c>
      <c r="G140" s="1">
        <v>43258</v>
      </c>
      <c r="H140" t="s">
        <v>46</v>
      </c>
      <c r="I140" s="2">
        <v>43258.458333333336</v>
      </c>
      <c r="J140" s="2">
        <v>43258.479166666664</v>
      </c>
      <c r="K140">
        <v>10</v>
      </c>
      <c r="L140">
        <v>0.5</v>
      </c>
      <c r="M140" t="s">
        <v>37</v>
      </c>
      <c r="P140" t="s">
        <v>34</v>
      </c>
    </row>
    <row r="141" spans="1:16" x14ac:dyDescent="0.4">
      <c r="A141" t="s">
        <v>100</v>
      </c>
      <c r="C141" t="s">
        <v>101</v>
      </c>
      <c r="D141" t="s">
        <v>102</v>
      </c>
      <c r="E141">
        <v>0</v>
      </c>
      <c r="F141" t="s">
        <v>30</v>
      </c>
      <c r="G141" s="1">
        <v>43258</v>
      </c>
      <c r="H141" t="s">
        <v>46</v>
      </c>
      <c r="I141" s="2">
        <v>43258.479166666664</v>
      </c>
      <c r="J141" s="2">
        <v>43258.614583333336</v>
      </c>
      <c r="K141">
        <v>10</v>
      </c>
      <c r="L141">
        <v>3.25</v>
      </c>
      <c r="M141" t="s">
        <v>103</v>
      </c>
      <c r="N141" t="s">
        <v>33</v>
      </c>
      <c r="P141" t="s">
        <v>34</v>
      </c>
    </row>
    <row r="142" spans="1:16" x14ac:dyDescent="0.4">
      <c r="A142" t="s">
        <v>100</v>
      </c>
      <c r="C142" t="s">
        <v>101</v>
      </c>
      <c r="D142" t="s">
        <v>102</v>
      </c>
      <c r="E142">
        <v>0</v>
      </c>
      <c r="F142" t="s">
        <v>30</v>
      </c>
      <c r="G142" s="1">
        <v>43258</v>
      </c>
      <c r="H142" t="s">
        <v>46</v>
      </c>
      <c r="I142" s="2">
        <v>43258.614583333336</v>
      </c>
      <c r="J142" s="2">
        <v>43258.666666666664</v>
      </c>
      <c r="K142">
        <v>10</v>
      </c>
      <c r="L142">
        <v>1.25</v>
      </c>
      <c r="M142" t="s">
        <v>105</v>
      </c>
      <c r="N142" t="s">
        <v>104</v>
      </c>
      <c r="P142" t="s">
        <v>34</v>
      </c>
    </row>
    <row r="143" spans="1:16" x14ac:dyDescent="0.4">
      <c r="A143" t="s">
        <v>100</v>
      </c>
      <c r="C143" t="s">
        <v>101</v>
      </c>
      <c r="D143" t="s">
        <v>102</v>
      </c>
      <c r="E143">
        <v>0</v>
      </c>
      <c r="F143" t="s">
        <v>30</v>
      </c>
      <c r="G143" s="1">
        <v>43259</v>
      </c>
      <c r="H143" t="s">
        <v>49</v>
      </c>
      <c r="I143" s="2">
        <v>43259.302083333336</v>
      </c>
      <c r="J143" s="2">
        <v>43259.479166666664</v>
      </c>
      <c r="K143">
        <v>10</v>
      </c>
      <c r="L143">
        <v>4.25</v>
      </c>
      <c r="M143" t="s">
        <v>103</v>
      </c>
      <c r="N143" t="s">
        <v>33</v>
      </c>
      <c r="P143" t="s">
        <v>34</v>
      </c>
    </row>
    <row r="144" spans="1:16" x14ac:dyDescent="0.4">
      <c r="A144" t="s">
        <v>100</v>
      </c>
      <c r="C144" t="s">
        <v>101</v>
      </c>
      <c r="D144" t="s">
        <v>102</v>
      </c>
      <c r="E144">
        <v>0</v>
      </c>
      <c r="F144" t="s">
        <v>30</v>
      </c>
      <c r="G144" s="1">
        <v>43259</v>
      </c>
      <c r="H144" t="s">
        <v>49</v>
      </c>
      <c r="I144" s="2">
        <v>43259.479166666664</v>
      </c>
      <c r="J144" s="2">
        <v>43259.5</v>
      </c>
      <c r="K144">
        <v>10</v>
      </c>
      <c r="L144">
        <v>0.5</v>
      </c>
      <c r="M144" t="s">
        <v>37</v>
      </c>
      <c r="P144" t="s">
        <v>34</v>
      </c>
    </row>
    <row r="145" spans="1:16" x14ac:dyDescent="0.4">
      <c r="A145" t="s">
        <v>100</v>
      </c>
      <c r="C145" t="s">
        <v>101</v>
      </c>
      <c r="D145" t="s">
        <v>102</v>
      </c>
      <c r="E145">
        <v>0</v>
      </c>
      <c r="F145" t="s">
        <v>30</v>
      </c>
      <c r="G145" s="1">
        <v>43259</v>
      </c>
      <c r="H145" t="s">
        <v>49</v>
      </c>
      <c r="I145" s="2">
        <v>43259.5</v>
      </c>
      <c r="J145" s="2">
        <v>43259.65625</v>
      </c>
      <c r="K145">
        <v>10</v>
      </c>
      <c r="L145">
        <v>3.75</v>
      </c>
      <c r="M145" t="s">
        <v>103</v>
      </c>
      <c r="N145" t="s">
        <v>33</v>
      </c>
      <c r="P145" t="s">
        <v>34</v>
      </c>
    </row>
    <row r="146" spans="1:16" x14ac:dyDescent="0.4">
      <c r="A146" t="s">
        <v>106</v>
      </c>
      <c r="C146" t="s">
        <v>107</v>
      </c>
      <c r="D146" t="s">
        <v>108</v>
      </c>
      <c r="E146">
        <v>0</v>
      </c>
      <c r="F146" t="s">
        <v>30</v>
      </c>
      <c r="G146" s="1">
        <v>43255</v>
      </c>
      <c r="H146" t="s">
        <v>31</v>
      </c>
      <c r="I146" s="2">
        <v>43255.354166666664</v>
      </c>
      <c r="J146" s="2">
        <v>43255.5625</v>
      </c>
      <c r="K146">
        <v>10</v>
      </c>
      <c r="L146">
        <v>5</v>
      </c>
      <c r="M146" t="s">
        <v>109</v>
      </c>
      <c r="N146" t="s">
        <v>84</v>
      </c>
      <c r="P146" t="s">
        <v>34</v>
      </c>
    </row>
    <row r="147" spans="1:16" x14ac:dyDescent="0.4">
      <c r="A147" t="s">
        <v>106</v>
      </c>
      <c r="C147" t="s">
        <v>107</v>
      </c>
      <c r="D147" t="s">
        <v>108</v>
      </c>
      <c r="E147">
        <v>0</v>
      </c>
      <c r="F147" t="s">
        <v>30</v>
      </c>
      <c r="G147" s="1">
        <v>43255</v>
      </c>
      <c r="H147" t="s">
        <v>31</v>
      </c>
      <c r="I147" s="2">
        <v>43255.5625</v>
      </c>
      <c r="J147" s="2">
        <v>43255.583333333336</v>
      </c>
      <c r="K147">
        <v>10</v>
      </c>
      <c r="L147">
        <v>0.5</v>
      </c>
      <c r="M147" t="s">
        <v>37</v>
      </c>
      <c r="P147" t="s">
        <v>34</v>
      </c>
    </row>
    <row r="148" spans="1:16" x14ac:dyDescent="0.4">
      <c r="A148" t="s">
        <v>106</v>
      </c>
      <c r="C148" t="s">
        <v>107</v>
      </c>
      <c r="D148" t="s">
        <v>108</v>
      </c>
      <c r="E148">
        <v>0</v>
      </c>
      <c r="F148" t="s">
        <v>30</v>
      </c>
      <c r="G148" s="1">
        <v>43255</v>
      </c>
      <c r="H148" t="s">
        <v>31</v>
      </c>
      <c r="I148" s="2">
        <v>43255.583333333336</v>
      </c>
      <c r="J148" s="2">
        <v>43255.78125</v>
      </c>
      <c r="K148">
        <v>10</v>
      </c>
      <c r="L148">
        <v>4.75</v>
      </c>
      <c r="M148" t="s">
        <v>109</v>
      </c>
      <c r="N148" t="s">
        <v>84</v>
      </c>
      <c r="P148" t="s">
        <v>34</v>
      </c>
    </row>
    <row r="149" spans="1:16" x14ac:dyDescent="0.4">
      <c r="A149" t="s">
        <v>106</v>
      </c>
      <c r="C149" t="s">
        <v>107</v>
      </c>
      <c r="D149" t="s">
        <v>108</v>
      </c>
      <c r="E149">
        <v>0</v>
      </c>
      <c r="F149" t="s">
        <v>30</v>
      </c>
      <c r="G149" s="1">
        <v>43256</v>
      </c>
      <c r="H149" t="s">
        <v>36</v>
      </c>
      <c r="I149" s="2">
        <v>43256.354166666664</v>
      </c>
      <c r="J149" s="2">
        <v>43256.489583333336</v>
      </c>
      <c r="K149">
        <v>10</v>
      </c>
      <c r="L149">
        <v>3.25</v>
      </c>
      <c r="M149" t="s">
        <v>109</v>
      </c>
      <c r="N149" t="s">
        <v>84</v>
      </c>
      <c r="P149" t="s">
        <v>34</v>
      </c>
    </row>
    <row r="150" spans="1:16" x14ac:dyDescent="0.4">
      <c r="A150" t="s">
        <v>106</v>
      </c>
      <c r="C150" t="s">
        <v>107</v>
      </c>
      <c r="D150" t="s">
        <v>108</v>
      </c>
      <c r="E150">
        <v>0</v>
      </c>
      <c r="F150" t="s">
        <v>30</v>
      </c>
      <c r="G150" s="1">
        <v>43256</v>
      </c>
      <c r="H150" t="s">
        <v>36</v>
      </c>
      <c r="I150" s="2">
        <v>43256.489583333336</v>
      </c>
      <c r="J150" s="2">
        <v>43256.510416666664</v>
      </c>
      <c r="K150">
        <v>10</v>
      </c>
      <c r="L150">
        <v>0.5</v>
      </c>
      <c r="M150" t="s">
        <v>37</v>
      </c>
      <c r="P150" t="s">
        <v>34</v>
      </c>
    </row>
    <row r="151" spans="1:16" x14ac:dyDescent="0.4">
      <c r="A151" t="s">
        <v>106</v>
      </c>
      <c r="C151" t="s">
        <v>107</v>
      </c>
      <c r="D151" t="s">
        <v>108</v>
      </c>
      <c r="E151">
        <v>0</v>
      </c>
      <c r="F151" t="s">
        <v>30</v>
      </c>
      <c r="G151" s="1">
        <v>43256</v>
      </c>
      <c r="H151" t="s">
        <v>36</v>
      </c>
      <c r="I151" s="2">
        <v>43256.510416666664</v>
      </c>
      <c r="J151" s="2">
        <v>43256.625</v>
      </c>
      <c r="K151">
        <v>10</v>
      </c>
      <c r="L151">
        <v>2.75</v>
      </c>
      <c r="M151" t="s">
        <v>109</v>
      </c>
      <c r="N151" t="s">
        <v>84</v>
      </c>
      <c r="P151" t="s">
        <v>34</v>
      </c>
    </row>
    <row r="152" spans="1:16" ht="349.75" x14ac:dyDescent="0.4">
      <c r="A152" t="s">
        <v>106</v>
      </c>
      <c r="C152" t="s">
        <v>107</v>
      </c>
      <c r="D152" t="s">
        <v>108</v>
      </c>
      <c r="E152">
        <v>0</v>
      </c>
      <c r="F152" t="s">
        <v>30</v>
      </c>
      <c r="G152" s="1">
        <v>43257</v>
      </c>
      <c r="H152" t="s">
        <v>41</v>
      </c>
      <c r="I152" s="2">
        <v>43257.354166666664</v>
      </c>
      <c r="J152" s="2">
        <v>43257.541666666664</v>
      </c>
      <c r="K152">
        <v>10</v>
      </c>
      <c r="L152">
        <v>4.5</v>
      </c>
      <c r="M152" t="s">
        <v>109</v>
      </c>
      <c r="N152" t="s">
        <v>84</v>
      </c>
      <c r="O152" s="3" t="s">
        <v>110</v>
      </c>
      <c r="P152" t="s">
        <v>34</v>
      </c>
    </row>
    <row r="153" spans="1:16" x14ac:dyDescent="0.4">
      <c r="A153" t="s">
        <v>106</v>
      </c>
      <c r="C153" t="s">
        <v>107</v>
      </c>
      <c r="D153" t="s">
        <v>108</v>
      </c>
      <c r="E153">
        <v>0</v>
      </c>
      <c r="F153" t="s">
        <v>30</v>
      </c>
      <c r="G153" s="1">
        <v>43257</v>
      </c>
      <c r="H153" t="s">
        <v>41</v>
      </c>
      <c r="I153" s="2">
        <v>43257.541666666664</v>
      </c>
      <c r="J153" s="2">
        <v>43257.5625</v>
      </c>
      <c r="K153">
        <v>10</v>
      </c>
      <c r="L153">
        <v>0.5</v>
      </c>
      <c r="M153" t="s">
        <v>37</v>
      </c>
      <c r="P153" t="s">
        <v>34</v>
      </c>
    </row>
    <row r="154" spans="1:16" ht="349.75" x14ac:dyDescent="0.4">
      <c r="A154" t="s">
        <v>106</v>
      </c>
      <c r="C154" t="s">
        <v>107</v>
      </c>
      <c r="D154" t="s">
        <v>108</v>
      </c>
      <c r="E154">
        <v>0</v>
      </c>
      <c r="F154" t="s">
        <v>30</v>
      </c>
      <c r="G154" s="1">
        <v>43257</v>
      </c>
      <c r="H154" t="s">
        <v>41</v>
      </c>
      <c r="I154" s="2">
        <v>43257.5625</v>
      </c>
      <c r="J154" s="2">
        <v>43257.729166666664</v>
      </c>
      <c r="K154">
        <v>10</v>
      </c>
      <c r="L154">
        <v>4</v>
      </c>
      <c r="M154" t="s">
        <v>109</v>
      </c>
      <c r="N154" t="s">
        <v>84</v>
      </c>
      <c r="O154" s="3" t="s">
        <v>110</v>
      </c>
      <c r="P154" t="s">
        <v>34</v>
      </c>
    </row>
    <row r="155" spans="1:16" ht="131.15" x14ac:dyDescent="0.4">
      <c r="A155" t="s">
        <v>106</v>
      </c>
      <c r="C155" t="s">
        <v>107</v>
      </c>
      <c r="D155" t="s">
        <v>108</v>
      </c>
      <c r="E155">
        <v>0</v>
      </c>
      <c r="F155" t="s">
        <v>30</v>
      </c>
      <c r="G155" s="1">
        <v>43258</v>
      </c>
      <c r="H155" t="s">
        <v>46</v>
      </c>
      <c r="I155" s="2">
        <v>43258.3125</v>
      </c>
      <c r="J155" s="2">
        <v>43258.458333333336</v>
      </c>
      <c r="K155">
        <v>10</v>
      </c>
      <c r="L155">
        <v>3.5</v>
      </c>
      <c r="M155" t="s">
        <v>109</v>
      </c>
      <c r="N155" t="s">
        <v>84</v>
      </c>
      <c r="O155" s="3" t="s">
        <v>111</v>
      </c>
      <c r="P155" t="s">
        <v>34</v>
      </c>
    </row>
    <row r="156" spans="1:16" x14ac:dyDescent="0.4">
      <c r="A156" t="s">
        <v>106</v>
      </c>
      <c r="C156" t="s">
        <v>107</v>
      </c>
      <c r="D156" t="s">
        <v>108</v>
      </c>
      <c r="E156">
        <v>0</v>
      </c>
      <c r="F156" t="s">
        <v>30</v>
      </c>
      <c r="G156" s="1">
        <v>43258</v>
      </c>
      <c r="H156" t="s">
        <v>46</v>
      </c>
      <c r="I156" s="2">
        <v>43258.510416666664</v>
      </c>
      <c r="J156" s="2">
        <v>43258.53125</v>
      </c>
      <c r="K156">
        <v>10</v>
      </c>
      <c r="L156">
        <v>0.5</v>
      </c>
      <c r="M156" t="s">
        <v>37</v>
      </c>
      <c r="P156" t="s">
        <v>34</v>
      </c>
    </row>
    <row r="157" spans="1:16" ht="102" x14ac:dyDescent="0.4">
      <c r="A157" t="s">
        <v>106</v>
      </c>
      <c r="C157" t="s">
        <v>107</v>
      </c>
      <c r="D157" t="s">
        <v>108</v>
      </c>
      <c r="E157">
        <v>0</v>
      </c>
      <c r="F157" t="s">
        <v>30</v>
      </c>
      <c r="G157" s="1">
        <v>43258</v>
      </c>
      <c r="H157" t="s">
        <v>46</v>
      </c>
      <c r="I157" s="2">
        <v>43258.614583333336</v>
      </c>
      <c r="J157" s="2">
        <v>43258.708333333336</v>
      </c>
      <c r="K157">
        <v>10</v>
      </c>
      <c r="L157">
        <v>2.25</v>
      </c>
      <c r="M157" t="s">
        <v>109</v>
      </c>
      <c r="N157" t="s">
        <v>84</v>
      </c>
      <c r="O157" s="3" t="s">
        <v>112</v>
      </c>
      <c r="P157" t="s">
        <v>34</v>
      </c>
    </row>
    <row r="158" spans="1:16" x14ac:dyDescent="0.4">
      <c r="A158" t="s">
        <v>106</v>
      </c>
      <c r="C158" t="s">
        <v>107</v>
      </c>
      <c r="D158" t="s">
        <v>108</v>
      </c>
      <c r="E158">
        <v>0</v>
      </c>
      <c r="F158" t="s">
        <v>30</v>
      </c>
      <c r="G158" s="1">
        <v>43259</v>
      </c>
      <c r="H158" t="s">
        <v>49</v>
      </c>
      <c r="I158" s="2">
        <v>43259.291666666664</v>
      </c>
      <c r="J158" s="2">
        <v>43259.385416666664</v>
      </c>
      <c r="K158">
        <v>10</v>
      </c>
      <c r="L158">
        <v>2.25</v>
      </c>
      <c r="M158" t="s">
        <v>79</v>
      </c>
      <c r="N158" t="s">
        <v>84</v>
      </c>
      <c r="O158" t="s">
        <v>113</v>
      </c>
      <c r="P158" t="s">
        <v>34</v>
      </c>
    </row>
    <row r="159" spans="1:16" x14ac:dyDescent="0.4">
      <c r="A159" t="s">
        <v>106</v>
      </c>
      <c r="C159" t="s">
        <v>107</v>
      </c>
      <c r="D159" t="s">
        <v>108</v>
      </c>
      <c r="E159">
        <v>0</v>
      </c>
      <c r="F159" t="s">
        <v>30</v>
      </c>
      <c r="G159" s="1">
        <v>43259</v>
      </c>
      <c r="H159" t="s">
        <v>49</v>
      </c>
      <c r="I159" s="2">
        <v>43259.385416666664</v>
      </c>
      <c r="J159" s="2">
        <v>43259.395833333336</v>
      </c>
      <c r="K159">
        <v>10</v>
      </c>
      <c r="L159">
        <v>0.25</v>
      </c>
      <c r="M159" t="s">
        <v>92</v>
      </c>
      <c r="N159" t="s">
        <v>84</v>
      </c>
      <c r="P159" t="s">
        <v>34</v>
      </c>
    </row>
    <row r="160" spans="1:16" x14ac:dyDescent="0.4">
      <c r="A160" t="s">
        <v>106</v>
      </c>
      <c r="C160" t="s">
        <v>107</v>
      </c>
      <c r="D160" t="s">
        <v>108</v>
      </c>
      <c r="E160">
        <v>0</v>
      </c>
      <c r="F160" t="s">
        <v>30</v>
      </c>
      <c r="G160" s="1">
        <v>43259</v>
      </c>
      <c r="H160" t="s">
        <v>49</v>
      </c>
      <c r="I160" s="2">
        <v>43259.395833333336</v>
      </c>
      <c r="J160" s="2">
        <v>43259.666666666664</v>
      </c>
      <c r="K160">
        <v>10</v>
      </c>
      <c r="L160">
        <v>6.5</v>
      </c>
      <c r="M160" t="s">
        <v>38</v>
      </c>
      <c r="N160" t="s">
        <v>84</v>
      </c>
      <c r="O160" t="s">
        <v>114</v>
      </c>
      <c r="P160" t="s">
        <v>34</v>
      </c>
    </row>
    <row r="161" spans="1:16" x14ac:dyDescent="0.4">
      <c r="A161" t="s">
        <v>106</v>
      </c>
      <c r="C161" t="s">
        <v>107</v>
      </c>
      <c r="D161" t="s">
        <v>108</v>
      </c>
      <c r="E161">
        <v>0</v>
      </c>
      <c r="F161" t="s">
        <v>30</v>
      </c>
      <c r="G161" s="1">
        <v>43260</v>
      </c>
      <c r="H161" t="s">
        <v>115</v>
      </c>
      <c r="I161" s="2">
        <v>43260.291666666664</v>
      </c>
      <c r="J161" s="2">
        <v>43260.292361111111</v>
      </c>
      <c r="K161">
        <v>10</v>
      </c>
      <c r="L161">
        <v>0.02</v>
      </c>
      <c r="M161" t="s">
        <v>38</v>
      </c>
      <c r="N161" t="s">
        <v>84</v>
      </c>
      <c r="O161" t="s">
        <v>114</v>
      </c>
      <c r="P161" t="s">
        <v>34</v>
      </c>
    </row>
    <row r="162" spans="1:16" x14ac:dyDescent="0.4">
      <c r="A162" t="s">
        <v>116</v>
      </c>
      <c r="C162" t="s">
        <v>117</v>
      </c>
      <c r="D162" t="s">
        <v>118</v>
      </c>
      <c r="E162">
        <v>0</v>
      </c>
      <c r="F162" t="s">
        <v>30</v>
      </c>
      <c r="G162" s="1">
        <v>43255</v>
      </c>
      <c r="H162" t="s">
        <v>31</v>
      </c>
      <c r="I162" s="2">
        <v>43255.270833333336</v>
      </c>
      <c r="J162" s="2">
        <v>43255.46875</v>
      </c>
      <c r="K162">
        <v>10</v>
      </c>
      <c r="L162">
        <v>4.75</v>
      </c>
      <c r="M162" t="s">
        <v>32</v>
      </c>
      <c r="N162" t="s">
        <v>33</v>
      </c>
      <c r="P162" t="s">
        <v>34</v>
      </c>
    </row>
    <row r="163" spans="1:16" x14ac:dyDescent="0.4">
      <c r="A163" t="s">
        <v>116</v>
      </c>
      <c r="C163" t="s">
        <v>117</v>
      </c>
      <c r="D163" t="s">
        <v>118</v>
      </c>
      <c r="E163">
        <v>0</v>
      </c>
      <c r="F163" t="s">
        <v>30</v>
      </c>
      <c r="G163" s="1">
        <v>43255</v>
      </c>
      <c r="H163" t="s">
        <v>31</v>
      </c>
      <c r="I163" s="2">
        <v>43255.46875</v>
      </c>
      <c r="J163" s="2">
        <v>43255.489583333336</v>
      </c>
      <c r="K163">
        <v>10</v>
      </c>
      <c r="L163">
        <v>0.5</v>
      </c>
      <c r="M163" t="s">
        <v>37</v>
      </c>
      <c r="P163" t="s">
        <v>34</v>
      </c>
    </row>
    <row r="164" spans="1:16" x14ac:dyDescent="0.4">
      <c r="A164" t="s">
        <v>116</v>
      </c>
      <c r="C164" t="s">
        <v>117</v>
      </c>
      <c r="D164" t="s">
        <v>118</v>
      </c>
      <c r="E164">
        <v>0</v>
      </c>
      <c r="F164" t="s">
        <v>30</v>
      </c>
      <c r="G164" s="1">
        <v>43255</v>
      </c>
      <c r="H164" t="s">
        <v>31</v>
      </c>
      <c r="I164" s="2">
        <v>43255.489583333336</v>
      </c>
      <c r="J164" s="2">
        <v>43255.625</v>
      </c>
      <c r="K164">
        <v>10</v>
      </c>
      <c r="L164">
        <v>3.25</v>
      </c>
      <c r="M164" t="s">
        <v>32</v>
      </c>
      <c r="N164" t="s">
        <v>33</v>
      </c>
      <c r="P164" t="s">
        <v>34</v>
      </c>
    </row>
    <row r="165" spans="1:16" x14ac:dyDescent="0.4">
      <c r="A165" t="s">
        <v>116</v>
      </c>
      <c r="C165" t="s">
        <v>117</v>
      </c>
      <c r="D165" t="s">
        <v>118</v>
      </c>
      <c r="E165">
        <v>0</v>
      </c>
      <c r="F165" t="s">
        <v>30</v>
      </c>
      <c r="G165" s="1">
        <v>43256</v>
      </c>
      <c r="H165" t="s">
        <v>36</v>
      </c>
      <c r="I165" s="2">
        <v>43256.270833333336</v>
      </c>
      <c r="J165" s="2">
        <v>43256.447916666664</v>
      </c>
      <c r="K165">
        <v>10</v>
      </c>
      <c r="L165">
        <v>4.25</v>
      </c>
      <c r="M165" t="s">
        <v>32</v>
      </c>
      <c r="N165" t="s">
        <v>33</v>
      </c>
      <c r="P165" t="s">
        <v>34</v>
      </c>
    </row>
    <row r="166" spans="1:16" x14ac:dyDescent="0.4">
      <c r="A166" t="s">
        <v>116</v>
      </c>
      <c r="C166" t="s">
        <v>117</v>
      </c>
      <c r="D166" t="s">
        <v>118</v>
      </c>
      <c r="E166">
        <v>0</v>
      </c>
      <c r="F166" t="s">
        <v>30</v>
      </c>
      <c r="G166" s="1">
        <v>43256</v>
      </c>
      <c r="H166" t="s">
        <v>36</v>
      </c>
      <c r="I166" s="2">
        <v>43256.447916666664</v>
      </c>
      <c r="J166" s="2">
        <v>43256.46875</v>
      </c>
      <c r="K166">
        <v>10</v>
      </c>
      <c r="L166">
        <v>0.5</v>
      </c>
      <c r="M166" t="s">
        <v>37</v>
      </c>
      <c r="P166" t="s">
        <v>34</v>
      </c>
    </row>
    <row r="167" spans="1:16" x14ac:dyDescent="0.4">
      <c r="A167" t="s">
        <v>116</v>
      </c>
      <c r="C167" t="s">
        <v>117</v>
      </c>
      <c r="D167" t="s">
        <v>118</v>
      </c>
      <c r="E167">
        <v>0</v>
      </c>
      <c r="F167" t="s">
        <v>30</v>
      </c>
      <c r="G167" s="1">
        <v>43256</v>
      </c>
      <c r="H167" t="s">
        <v>36</v>
      </c>
      <c r="I167" s="2">
        <v>43256.46875</v>
      </c>
      <c r="J167" s="2">
        <v>43256.635416666664</v>
      </c>
      <c r="K167">
        <v>10</v>
      </c>
      <c r="L167">
        <v>4</v>
      </c>
      <c r="M167" t="s">
        <v>32</v>
      </c>
      <c r="N167" t="s">
        <v>33</v>
      </c>
      <c r="P167" t="s">
        <v>34</v>
      </c>
    </row>
    <row r="168" spans="1:16" x14ac:dyDescent="0.4">
      <c r="A168" t="s">
        <v>116</v>
      </c>
      <c r="C168" t="s">
        <v>117</v>
      </c>
      <c r="D168" t="s">
        <v>118</v>
      </c>
      <c r="E168">
        <v>0</v>
      </c>
      <c r="F168" t="s">
        <v>30</v>
      </c>
      <c r="G168" s="1">
        <v>43257</v>
      </c>
      <c r="H168" t="s">
        <v>41</v>
      </c>
      <c r="I168" s="2">
        <v>43257.270833333336</v>
      </c>
      <c r="J168" s="2">
        <v>43257.447916666664</v>
      </c>
      <c r="K168">
        <v>10</v>
      </c>
      <c r="L168">
        <v>4.25</v>
      </c>
      <c r="M168" t="s">
        <v>32</v>
      </c>
      <c r="N168" t="s">
        <v>33</v>
      </c>
      <c r="P168" t="s">
        <v>34</v>
      </c>
    </row>
    <row r="169" spans="1:16" x14ac:dyDescent="0.4">
      <c r="A169" t="s">
        <v>116</v>
      </c>
      <c r="C169" t="s">
        <v>117</v>
      </c>
      <c r="D169" t="s">
        <v>118</v>
      </c>
      <c r="E169">
        <v>0</v>
      </c>
      <c r="F169" t="s">
        <v>30</v>
      </c>
      <c r="G169" s="1">
        <v>43257</v>
      </c>
      <c r="H169" t="s">
        <v>41</v>
      </c>
      <c r="I169" s="2">
        <v>43257.447916666664</v>
      </c>
      <c r="J169" s="2">
        <v>43257.46875</v>
      </c>
      <c r="K169">
        <v>10</v>
      </c>
      <c r="L169">
        <v>0.5</v>
      </c>
      <c r="M169" t="s">
        <v>37</v>
      </c>
      <c r="P169" t="s">
        <v>34</v>
      </c>
    </row>
    <row r="170" spans="1:16" x14ac:dyDescent="0.4">
      <c r="A170" t="s">
        <v>116</v>
      </c>
      <c r="C170" t="s">
        <v>117</v>
      </c>
      <c r="D170" t="s">
        <v>118</v>
      </c>
      <c r="E170">
        <v>0</v>
      </c>
      <c r="F170" t="s">
        <v>30</v>
      </c>
      <c r="G170" s="1">
        <v>43257</v>
      </c>
      <c r="H170" t="s">
        <v>41</v>
      </c>
      <c r="I170" s="2">
        <v>43257.46875</v>
      </c>
      <c r="J170" s="2">
        <v>43257.625</v>
      </c>
      <c r="K170">
        <v>10</v>
      </c>
      <c r="L170">
        <v>3.75</v>
      </c>
      <c r="M170" t="s">
        <v>32</v>
      </c>
      <c r="N170" t="s">
        <v>33</v>
      </c>
      <c r="P170" t="s">
        <v>34</v>
      </c>
    </row>
    <row r="171" spans="1:16" x14ac:dyDescent="0.4">
      <c r="A171" t="s">
        <v>116</v>
      </c>
      <c r="C171" t="s">
        <v>117</v>
      </c>
      <c r="D171" t="s">
        <v>118</v>
      </c>
      <c r="E171">
        <v>0</v>
      </c>
      <c r="F171" t="s">
        <v>30</v>
      </c>
      <c r="G171" s="1">
        <v>43258</v>
      </c>
      <c r="H171" t="s">
        <v>46</v>
      </c>
      <c r="I171" s="2">
        <v>43258.270833333336</v>
      </c>
      <c r="J171" s="2">
        <v>43258.447916666664</v>
      </c>
      <c r="K171">
        <v>10</v>
      </c>
      <c r="L171">
        <v>4.25</v>
      </c>
      <c r="M171" t="s">
        <v>32</v>
      </c>
      <c r="N171" t="s">
        <v>33</v>
      </c>
      <c r="P171" t="s">
        <v>34</v>
      </c>
    </row>
    <row r="172" spans="1:16" x14ac:dyDescent="0.4">
      <c r="A172" t="s">
        <v>116</v>
      </c>
      <c r="C172" t="s">
        <v>117</v>
      </c>
      <c r="D172" t="s">
        <v>118</v>
      </c>
      <c r="E172">
        <v>0</v>
      </c>
      <c r="F172" t="s">
        <v>30</v>
      </c>
      <c r="G172" s="1">
        <v>43258</v>
      </c>
      <c r="H172" t="s">
        <v>46</v>
      </c>
      <c r="I172" s="2">
        <v>43258.447916666664</v>
      </c>
      <c r="J172" s="2">
        <v>43258.46875</v>
      </c>
      <c r="K172">
        <v>10</v>
      </c>
      <c r="L172">
        <v>0.5</v>
      </c>
      <c r="M172" t="s">
        <v>37</v>
      </c>
      <c r="P172" t="s">
        <v>34</v>
      </c>
    </row>
    <row r="173" spans="1:16" x14ac:dyDescent="0.4">
      <c r="A173" t="s">
        <v>116</v>
      </c>
      <c r="C173" t="s">
        <v>117</v>
      </c>
      <c r="D173" t="s">
        <v>118</v>
      </c>
      <c r="E173">
        <v>0</v>
      </c>
      <c r="F173" t="s">
        <v>30</v>
      </c>
      <c r="G173" s="1">
        <v>43258</v>
      </c>
      <c r="H173" t="s">
        <v>46</v>
      </c>
      <c r="I173" s="2">
        <v>43258.46875</v>
      </c>
      <c r="J173" s="2">
        <v>43258.625</v>
      </c>
      <c r="K173">
        <v>10</v>
      </c>
      <c r="L173">
        <v>3.75</v>
      </c>
      <c r="M173" t="s">
        <v>32</v>
      </c>
      <c r="N173" t="s">
        <v>33</v>
      </c>
      <c r="P173" t="s">
        <v>34</v>
      </c>
    </row>
    <row r="174" spans="1:16" x14ac:dyDescent="0.4">
      <c r="A174" t="s">
        <v>116</v>
      </c>
      <c r="C174" t="s">
        <v>117</v>
      </c>
      <c r="D174" t="s">
        <v>118</v>
      </c>
      <c r="E174">
        <v>0</v>
      </c>
      <c r="F174" t="s">
        <v>30</v>
      </c>
      <c r="G174" s="1">
        <v>43259</v>
      </c>
      <c r="H174" t="s">
        <v>49</v>
      </c>
      <c r="I174" s="2">
        <v>43259.270833333336</v>
      </c>
      <c r="J174" s="2">
        <v>43259.40625</v>
      </c>
      <c r="K174">
        <v>10</v>
      </c>
      <c r="L174">
        <v>3.25</v>
      </c>
      <c r="M174" t="s">
        <v>32</v>
      </c>
      <c r="N174" t="s">
        <v>33</v>
      </c>
      <c r="P174" t="s">
        <v>34</v>
      </c>
    </row>
    <row r="175" spans="1:16" x14ac:dyDescent="0.4">
      <c r="A175" t="s">
        <v>116</v>
      </c>
      <c r="C175" t="s">
        <v>117</v>
      </c>
      <c r="D175" t="s">
        <v>118</v>
      </c>
      <c r="E175">
        <v>0</v>
      </c>
      <c r="F175" t="s">
        <v>30</v>
      </c>
      <c r="G175" s="1">
        <v>43259</v>
      </c>
      <c r="H175" t="s">
        <v>49</v>
      </c>
      <c r="I175" s="2">
        <v>43259.40625</v>
      </c>
      <c r="J175" s="2">
        <v>43259.427083333336</v>
      </c>
      <c r="K175">
        <v>10</v>
      </c>
      <c r="L175">
        <v>0.5</v>
      </c>
      <c r="M175" t="s">
        <v>37</v>
      </c>
      <c r="P175" t="s">
        <v>34</v>
      </c>
    </row>
    <row r="176" spans="1:16" x14ac:dyDescent="0.4">
      <c r="A176" t="s">
        <v>116</v>
      </c>
      <c r="C176" t="s">
        <v>117</v>
      </c>
      <c r="D176" t="s">
        <v>118</v>
      </c>
      <c r="E176">
        <v>0</v>
      </c>
      <c r="F176" t="s">
        <v>30</v>
      </c>
      <c r="G176" s="1">
        <v>43259</v>
      </c>
      <c r="H176" t="s">
        <v>49</v>
      </c>
      <c r="I176" s="2">
        <v>43259.427083333336</v>
      </c>
      <c r="J176" s="2">
        <v>43259.541666666664</v>
      </c>
      <c r="K176">
        <v>10</v>
      </c>
      <c r="L176">
        <v>2.75</v>
      </c>
      <c r="M176" t="s">
        <v>32</v>
      </c>
      <c r="N176" t="s">
        <v>33</v>
      </c>
      <c r="P176" t="s">
        <v>34</v>
      </c>
    </row>
    <row r="177" spans="7:10" x14ac:dyDescent="0.4">
      <c r="G177" s="1"/>
      <c r="I177" s="2"/>
      <c r="J177" s="2"/>
    </row>
    <row r="178" spans="7:10" x14ac:dyDescent="0.4">
      <c r="G178" s="1"/>
      <c r="I178" s="2"/>
      <c r="J178" s="2"/>
    </row>
    <row r="179" spans="7:10" x14ac:dyDescent="0.4">
      <c r="G179" s="1"/>
      <c r="I179" s="2"/>
      <c r="J179" s="2"/>
    </row>
    <row r="180" spans="7:10" x14ac:dyDescent="0.4">
      <c r="G180" s="1"/>
      <c r="I180" s="2"/>
      <c r="J180" s="2"/>
    </row>
    <row r="181" spans="7:10" x14ac:dyDescent="0.4">
      <c r="G181" s="1"/>
      <c r="I181" s="2"/>
      <c r="J181" s="2"/>
    </row>
    <row r="182" spans="7:10" x14ac:dyDescent="0.4">
      <c r="G182" s="1"/>
      <c r="I182" s="2"/>
      <c r="J182" s="2"/>
    </row>
    <row r="183" spans="7:10" x14ac:dyDescent="0.4">
      <c r="G183" s="1"/>
      <c r="I183" s="2"/>
      <c r="J183" s="2"/>
    </row>
    <row r="184" spans="7:10" x14ac:dyDescent="0.4">
      <c r="G184" s="1"/>
      <c r="I184" s="2"/>
      <c r="J184" s="2"/>
    </row>
    <row r="185" spans="7:10" x14ac:dyDescent="0.4">
      <c r="G185" s="1"/>
      <c r="I185" s="2"/>
      <c r="J185" s="2"/>
    </row>
    <row r="186" spans="7:10" x14ac:dyDescent="0.4">
      <c r="G186" s="1"/>
      <c r="I186" s="2"/>
      <c r="J186" s="2"/>
    </row>
    <row r="187" spans="7:10" x14ac:dyDescent="0.4">
      <c r="G187" s="1"/>
      <c r="I187" s="2"/>
      <c r="J187" s="2"/>
    </row>
    <row r="188" spans="7:10" x14ac:dyDescent="0.4">
      <c r="G188" s="1"/>
      <c r="I188" s="2"/>
      <c r="J188" s="2"/>
    </row>
    <row r="189" spans="7:10" x14ac:dyDescent="0.4">
      <c r="G189" s="1"/>
      <c r="I189" s="2"/>
      <c r="J189" s="2"/>
    </row>
    <row r="190" spans="7:10" x14ac:dyDescent="0.4">
      <c r="G190" s="1"/>
      <c r="I190" s="2"/>
      <c r="J190" s="2"/>
    </row>
    <row r="191" spans="7:10" x14ac:dyDescent="0.4">
      <c r="G191" s="1"/>
      <c r="I191" s="2"/>
      <c r="J191" s="2"/>
    </row>
    <row r="192" spans="7:10" x14ac:dyDescent="0.4">
      <c r="G192" s="1"/>
      <c r="I192" s="2"/>
      <c r="J192" s="2"/>
    </row>
    <row r="193" spans="7:10" x14ac:dyDescent="0.4">
      <c r="G193" s="1"/>
      <c r="I193" s="2"/>
      <c r="J193" s="2"/>
    </row>
    <row r="194" spans="7:10" x14ac:dyDescent="0.4">
      <c r="G194" s="1"/>
      <c r="I194" s="2"/>
      <c r="J194" s="2"/>
    </row>
    <row r="195" spans="7:10" x14ac:dyDescent="0.4">
      <c r="G195" s="1"/>
      <c r="I195" s="2"/>
      <c r="J195" s="2"/>
    </row>
    <row r="196" spans="7:10" x14ac:dyDescent="0.4">
      <c r="G196" s="1"/>
      <c r="I196" s="2"/>
      <c r="J196" s="2"/>
    </row>
    <row r="197" spans="7:10" x14ac:dyDescent="0.4">
      <c r="G197" s="1"/>
      <c r="I197" s="2"/>
      <c r="J197" s="2"/>
    </row>
    <row r="198" spans="7:10" x14ac:dyDescent="0.4">
      <c r="G198" s="1"/>
      <c r="I198" s="2"/>
      <c r="J198" s="2"/>
    </row>
    <row r="199" spans="7:10" x14ac:dyDescent="0.4">
      <c r="G199" s="1"/>
      <c r="I199" s="2"/>
      <c r="J1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4D98-4321-4939-A451-A0C362627789}">
  <dimension ref="A1:F15"/>
  <sheetViews>
    <sheetView workbookViewId="0">
      <selection activeCell="B4" sqref="B4"/>
    </sheetView>
  </sheetViews>
  <sheetFormatPr defaultRowHeight="14.6" x14ac:dyDescent="0.4"/>
  <sheetData>
    <row r="1" spans="1:6" ht="15" thickBot="1" x14ac:dyDescent="0.45">
      <c r="A1" s="11" t="s">
        <v>119</v>
      </c>
      <c r="B1" s="13" t="s">
        <v>120</v>
      </c>
      <c r="D1" s="11" t="s">
        <v>121</v>
      </c>
      <c r="E1" s="12" t="s">
        <v>122</v>
      </c>
      <c r="F1" s="13" t="s">
        <v>49</v>
      </c>
    </row>
    <row r="2" spans="1:6" x14ac:dyDescent="0.4">
      <c r="A2" s="6" t="s">
        <v>127</v>
      </c>
      <c r="B2" s="5" t="s">
        <v>123</v>
      </c>
      <c r="D2" s="6" t="s">
        <v>124</v>
      </c>
      <c r="E2" s="9">
        <v>0.625</v>
      </c>
      <c r="F2" s="5">
        <v>0.5625</v>
      </c>
    </row>
    <row r="3" spans="1:6" ht="15" thickBot="1" x14ac:dyDescent="0.45">
      <c r="A3" s="6" t="s">
        <v>128</v>
      </c>
      <c r="B3" s="5" t="s">
        <v>124</v>
      </c>
      <c r="D3" s="7" t="s">
        <v>123</v>
      </c>
      <c r="E3" s="10">
        <v>0.66666666666666663</v>
      </c>
      <c r="F3" s="8">
        <v>0.58333333333333337</v>
      </c>
    </row>
    <row r="4" spans="1:6" x14ac:dyDescent="0.4">
      <c r="A4" s="6" t="s">
        <v>129</v>
      </c>
      <c r="B4" s="5" t="s">
        <v>123</v>
      </c>
    </row>
    <row r="5" spans="1:6" x14ac:dyDescent="0.4">
      <c r="A5" s="6" t="s">
        <v>130</v>
      </c>
      <c r="B5" s="5" t="s">
        <v>123</v>
      </c>
    </row>
    <row r="6" spans="1:6" x14ac:dyDescent="0.4">
      <c r="A6" s="6" t="s">
        <v>131</v>
      </c>
      <c r="B6" s="5" t="s">
        <v>123</v>
      </c>
    </row>
    <row r="7" spans="1:6" x14ac:dyDescent="0.4">
      <c r="A7" s="6" t="s">
        <v>132</v>
      </c>
      <c r="B7" s="5" t="s">
        <v>123</v>
      </c>
    </row>
    <row r="8" spans="1:6" x14ac:dyDescent="0.4">
      <c r="A8" s="6" t="s">
        <v>133</v>
      </c>
      <c r="B8" s="5" t="s">
        <v>123</v>
      </c>
    </row>
    <row r="9" spans="1:6" x14ac:dyDescent="0.4">
      <c r="A9" s="6" t="s">
        <v>134</v>
      </c>
      <c r="B9" s="5" t="s">
        <v>123</v>
      </c>
    </row>
    <row r="10" spans="1:6" x14ac:dyDescent="0.4">
      <c r="A10" s="6" t="s">
        <v>135</v>
      </c>
      <c r="B10" s="5" t="s">
        <v>123</v>
      </c>
    </row>
    <row r="11" spans="1:6" x14ac:dyDescent="0.4">
      <c r="A11" s="6" t="s">
        <v>136</v>
      </c>
      <c r="B11" s="5" t="s">
        <v>123</v>
      </c>
    </row>
    <row r="12" spans="1:6" x14ac:dyDescent="0.4">
      <c r="A12" s="6" t="s">
        <v>137</v>
      </c>
      <c r="B12" s="5" t="s">
        <v>123</v>
      </c>
    </row>
    <row r="13" spans="1:6" x14ac:dyDescent="0.4">
      <c r="A13" s="6" t="s">
        <v>138</v>
      </c>
      <c r="B13" s="5" t="s">
        <v>123</v>
      </c>
    </row>
    <row r="14" spans="1:6" x14ac:dyDescent="0.4">
      <c r="A14" s="6" t="s">
        <v>125</v>
      </c>
      <c r="B14" s="5" t="s">
        <v>123</v>
      </c>
    </row>
    <row r="15" spans="1:6" ht="15" thickBot="1" x14ac:dyDescent="0.45">
      <c r="A15" s="7" t="s">
        <v>126</v>
      </c>
      <c r="B15" s="8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2018-06-29T04:28:23Z</dcterms:created>
  <dcterms:modified xsi:type="dcterms:W3CDTF">2018-07-11T01:55:17Z</dcterms:modified>
</cp:coreProperties>
</file>