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Hub\METR4810\Bill of Materials\"/>
    </mc:Choice>
  </mc:AlternateContent>
  <bookViews>
    <workbookView xWindow="0" yWindow="0" windowWidth="27429" windowHeight="10749"/>
  </bookViews>
  <sheets>
    <sheet name="Parts" sheetId="1" r:id="rId1"/>
    <sheet name="BO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2" l="1"/>
  <c r="D24" i="2" s="1"/>
  <c r="D21" i="2"/>
  <c r="D22" i="2"/>
  <c r="D23" i="2"/>
  <c r="D25" i="2"/>
  <c r="B23" i="2"/>
  <c r="D18" i="2"/>
  <c r="B22" i="2"/>
  <c r="D1" i="2" l="1"/>
  <c r="D5" i="2"/>
  <c r="D6" i="2"/>
  <c r="D7" i="2"/>
  <c r="D8" i="2"/>
  <c r="D9" i="2"/>
  <c r="D10" i="2"/>
  <c r="D11" i="2"/>
  <c r="D12" i="2"/>
  <c r="D13" i="2"/>
  <c r="D14" i="2"/>
  <c r="D15" i="2"/>
  <c r="C4" i="1" l="1"/>
  <c r="C5" i="1"/>
  <c r="C6" i="1"/>
  <c r="C7" i="1"/>
  <c r="C8" i="1"/>
  <c r="C9" i="1"/>
  <c r="C10" i="1"/>
  <c r="C11" i="1"/>
  <c r="C12" i="1"/>
  <c r="C13" i="1"/>
  <c r="C14" i="1"/>
  <c r="B14" i="1"/>
  <c r="B12" i="1"/>
  <c r="B6" i="1"/>
  <c r="C3" i="1"/>
  <c r="C2" i="1"/>
</calcChain>
</file>

<file path=xl/sharedStrings.xml><?xml version="1.0" encoding="utf-8"?>
<sst xmlns="http://schemas.openxmlformats.org/spreadsheetml/2006/main" count="56" uniqueCount="44">
  <si>
    <t>Atmega324</t>
  </si>
  <si>
    <t>L293D</t>
  </si>
  <si>
    <t>6X2 Header</t>
  </si>
  <si>
    <t>1 K Resistor</t>
  </si>
  <si>
    <t>1 Resistor</t>
  </si>
  <si>
    <t>10 K Resistor</t>
  </si>
  <si>
    <t>TRANSISTOR SMT : 4101 / NTS4101PT1G / P-Channel / MOSFET / SOT-323</t>
  </si>
  <si>
    <t>LED</t>
  </si>
  <si>
    <t>Status</t>
  </si>
  <si>
    <t>Blue</t>
  </si>
  <si>
    <t>Power</t>
  </si>
  <si>
    <t>1uF Cap</t>
  </si>
  <si>
    <t>Volt Reg</t>
  </si>
  <si>
    <t>4x2 Header</t>
  </si>
  <si>
    <t>3x2 Header</t>
  </si>
  <si>
    <t>4x1 Header</t>
  </si>
  <si>
    <t>2x1 Header</t>
  </si>
  <si>
    <t>x2 Header</t>
  </si>
  <si>
    <t>x1 Header</t>
  </si>
  <si>
    <t>100uF Cap</t>
  </si>
  <si>
    <t>62-01-06</t>
  </si>
  <si>
    <t>64-05-08</t>
  </si>
  <si>
    <t>04-34-03</t>
  </si>
  <si>
    <t>03-42-03</t>
  </si>
  <si>
    <t>http://archive.is/wXcAA</t>
  </si>
  <si>
    <t>https://www.avnet.com/shop/apac/p/microcontrollers/8-bit-microcontrollers/microchip/atmega324p-20au-3074457345631598593/</t>
  </si>
  <si>
    <t>TOTAL</t>
  </si>
  <si>
    <t>Item</t>
  </si>
  <si>
    <t>Qty</t>
  </si>
  <si>
    <t>Unit Price</t>
  </si>
  <si>
    <t>Price</t>
  </si>
  <si>
    <t>PCB</t>
  </si>
  <si>
    <t>Bluetooth</t>
  </si>
  <si>
    <t>Buoy</t>
  </si>
  <si>
    <t>Stepper</t>
  </si>
  <si>
    <t>http://nxtmarket.info/item/536308083756</t>
  </si>
  <si>
    <t>Source</t>
  </si>
  <si>
    <t>Foam Tiles</t>
  </si>
  <si>
    <t>PVC 20mm conduit</t>
  </si>
  <si>
    <t>http://archive.is/Ouq2y</t>
  </si>
  <si>
    <t>20mm Saddle</t>
  </si>
  <si>
    <t>http://archive.is/glzgV</t>
  </si>
  <si>
    <t>CIRCULAR JUNCTION BOXES 4 WAY 20MM</t>
  </si>
  <si>
    <t>https://www.sparkydirect.com.au/p/885067/20mm-half-saddle-zinc-plated-5mm-hole---100-per-box.html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</si>
</sst>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rgb="FF222222"/>
      <name val="Verdana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2"/>
    <xf numFmtId="0" fontId="0" fillId="0" borderId="0" xfId="0" applyFont="1"/>
    <xf numFmtId="0" fontId="4" fillId="2" borderId="0" xfId="1"/>
    <xf numFmtId="0" fontId="0" fillId="0" borderId="0" xfId="0"/>
    <xf numFmtId="164" fontId="0" fillId="0" borderId="0" xfId="0" applyNumberFormat="1"/>
    <xf numFmtId="0" fontId="1" fillId="0" borderId="0" xfId="0" applyFont="1"/>
    <xf numFmtId="0" fontId="5" fillId="0" borderId="0" xfId="2"/>
    <xf numFmtId="164" fontId="5" fillId="0" borderId="0" xfId="2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5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xtmarket.info/item/536308083756" TargetMode="External"/><Relationship Id="rId2" Type="http://schemas.openxmlformats.org/officeDocument/2006/relationships/hyperlink" Target="https://www.avnet.com/shop/apac/p/microcontrollers/8-bit-microcontrollers/microchip/atmega324p-20au-3074457345631598593/" TargetMode="External"/><Relationship Id="rId1" Type="http://schemas.openxmlformats.org/officeDocument/2006/relationships/hyperlink" Target="http://archive.is/wXcA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parkydirect.com.au/p/885067/20mm-half-saddle-zinc-plated-5mm-hole---100-per-box.html" TargetMode="External"/><Relationship Id="rId4" Type="http://schemas.openxmlformats.org/officeDocument/2006/relationships/hyperlink" Target="http://archive.is/glz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24" sqref="G24"/>
    </sheetView>
  </sheetViews>
  <sheetFormatPr defaultRowHeight="14.6" x14ac:dyDescent="0.4"/>
  <sheetData>
    <row r="1" spans="1:9" x14ac:dyDescent="0.4">
      <c r="C1">
        <v>3</v>
      </c>
    </row>
    <row r="2" spans="1:9" x14ac:dyDescent="0.4">
      <c r="A2" s="1" t="s">
        <v>0</v>
      </c>
      <c r="B2">
        <v>1</v>
      </c>
      <c r="C2">
        <f>B2*C$1</f>
        <v>3</v>
      </c>
    </row>
    <row r="3" spans="1:9" x14ac:dyDescent="0.4">
      <c r="A3" s="1" t="s">
        <v>1</v>
      </c>
      <c r="B3">
        <v>1</v>
      </c>
      <c r="C3">
        <f>B3*C$1</f>
        <v>3</v>
      </c>
    </row>
    <row r="4" spans="1:9" x14ac:dyDescent="0.4">
      <c r="C4">
        <f t="shared" ref="C4:C14" si="0">B4*C$1</f>
        <v>0</v>
      </c>
    </row>
    <row r="5" spans="1:9" x14ac:dyDescent="0.4">
      <c r="A5" s="1" t="s">
        <v>4</v>
      </c>
      <c r="B5">
        <v>7</v>
      </c>
      <c r="C5">
        <f t="shared" si="0"/>
        <v>21</v>
      </c>
      <c r="D5" t="s">
        <v>7</v>
      </c>
      <c r="E5" t="s">
        <v>8</v>
      </c>
      <c r="F5" t="s">
        <v>9</v>
      </c>
      <c r="G5" t="s">
        <v>10</v>
      </c>
    </row>
    <row r="6" spans="1:9" x14ac:dyDescent="0.4">
      <c r="A6" s="1" t="s">
        <v>3</v>
      </c>
      <c r="B6">
        <f>SUM(D6:K6)</f>
        <v>15</v>
      </c>
      <c r="C6">
        <f t="shared" si="0"/>
        <v>45</v>
      </c>
      <c r="D6">
        <v>6</v>
      </c>
      <c r="E6">
        <v>3</v>
      </c>
      <c r="F6">
        <v>3</v>
      </c>
      <c r="G6">
        <v>3</v>
      </c>
    </row>
    <row r="7" spans="1:9" x14ac:dyDescent="0.4">
      <c r="A7" s="1" t="s">
        <v>5</v>
      </c>
      <c r="B7">
        <v>1</v>
      </c>
      <c r="C7">
        <f t="shared" si="0"/>
        <v>3</v>
      </c>
    </row>
    <row r="8" spans="1:9" x14ac:dyDescent="0.4">
      <c r="A8" s="2" t="s">
        <v>6</v>
      </c>
      <c r="B8">
        <v>2</v>
      </c>
      <c r="C8">
        <f t="shared" si="0"/>
        <v>6</v>
      </c>
      <c r="H8" s="3" t="s">
        <v>20</v>
      </c>
      <c r="I8">
        <v>6</v>
      </c>
    </row>
    <row r="9" spans="1:9" x14ac:dyDescent="0.4">
      <c r="A9" s="1" t="s">
        <v>19</v>
      </c>
      <c r="B9">
        <v>2</v>
      </c>
      <c r="C9">
        <f t="shared" si="0"/>
        <v>6</v>
      </c>
    </row>
    <row r="10" spans="1:9" x14ac:dyDescent="0.4">
      <c r="A10" s="2" t="s">
        <v>11</v>
      </c>
      <c r="B10">
        <v>2</v>
      </c>
      <c r="C10">
        <f t="shared" si="0"/>
        <v>6</v>
      </c>
      <c r="H10" s="3" t="s">
        <v>21</v>
      </c>
      <c r="I10">
        <v>6</v>
      </c>
    </row>
    <row r="11" spans="1:9" x14ac:dyDescent="0.4">
      <c r="A11" s="1" t="s">
        <v>12</v>
      </c>
      <c r="B11">
        <v>2</v>
      </c>
      <c r="C11">
        <f t="shared" si="0"/>
        <v>6</v>
      </c>
      <c r="D11" t="s">
        <v>2</v>
      </c>
      <c r="E11" t="s">
        <v>13</v>
      </c>
      <c r="F11" t="s">
        <v>14</v>
      </c>
    </row>
    <row r="12" spans="1:9" x14ac:dyDescent="0.4">
      <c r="A12" t="s">
        <v>17</v>
      </c>
      <c r="B12">
        <f>6*D12+4*E12+3*F12</f>
        <v>20</v>
      </c>
      <c r="C12">
        <f t="shared" si="0"/>
        <v>60</v>
      </c>
      <c r="D12">
        <v>1</v>
      </c>
      <c r="E12">
        <v>2</v>
      </c>
      <c r="F12">
        <v>2</v>
      </c>
      <c r="H12" s="3" t="s">
        <v>22</v>
      </c>
      <c r="I12">
        <v>2</v>
      </c>
    </row>
    <row r="13" spans="1:9" x14ac:dyDescent="0.4">
      <c r="C13">
        <f t="shared" si="0"/>
        <v>0</v>
      </c>
      <c r="D13" t="s">
        <v>15</v>
      </c>
      <c r="E13" t="s">
        <v>16</v>
      </c>
    </row>
    <row r="14" spans="1:9" x14ac:dyDescent="0.4">
      <c r="A14" t="s">
        <v>18</v>
      </c>
      <c r="B14">
        <f>4*D14+2*E14</f>
        <v>6</v>
      </c>
      <c r="C14">
        <f t="shared" si="0"/>
        <v>18</v>
      </c>
      <c r="D14">
        <v>1</v>
      </c>
      <c r="E14">
        <v>1</v>
      </c>
      <c r="H14" s="3" t="s">
        <v>23</v>
      </c>
      <c r="I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7" sqref="A27"/>
    </sheetView>
  </sheetViews>
  <sheetFormatPr defaultRowHeight="14.6" x14ac:dyDescent="0.4"/>
  <cols>
    <col min="1" max="1" width="21.4609375" customWidth="1"/>
  </cols>
  <sheetData>
    <row r="1" spans="1:7" x14ac:dyDescent="0.4">
      <c r="C1" s="6" t="s">
        <v>26</v>
      </c>
      <c r="D1" s="8">
        <f>SUM(D5:D50)</f>
        <v>31.397000000000002</v>
      </c>
    </row>
    <row r="2" spans="1:7" x14ac:dyDescent="0.4">
      <c r="A2" s="1" t="s">
        <v>27</v>
      </c>
      <c r="B2" s="1" t="s">
        <v>28</v>
      </c>
      <c r="C2" s="1" t="s">
        <v>29</v>
      </c>
      <c r="D2" s="1" t="s">
        <v>30</v>
      </c>
      <c r="F2" s="9" t="s">
        <v>36</v>
      </c>
    </row>
    <row r="3" spans="1:7" x14ac:dyDescent="0.4">
      <c r="C3" s="8"/>
      <c r="D3" s="8"/>
    </row>
    <row r="4" spans="1:7" x14ac:dyDescent="0.4">
      <c r="A4" s="1" t="s">
        <v>31</v>
      </c>
      <c r="C4" s="8"/>
      <c r="D4" s="8"/>
    </row>
    <row r="5" spans="1:7" x14ac:dyDescent="0.4">
      <c r="A5" s="5" t="s">
        <v>0</v>
      </c>
      <c r="B5">
        <v>1</v>
      </c>
      <c r="C5" s="8">
        <v>4.0999999999999996</v>
      </c>
      <c r="D5" s="8">
        <f t="shared" ref="D5:D12" si="0">B5*C5</f>
        <v>4.0999999999999996</v>
      </c>
      <c r="F5" s="4" t="s">
        <v>25</v>
      </c>
    </row>
    <row r="6" spans="1:7" x14ac:dyDescent="0.4">
      <c r="A6" s="5" t="s">
        <v>1</v>
      </c>
      <c r="B6">
        <v>1</v>
      </c>
      <c r="C6" s="8">
        <v>2.9</v>
      </c>
      <c r="D6" s="8">
        <f t="shared" si="0"/>
        <v>2.9</v>
      </c>
      <c r="F6" s="4" t="s">
        <v>24</v>
      </c>
    </row>
    <row r="7" spans="1:7" x14ac:dyDescent="0.4">
      <c r="A7" s="5" t="s">
        <v>4</v>
      </c>
      <c r="B7">
        <v>7</v>
      </c>
      <c r="C7" s="8">
        <v>4.4999999999999998E-2</v>
      </c>
      <c r="D7" s="8">
        <f t="shared" si="0"/>
        <v>0.315</v>
      </c>
    </row>
    <row r="8" spans="1:7" x14ac:dyDescent="0.4">
      <c r="A8" s="5" t="s">
        <v>3</v>
      </c>
      <c r="B8">
        <v>15</v>
      </c>
      <c r="C8" s="8">
        <v>3.5999999999999997E-2</v>
      </c>
      <c r="D8" s="8">
        <f t="shared" si="0"/>
        <v>0.53999999999999992</v>
      </c>
    </row>
    <row r="9" spans="1:7" x14ac:dyDescent="0.4">
      <c r="A9" s="5" t="s">
        <v>5</v>
      </c>
      <c r="B9">
        <v>1</v>
      </c>
      <c r="C9" s="8">
        <v>0.03</v>
      </c>
      <c r="D9" s="8">
        <f t="shared" si="0"/>
        <v>0.03</v>
      </c>
      <c r="G9" s="4"/>
    </row>
    <row r="10" spans="1:7" x14ac:dyDescent="0.4">
      <c r="A10" s="5" t="s">
        <v>6</v>
      </c>
      <c r="B10">
        <v>2</v>
      </c>
      <c r="C10" s="8">
        <v>0.3</v>
      </c>
      <c r="D10" s="8">
        <f t="shared" si="0"/>
        <v>0.6</v>
      </c>
    </row>
    <row r="11" spans="1:7" x14ac:dyDescent="0.4">
      <c r="A11" s="5" t="s">
        <v>19</v>
      </c>
      <c r="B11">
        <v>2</v>
      </c>
      <c r="C11" s="8">
        <v>0.40200000000000002</v>
      </c>
      <c r="D11" s="8">
        <f t="shared" si="0"/>
        <v>0.80400000000000005</v>
      </c>
    </row>
    <row r="12" spans="1:7" x14ac:dyDescent="0.4">
      <c r="A12" s="5" t="s">
        <v>11</v>
      </c>
      <c r="B12">
        <v>2</v>
      </c>
      <c r="C12" s="8">
        <v>0.13</v>
      </c>
      <c r="D12" s="8">
        <f t="shared" si="0"/>
        <v>0.26</v>
      </c>
    </row>
    <row r="13" spans="1:7" x14ac:dyDescent="0.4">
      <c r="A13" s="5" t="s">
        <v>12</v>
      </c>
      <c r="B13">
        <v>2</v>
      </c>
      <c r="C13" s="8">
        <v>0.876</v>
      </c>
      <c r="D13" s="8">
        <f>B13*C13</f>
        <v>1.752</v>
      </c>
    </row>
    <row r="14" spans="1:7" x14ac:dyDescent="0.4">
      <c r="A14" s="5" t="s">
        <v>17</v>
      </c>
      <c r="B14">
        <v>20</v>
      </c>
      <c r="C14" s="8">
        <v>1.9</v>
      </c>
      <c r="D14" s="8">
        <f>(B14/20)*C14</f>
        <v>1.9</v>
      </c>
    </row>
    <row r="15" spans="1:7" x14ac:dyDescent="0.4">
      <c r="A15" s="5" t="s">
        <v>18</v>
      </c>
      <c r="B15">
        <v>6</v>
      </c>
      <c r="C15" s="8">
        <v>1.1599999999999999</v>
      </c>
      <c r="D15" s="8">
        <f>C15*(B15/24)</f>
        <v>0.28999999999999998</v>
      </c>
    </row>
    <row r="16" spans="1:7" x14ac:dyDescent="0.4">
      <c r="C16" s="8"/>
      <c r="D16" s="15"/>
    </row>
    <row r="17" spans="1:6" x14ac:dyDescent="0.4">
      <c r="A17" s="1" t="s">
        <v>32</v>
      </c>
      <c r="C17" s="8"/>
      <c r="D17" s="15"/>
    </row>
    <row r="18" spans="1:6" x14ac:dyDescent="0.4">
      <c r="A18" s="14" t="s">
        <v>32</v>
      </c>
      <c r="B18">
        <v>1</v>
      </c>
      <c r="C18" s="15">
        <v>5.4</v>
      </c>
      <c r="D18" s="15">
        <f>C18*(B18)</f>
        <v>5.4</v>
      </c>
    </row>
    <row r="19" spans="1:6" x14ac:dyDescent="0.4">
      <c r="C19" s="8"/>
      <c r="D19" s="8"/>
    </row>
    <row r="20" spans="1:6" x14ac:dyDescent="0.4">
      <c r="A20" s="1" t="s">
        <v>33</v>
      </c>
      <c r="C20" s="8"/>
      <c r="D20" s="8"/>
    </row>
    <row r="21" spans="1:6" x14ac:dyDescent="0.4">
      <c r="A21" s="7" t="s">
        <v>34</v>
      </c>
      <c r="B21">
        <v>1</v>
      </c>
      <c r="C21" s="8">
        <v>4.63</v>
      </c>
      <c r="D21" s="15">
        <f t="shared" ref="D21:D23" si="1">B21*C21</f>
        <v>4.63</v>
      </c>
      <c r="F21" s="10" t="s">
        <v>35</v>
      </c>
    </row>
    <row r="22" spans="1:6" x14ac:dyDescent="0.4">
      <c r="A22" s="12" t="s">
        <v>37</v>
      </c>
      <c r="B22" s="12">
        <f>((35*25)/(50*50))*(3/4)</f>
        <v>0.26249999999999996</v>
      </c>
      <c r="C22" s="13">
        <v>12</v>
      </c>
      <c r="D22" s="15">
        <f t="shared" si="1"/>
        <v>3.1499999999999995</v>
      </c>
    </row>
    <row r="23" spans="1:6" x14ac:dyDescent="0.4">
      <c r="A23" t="s">
        <v>38</v>
      </c>
      <c r="B23">
        <f>(350*4)/4000</f>
        <v>0.35</v>
      </c>
      <c r="C23" s="8">
        <v>3</v>
      </c>
      <c r="D23" s="15">
        <f t="shared" si="1"/>
        <v>1.0499999999999998</v>
      </c>
      <c r="F23" s="16" t="s">
        <v>39</v>
      </c>
    </row>
    <row r="24" spans="1:6" x14ac:dyDescent="0.4">
      <c r="A24" t="s">
        <v>40</v>
      </c>
      <c r="B24">
        <v>8</v>
      </c>
      <c r="C24" s="8">
        <f>13.2/100</f>
        <v>0.13200000000000001</v>
      </c>
      <c r="D24" s="8">
        <f>B24*C24</f>
        <v>1.056</v>
      </c>
      <c r="E24" s="7"/>
      <c r="F24" s="11" t="s">
        <v>43</v>
      </c>
    </row>
    <row r="25" spans="1:6" x14ac:dyDescent="0.4">
      <c r="A25" t="s">
        <v>42</v>
      </c>
      <c r="B25">
        <v>1</v>
      </c>
      <c r="C25" s="8">
        <v>2.62</v>
      </c>
      <c r="D25" s="15">
        <f>B25*C25</f>
        <v>2.62</v>
      </c>
      <c r="F25" s="16" t="s">
        <v>41</v>
      </c>
    </row>
    <row r="26" spans="1:6" x14ac:dyDescent="0.4">
      <c r="C26" s="8"/>
      <c r="D26" s="8"/>
    </row>
    <row r="27" spans="1:6" x14ac:dyDescent="0.4">
      <c r="C27" s="8"/>
      <c r="D27" s="8"/>
    </row>
    <row r="28" spans="1:6" x14ac:dyDescent="0.4">
      <c r="C28" s="8"/>
      <c r="D28" s="8"/>
    </row>
    <row r="29" spans="1:6" x14ac:dyDescent="0.4">
      <c r="C29" s="8"/>
      <c r="D29" s="8"/>
    </row>
    <row r="30" spans="1:6" x14ac:dyDescent="0.4">
      <c r="C30" s="8"/>
      <c r="D30" s="8"/>
    </row>
    <row r="31" spans="1:6" x14ac:dyDescent="0.4">
      <c r="C31" s="8"/>
      <c r="D31" s="8"/>
    </row>
    <row r="32" spans="1:6" x14ac:dyDescent="0.4">
      <c r="C32" s="8"/>
      <c r="D32" s="8"/>
    </row>
  </sheetData>
  <hyperlinks>
    <hyperlink ref="F6" r:id="rId1"/>
    <hyperlink ref="F5" r:id="rId2"/>
    <hyperlink ref="F21" r:id="rId3"/>
    <hyperlink ref="F25" r:id="rId4"/>
    <hyperlink ref="F2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2017-04-17T12:35:18Z</dcterms:created>
  <dcterms:modified xsi:type="dcterms:W3CDTF">2017-04-17T15:49:04Z</dcterms:modified>
</cp:coreProperties>
</file>