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Samuel\workspace\METR4901\Report\"/>
    </mc:Choice>
  </mc:AlternateContent>
  <xr:revisionPtr revIDLastSave="0" documentId="13_ncr:1_{975098FC-0F03-4B50-94DC-12961F2323AA}" xr6:coauthVersionLast="32" xr6:coauthVersionMax="32" xr10:uidLastSave="{00000000-0000-0000-0000-000000000000}"/>
  <bookViews>
    <workbookView xWindow="0" yWindow="0" windowWidth="27429" windowHeight="11023" xr2:uid="{EA1F1417-5E9D-4960-A68D-0B4549A49CFA}"/>
  </bookViews>
  <sheets>
    <sheet name="Sheet1" sheetId="1" r:id="rId1"/>
  </sheets>
  <calcPr calcId="179017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E3" i="1"/>
  <c r="E2" i="1" s="1"/>
  <c r="E4" i="1"/>
  <c r="E5" i="1"/>
  <c r="E6" i="1"/>
  <c r="E7" i="1"/>
  <c r="E8" i="1"/>
  <c r="E9" i="1"/>
  <c r="E10" i="1"/>
  <c r="Y25" i="1" l="1"/>
  <c r="Y24" i="1"/>
  <c r="B11" i="1" l="1"/>
  <c r="E11" i="1" l="1"/>
  <c r="E12" i="1"/>
  <c r="E13" i="1"/>
  <c r="E14" i="1"/>
  <c r="E15" i="1"/>
  <c r="E16" i="1"/>
  <c r="E17" i="1"/>
  <c r="E18" i="1"/>
  <c r="E19" i="1"/>
  <c r="E20" i="1"/>
  <c r="E21" i="1"/>
  <c r="E22" i="1"/>
  <c r="E23" i="1"/>
  <c r="G22" i="1" l="1"/>
  <c r="G21" i="1" s="1"/>
  <c r="G20" i="1" s="1"/>
  <c r="G19" i="1" s="1"/>
  <c r="G18" i="1" s="1"/>
  <c r="G17" i="1" s="1"/>
  <c r="G16" i="1" s="1"/>
  <c r="G15" i="1" s="1"/>
  <c r="G14" i="1" s="1"/>
  <c r="G13" i="1" s="1"/>
  <c r="G12" i="1" s="1"/>
  <c r="G11" i="1" s="1"/>
  <c r="G10" i="1" s="1"/>
  <c r="G9" i="1" s="1"/>
  <c r="C6" i="1"/>
  <c r="B6" i="1" s="1"/>
  <c r="B10" i="1"/>
  <c r="C7" i="1" l="1"/>
  <c r="C8" i="1" s="1"/>
  <c r="B8" i="1" s="1"/>
  <c r="B9" i="1"/>
  <c r="B7" i="1"/>
  <c r="U2" i="1"/>
  <c r="C2" i="1" l="1"/>
  <c r="G2" i="1" s="1"/>
</calcChain>
</file>

<file path=xl/sharedStrings.xml><?xml version="1.0" encoding="utf-8"?>
<sst xmlns="http://schemas.openxmlformats.org/spreadsheetml/2006/main" count="8" uniqueCount="8">
  <si>
    <t>Date</t>
  </si>
  <si>
    <t>Pages</t>
  </si>
  <si>
    <t>Pages Expected</t>
  </si>
  <si>
    <t>BACKGROUND AND PROBLEM BREAKDOWN</t>
  </si>
  <si>
    <t>THESIS DEFINITION AND SCOPE</t>
  </si>
  <si>
    <t>BACKGROUND</t>
  </si>
  <si>
    <t>APPROACH AND EXECUTION</t>
  </si>
  <si>
    <t>CONCLUSION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</si>
</sst>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onsolas"/>
      <family val="2"/>
    </font>
    <font>
      <sz val="11"/>
      <color theme="1"/>
      <name val="Consolas"/>
      <family val="2"/>
    </font>
    <font>
      <b/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9" fontId="0" fillId="0" borderId="0" xfId="1" applyFont="1"/>
    <xf numFmtId="16" fontId="2" fillId="0" borderId="0" xfId="0" applyNumberFormat="1" applyFont="1"/>
    <xf numFmtId="0" fontId="2" fillId="0" borderId="0" xfId="0" applyFont="1"/>
    <xf numFmtId="9" fontId="0" fillId="0" borderId="1" xfId="1" applyFont="1" applyBorder="1" applyAlignment="1">
      <alignment horizontal="center" vertical="center"/>
    </xf>
    <xf numFmtId="9" fontId="0" fillId="0" borderId="2" xfId="1" applyFont="1" applyBorder="1" applyAlignment="1">
      <alignment horizontal="center" vertical="center"/>
    </xf>
    <xf numFmtId="9" fontId="0" fillId="0" borderId="3" xfId="1" applyFont="1" applyBorder="1" applyAlignment="1">
      <alignment horizontal="center" vertical="center"/>
    </xf>
    <xf numFmtId="9" fontId="0" fillId="0" borderId="4" xfId="1" applyFont="1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9" fontId="0" fillId="0" borderId="5" xfId="1" applyFont="1" applyBorder="1" applyAlignment="1">
      <alignment horizontal="center" vertical="center"/>
    </xf>
    <xf numFmtId="9" fontId="0" fillId="0" borderId="6" xfId="1" applyFont="1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1"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Pages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Sheet1!$A$3:$A$23</c:f>
              <c:numCache>
                <c:formatCode>d\-mmm</c:formatCode>
                <c:ptCount val="21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  <c:pt idx="20">
                  <c:v>43262</c:v>
                </c:pt>
              </c:numCache>
            </c:numRef>
          </c:xVal>
          <c:yVal>
            <c:numRef>
              <c:f>Sheet1!$B$3:$B$23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</c:v>
                </c:pt>
                <c:pt idx="7">
                  <c:v>4</c:v>
                </c:pt>
                <c:pt idx="8">
                  <c:v>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70-41E5-BA24-65A1654E15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23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Sheet1!$C$3:$C$22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25</c:v>
                </c:pt>
                <c:pt idx="7">
                  <c:v>29</c:v>
                </c:pt>
                <c:pt idx="8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C32-45D4-BC56-53FFBD0FB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Sheet1!$A$3:$A$22</c:f>
              <c:numCache>
                <c:formatCode>d\-mmm</c:formatCode>
                <c:ptCount val="20"/>
                <c:pt idx="0">
                  <c:v>43242</c:v>
                </c:pt>
                <c:pt idx="1">
                  <c:v>43243</c:v>
                </c:pt>
                <c:pt idx="2">
                  <c:v>43244</c:v>
                </c:pt>
                <c:pt idx="3">
                  <c:v>43245</c:v>
                </c:pt>
                <c:pt idx="4">
                  <c:v>43246</c:v>
                </c:pt>
                <c:pt idx="5">
                  <c:v>43247</c:v>
                </c:pt>
                <c:pt idx="6">
                  <c:v>43248</c:v>
                </c:pt>
                <c:pt idx="7">
                  <c:v>43249</c:v>
                </c:pt>
                <c:pt idx="8">
                  <c:v>43250</c:v>
                </c:pt>
                <c:pt idx="9">
                  <c:v>43251</c:v>
                </c:pt>
                <c:pt idx="10">
                  <c:v>43252</c:v>
                </c:pt>
                <c:pt idx="11">
                  <c:v>43253</c:v>
                </c:pt>
                <c:pt idx="12">
                  <c:v>43254</c:v>
                </c:pt>
                <c:pt idx="13">
                  <c:v>43255</c:v>
                </c:pt>
                <c:pt idx="14">
                  <c:v>43256</c:v>
                </c:pt>
                <c:pt idx="15">
                  <c:v>43257</c:v>
                </c:pt>
                <c:pt idx="16">
                  <c:v>43258</c:v>
                </c:pt>
                <c:pt idx="17">
                  <c:v>43259</c:v>
                </c:pt>
                <c:pt idx="18">
                  <c:v>43260</c:v>
                </c:pt>
                <c:pt idx="19">
                  <c:v>43261</c:v>
                </c:pt>
              </c:numCache>
            </c:numRef>
          </c:xVal>
          <c:yVal>
            <c:numRef>
              <c:f>Sheet1!$D$3:$D$22</c:f>
              <c:numCache>
                <c:formatCode>General</c:formatCode>
                <c:ptCount val="20"/>
                <c:pt idx="0">
                  <c:v>0</c:v>
                </c:pt>
                <c:pt idx="8">
                  <c:v>8349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5F-4A8F-BB4D-3AC6843963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2669328"/>
        <c:axId val="532668016"/>
      </c:scatterChart>
      <c:valAx>
        <c:axId val="53266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8016"/>
        <c:crosses val="autoZero"/>
        <c:crossBetween val="midCat"/>
      </c:valAx>
      <c:valAx>
        <c:axId val="5326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266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299356</xdr:colOff>
      <xdr:row>18</xdr:row>
      <xdr:rowOff>117022</xdr:rowOff>
    </xdr:from>
    <xdr:to>
      <xdr:col>13</xdr:col>
      <xdr:colOff>691242</xdr:colOff>
      <xdr:row>33</xdr:row>
      <xdr:rowOff>84365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2A4C1EB-A4B6-40E3-8266-96300FC2B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244928</xdr:colOff>
      <xdr:row>16</xdr:row>
      <xdr:rowOff>157843</xdr:rowOff>
    </xdr:from>
    <xdr:to>
      <xdr:col>22</xdr:col>
      <xdr:colOff>598714</xdr:colOff>
      <xdr:row>31</xdr:row>
      <xdr:rowOff>125186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2068C5-E0BC-4D83-8E2B-DAC56B018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353786</xdr:colOff>
      <xdr:row>20</xdr:row>
      <xdr:rowOff>32657</xdr:rowOff>
    </xdr:from>
    <xdr:to>
      <xdr:col>7</xdr:col>
      <xdr:colOff>48986</xdr:colOff>
      <xdr:row>35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2ACD3F8-4661-4AC9-A214-0B1557119A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ABB1B-0852-401E-B9D9-23AC9C720A04}">
  <dimension ref="A1:Y32"/>
  <sheetViews>
    <sheetView tabSelected="1" workbookViewId="0">
      <selection activeCell="D4" sqref="D4"/>
    </sheetView>
  </sheetViews>
  <sheetFormatPr defaultRowHeight="14.6" x14ac:dyDescent="0.4"/>
  <cols>
    <col min="1" max="1" width="9.140625" style="1"/>
    <col min="20" max="20" width="9.140625" customWidth="1"/>
    <col min="21" max="21" width="0.5" customWidth="1"/>
  </cols>
  <sheetData>
    <row r="1" spans="1:21" ht="15" thickBot="1" x14ac:dyDescent="0.45">
      <c r="B1" t="s">
        <v>2</v>
      </c>
      <c r="C1">
        <v>70</v>
      </c>
    </row>
    <row r="2" spans="1:21" x14ac:dyDescent="0.4">
      <c r="A2" s="3" t="s">
        <v>0</v>
      </c>
      <c r="B2" s="4" t="s">
        <v>1</v>
      </c>
      <c r="C2">
        <f>SUM(B:B)</f>
        <v>23</v>
      </c>
      <c r="E2">
        <f>AVERAGE(E3:E23)</f>
        <v>4.5999999999999996</v>
      </c>
      <c r="F2" t="b">
        <f t="shared" ref="F2:F10" si="0">IF(D2&gt;0,D2)</f>
        <v>0</v>
      </c>
      <c r="G2" s="5">
        <f>C2/C1</f>
        <v>0.32857142857142857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7"/>
      <c r="U2" s="2">
        <f>1</f>
        <v>1</v>
      </c>
    </row>
    <row r="3" spans="1:21" x14ac:dyDescent="0.4">
      <c r="A3" s="1">
        <v>43242</v>
      </c>
      <c r="B3">
        <v>0</v>
      </c>
      <c r="C3">
        <v>0</v>
      </c>
      <c r="D3">
        <v>0</v>
      </c>
      <c r="E3" t="b">
        <f>IF(B3&gt;0,B3)</f>
        <v>0</v>
      </c>
      <c r="F3" t="b">
        <f t="shared" si="0"/>
        <v>0</v>
      </c>
      <c r="G3" s="8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10"/>
    </row>
    <row r="4" spans="1:21" x14ac:dyDescent="0.4">
      <c r="A4" s="1">
        <v>43243</v>
      </c>
      <c r="B4">
        <v>1</v>
      </c>
      <c r="C4">
        <v>0</v>
      </c>
      <c r="E4">
        <f t="shared" ref="E2:F23" si="1">IF(B4&gt;0,B4)</f>
        <v>1</v>
      </c>
      <c r="F4" t="b">
        <f t="shared" si="0"/>
        <v>0</v>
      </c>
      <c r="G4" s="8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10"/>
    </row>
    <row r="5" spans="1:21" x14ac:dyDescent="0.4">
      <c r="A5" s="1">
        <v>43244</v>
      </c>
      <c r="B5">
        <v>1</v>
      </c>
      <c r="C5">
        <v>21</v>
      </c>
      <c r="E5">
        <f t="shared" si="1"/>
        <v>1</v>
      </c>
      <c r="F5" t="b">
        <f t="shared" si="0"/>
        <v>0</v>
      </c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10"/>
    </row>
    <row r="6" spans="1:21" x14ac:dyDescent="0.4">
      <c r="A6" s="1">
        <v>43245</v>
      </c>
      <c r="B6">
        <f>C6-C5</f>
        <v>0</v>
      </c>
      <c r="C6">
        <f t="shared" ref="C6:C8" si="2">C5</f>
        <v>21</v>
      </c>
      <c r="E6" t="b">
        <f t="shared" si="1"/>
        <v>0</v>
      </c>
      <c r="F6" t="b">
        <f t="shared" si="0"/>
        <v>0</v>
      </c>
      <c r="G6" s="8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10"/>
    </row>
    <row r="7" spans="1:21" x14ac:dyDescent="0.4">
      <c r="A7" s="1">
        <v>43246</v>
      </c>
      <c r="B7">
        <f>C7-C6</f>
        <v>0</v>
      </c>
      <c r="C7">
        <f t="shared" si="2"/>
        <v>21</v>
      </c>
      <c r="E7" t="b">
        <f t="shared" si="1"/>
        <v>0</v>
      </c>
      <c r="F7" t="b">
        <f t="shared" si="0"/>
        <v>0</v>
      </c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10"/>
    </row>
    <row r="8" spans="1:21" ht="15" thickBot="1" x14ac:dyDescent="0.45">
      <c r="A8" s="1">
        <v>43247</v>
      </c>
      <c r="B8">
        <f t="shared" ref="B8:B11" si="3">C8-C7</f>
        <v>0</v>
      </c>
      <c r="C8">
        <f t="shared" si="2"/>
        <v>21</v>
      </c>
      <c r="E8" t="b">
        <f t="shared" si="1"/>
        <v>0</v>
      </c>
      <c r="F8" t="b">
        <f t="shared" si="0"/>
        <v>0</v>
      </c>
      <c r="G8" s="11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3"/>
    </row>
    <row r="9" spans="1:21" x14ac:dyDescent="0.4">
      <c r="A9" s="1">
        <v>43248</v>
      </c>
      <c r="B9">
        <f t="shared" si="3"/>
        <v>4</v>
      </c>
      <c r="C9">
        <v>25</v>
      </c>
      <c r="E9">
        <f t="shared" si="1"/>
        <v>4</v>
      </c>
      <c r="F9" t="b">
        <f t="shared" si="0"/>
        <v>0</v>
      </c>
      <c r="G9">
        <f t="shared" ref="G9:G21" si="4">G10+1</f>
        <v>14</v>
      </c>
    </row>
    <row r="10" spans="1:21" x14ac:dyDescent="0.4">
      <c r="A10" s="1">
        <v>43249</v>
      </c>
      <c r="B10">
        <f t="shared" si="3"/>
        <v>4</v>
      </c>
      <c r="C10">
        <v>29</v>
      </c>
      <c r="E10">
        <f t="shared" si="1"/>
        <v>4</v>
      </c>
      <c r="F10" t="b">
        <f t="shared" si="0"/>
        <v>0</v>
      </c>
      <c r="G10">
        <f t="shared" si="4"/>
        <v>13</v>
      </c>
    </row>
    <row r="11" spans="1:21" x14ac:dyDescent="0.4">
      <c r="A11" s="1">
        <v>43250</v>
      </c>
      <c r="B11">
        <f t="shared" si="3"/>
        <v>13</v>
      </c>
      <c r="C11">
        <v>42</v>
      </c>
      <c r="D11">
        <v>8349</v>
      </c>
      <c r="E11">
        <f t="shared" si="1"/>
        <v>13</v>
      </c>
      <c r="F11">
        <f>IF(D11&gt;0,D11)</f>
        <v>8349</v>
      </c>
      <c r="G11">
        <f t="shared" si="4"/>
        <v>12</v>
      </c>
    </row>
    <row r="12" spans="1:21" x14ac:dyDescent="0.4">
      <c r="A12" s="1">
        <v>43251</v>
      </c>
      <c r="E12" t="b">
        <f t="shared" si="1"/>
        <v>0</v>
      </c>
      <c r="G12">
        <f t="shared" si="4"/>
        <v>11</v>
      </c>
    </row>
    <row r="13" spans="1:21" x14ac:dyDescent="0.4">
      <c r="A13" s="1">
        <v>43252</v>
      </c>
      <c r="E13" t="b">
        <f t="shared" si="1"/>
        <v>0</v>
      </c>
      <c r="G13">
        <f t="shared" si="4"/>
        <v>10</v>
      </c>
    </row>
    <row r="14" spans="1:21" x14ac:dyDescent="0.4">
      <c r="A14" s="1">
        <v>43253</v>
      </c>
      <c r="E14" t="b">
        <f t="shared" si="1"/>
        <v>0</v>
      </c>
      <c r="G14">
        <f t="shared" si="4"/>
        <v>9</v>
      </c>
    </row>
    <row r="15" spans="1:21" x14ac:dyDescent="0.4">
      <c r="A15" s="1">
        <v>43254</v>
      </c>
      <c r="E15" t="b">
        <f t="shared" si="1"/>
        <v>0</v>
      </c>
      <c r="G15">
        <f t="shared" si="4"/>
        <v>8</v>
      </c>
    </row>
    <row r="16" spans="1:21" x14ac:dyDescent="0.4">
      <c r="A16" s="1">
        <v>43255</v>
      </c>
      <c r="E16" t="b">
        <f t="shared" si="1"/>
        <v>0</v>
      </c>
      <c r="G16">
        <f t="shared" si="4"/>
        <v>7</v>
      </c>
    </row>
    <row r="17" spans="1:25" x14ac:dyDescent="0.4">
      <c r="A17" s="1">
        <v>43256</v>
      </c>
      <c r="E17" t="b">
        <f t="shared" si="1"/>
        <v>0</v>
      </c>
      <c r="G17">
        <f t="shared" si="4"/>
        <v>6</v>
      </c>
    </row>
    <row r="18" spans="1:25" x14ac:dyDescent="0.4">
      <c r="A18" s="1">
        <v>43257</v>
      </c>
      <c r="E18" t="b">
        <f t="shared" si="1"/>
        <v>0</v>
      </c>
      <c r="G18">
        <f t="shared" si="4"/>
        <v>5</v>
      </c>
    </row>
    <row r="19" spans="1:25" x14ac:dyDescent="0.4">
      <c r="A19" s="1">
        <v>43258</v>
      </c>
      <c r="E19" t="b">
        <f t="shared" si="1"/>
        <v>0</v>
      </c>
      <c r="G19">
        <f t="shared" si="4"/>
        <v>4</v>
      </c>
    </row>
    <row r="20" spans="1:25" x14ac:dyDescent="0.4">
      <c r="A20" s="1">
        <v>43259</v>
      </c>
      <c r="E20" t="b">
        <f t="shared" si="1"/>
        <v>0</v>
      </c>
      <c r="G20">
        <f t="shared" si="4"/>
        <v>3</v>
      </c>
    </row>
    <row r="21" spans="1:25" x14ac:dyDescent="0.4">
      <c r="A21" s="1">
        <v>43260</v>
      </c>
      <c r="E21" t="b">
        <f t="shared" si="1"/>
        <v>0</v>
      </c>
      <c r="G21">
        <f t="shared" si="4"/>
        <v>2</v>
      </c>
    </row>
    <row r="22" spans="1:25" x14ac:dyDescent="0.4">
      <c r="A22" s="1">
        <v>43261</v>
      </c>
      <c r="E22" t="b">
        <f t="shared" si="1"/>
        <v>0</v>
      </c>
      <c r="G22">
        <f>G23+1</f>
        <v>1</v>
      </c>
    </row>
    <row r="23" spans="1:25" x14ac:dyDescent="0.4">
      <c r="A23" s="1">
        <v>43262</v>
      </c>
      <c r="E23" t="b">
        <f t="shared" si="1"/>
        <v>0</v>
      </c>
    </row>
    <row r="24" spans="1:25" x14ac:dyDescent="0.4">
      <c r="X24">
        <v>210</v>
      </c>
      <c r="Y24">
        <f>X24-50</f>
        <v>160</v>
      </c>
    </row>
    <row r="25" spans="1:25" x14ac:dyDescent="0.4">
      <c r="X25">
        <v>297</v>
      </c>
      <c r="Y25">
        <f>X25-50</f>
        <v>247</v>
      </c>
    </row>
    <row r="28" spans="1:25" x14ac:dyDescent="0.4">
      <c r="B28" t="s">
        <v>3</v>
      </c>
    </row>
    <row r="29" spans="1:25" x14ac:dyDescent="0.4">
      <c r="C29">
        <v>10</v>
      </c>
      <c r="I29" t="s">
        <v>4</v>
      </c>
    </row>
    <row r="30" spans="1:25" x14ac:dyDescent="0.4">
      <c r="C30">
        <v>20</v>
      </c>
      <c r="I30" t="s">
        <v>5</v>
      </c>
    </row>
    <row r="31" spans="1:25" x14ac:dyDescent="0.4">
      <c r="C31">
        <v>25</v>
      </c>
      <c r="I31" t="s">
        <v>6</v>
      </c>
    </row>
    <row r="32" spans="1:25" x14ac:dyDescent="0.4">
      <c r="C32">
        <v>15</v>
      </c>
      <c r="I32" t="s">
        <v>7</v>
      </c>
    </row>
  </sheetData>
  <mergeCells count="1">
    <mergeCell ref="G2:T8"/>
  </mergeCells>
  <conditionalFormatting sqref="G2 U2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{F3CB65F5-E9F3-4330-B564-CC4153825D1F}</x14:id>
        </ext>
      </extLst>
    </cfRule>
  </conditionalFormatting>
  <conditionalFormatting sqref="A1:A1048576">
    <cfRule type="cellIs" dxfId="0" priority="1" operator="equal">
      <formula>TODAY()</formula>
    </cfRule>
  </conditionalFormatting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3CB65F5-E9F3-4330-B564-CC4153825D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G2 U2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Williams</dc:creator>
  <cp:lastModifiedBy>Samuel Williams</cp:lastModifiedBy>
  <dcterms:created xsi:type="dcterms:W3CDTF">2018-05-24T07:56:03Z</dcterms:created>
  <dcterms:modified xsi:type="dcterms:W3CDTF">2018-05-30T11:40:34Z</dcterms:modified>
</cp:coreProperties>
</file>