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p/Desktop/Covid/"/>
    </mc:Choice>
  </mc:AlternateContent>
  <xr:revisionPtr revIDLastSave="0" documentId="13_ncr:1_{5997DD7C-3CA4-814B-BF57-879E7E67BDB4}" xr6:coauthVersionLast="45" xr6:coauthVersionMax="45" xr10:uidLastSave="{00000000-0000-0000-0000-000000000000}"/>
  <bookViews>
    <workbookView xWindow="3320" yWindow="580" windowWidth="22420" windowHeight="15020" xr2:uid="{00000000-000D-0000-FFFF-FFFF00000000}"/>
  </bookViews>
  <sheets>
    <sheet name="Données" sheetId="1" r:id="rId1"/>
    <sheet name="Metadonné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0" i="1" l="1"/>
  <c r="AX95" i="1"/>
  <c r="AX76" i="1"/>
  <c r="AX79" i="1"/>
  <c r="AX54" i="1"/>
  <c r="AX68" i="1"/>
  <c r="AX92" i="1"/>
  <c r="AX51" i="1"/>
  <c r="AX35" i="1"/>
  <c r="AX89" i="1"/>
  <c r="AX12" i="1"/>
  <c r="AX100" i="1"/>
  <c r="AX77" i="1"/>
  <c r="AX87" i="1"/>
  <c r="AX57" i="1"/>
  <c r="AX85" i="1"/>
  <c r="AX23" i="1"/>
  <c r="AX37" i="1"/>
  <c r="AX19" i="1"/>
  <c r="AX25" i="1"/>
  <c r="AX83" i="1"/>
  <c r="AX64" i="1"/>
  <c r="AX34" i="1"/>
  <c r="AX91" i="1"/>
  <c r="AX26" i="1"/>
  <c r="AX42" i="1"/>
  <c r="AX13" i="1"/>
  <c r="AX32" i="1"/>
  <c r="AX43" i="1"/>
  <c r="AX73" i="1"/>
  <c r="AX61" i="1"/>
  <c r="AX27" i="1"/>
  <c r="AX65" i="1"/>
  <c r="AX84" i="1"/>
  <c r="AX101" i="1"/>
  <c r="AX2" i="1"/>
  <c r="AX75" i="1"/>
  <c r="AX78" i="1"/>
  <c r="AX97" i="1"/>
  <c r="AX30" i="1"/>
  <c r="AX22" i="1"/>
  <c r="AX50" i="1"/>
  <c r="AX82" i="1"/>
  <c r="AX93" i="1"/>
  <c r="AX88" i="1"/>
  <c r="AX9" i="1"/>
  <c r="AX62" i="1"/>
  <c r="AX52" i="1"/>
  <c r="AX56" i="1"/>
  <c r="AX58" i="1"/>
  <c r="AX80" i="1"/>
  <c r="AX49" i="1"/>
  <c r="AX86" i="1"/>
  <c r="AX20" i="1"/>
  <c r="AX18" i="1"/>
  <c r="AX48" i="1"/>
  <c r="AX72" i="1"/>
  <c r="AX66" i="1"/>
  <c r="AX63" i="1"/>
  <c r="AX29" i="1"/>
  <c r="AX45" i="1"/>
  <c r="AX38" i="1"/>
  <c r="AX39" i="1"/>
  <c r="AX21" i="1"/>
  <c r="AX99" i="1"/>
  <c r="AX44" i="1"/>
  <c r="AX31" i="1"/>
  <c r="AX46" i="1"/>
  <c r="AX53" i="1"/>
  <c r="AX5" i="1"/>
  <c r="AX24" i="1"/>
  <c r="AX41" i="1"/>
  <c r="AX7" i="1"/>
  <c r="AX36" i="1"/>
  <c r="AX11" i="1"/>
  <c r="AX71" i="1"/>
  <c r="AX96" i="1"/>
  <c r="AX74" i="1"/>
  <c r="AX90" i="1"/>
  <c r="AX28" i="1"/>
  <c r="AX60" i="1"/>
  <c r="AX33" i="1"/>
  <c r="AX55" i="1"/>
  <c r="AX17" i="1"/>
  <c r="AX47" i="1"/>
  <c r="AX4" i="1"/>
  <c r="AX14" i="1"/>
  <c r="AX98" i="1"/>
  <c r="AX94" i="1"/>
  <c r="AX15" i="1"/>
  <c r="AX6" i="1"/>
  <c r="AX8" i="1"/>
  <c r="AX81" i="1"/>
  <c r="AX69" i="1"/>
  <c r="AX40" i="1"/>
  <c r="AX70" i="1"/>
  <c r="AX3" i="1"/>
  <c r="AX67" i="1"/>
  <c r="AX16" i="1"/>
  <c r="AX59" i="1"/>
  <c r="V59" i="1" l="1"/>
  <c r="V10" i="1"/>
  <c r="V95" i="1"/>
  <c r="V76" i="1"/>
  <c r="V93" i="1"/>
  <c r="V79" i="1"/>
  <c r="V54" i="1"/>
  <c r="V68" i="1"/>
  <c r="V92" i="1"/>
  <c r="V51" i="1"/>
  <c r="V35" i="1"/>
  <c r="V89" i="1"/>
  <c r="V100" i="1"/>
  <c r="V77" i="1"/>
  <c r="V87" i="1"/>
  <c r="V57" i="1"/>
  <c r="V85" i="1"/>
  <c r="V23" i="1"/>
  <c r="V37" i="1"/>
  <c r="V25" i="1"/>
  <c r="V83" i="1"/>
  <c r="V64" i="1"/>
  <c r="V91" i="1"/>
  <c r="V26" i="1"/>
  <c r="V42" i="1"/>
  <c r="V32" i="1"/>
  <c r="V43" i="1"/>
  <c r="V73" i="1"/>
  <c r="V61" i="1"/>
  <c r="V78" i="1"/>
  <c r="V27" i="1"/>
  <c r="V65" i="1"/>
  <c r="V62" i="1"/>
  <c r="V52" i="1"/>
  <c r="V56" i="1"/>
  <c r="V58" i="1"/>
  <c r="V80" i="1"/>
  <c r="V49" i="1"/>
  <c r="V20" i="1"/>
  <c r="V18" i="1"/>
  <c r="V48" i="1"/>
  <c r="V97" i="1"/>
  <c r="V72" i="1"/>
  <c r="V66" i="1"/>
  <c r="V63" i="1"/>
  <c r="V29" i="1"/>
  <c r="V45" i="1"/>
  <c r="V38" i="1"/>
  <c r="V39" i="1"/>
  <c r="V21" i="1"/>
  <c r="V30" i="1"/>
  <c r="V44" i="1"/>
  <c r="V31" i="1"/>
  <c r="V46" i="1"/>
  <c r="V53" i="1"/>
  <c r="V5" i="1"/>
  <c r="V24" i="1"/>
  <c r="V41" i="1"/>
  <c r="V7" i="1"/>
  <c r="V36" i="1"/>
  <c r="V71" i="1"/>
  <c r="V96" i="1"/>
  <c r="V74" i="1"/>
  <c r="V88" i="1"/>
  <c r="V90" i="1"/>
  <c r="V12" i="1"/>
  <c r="V28" i="1"/>
  <c r="V22" i="1"/>
  <c r="V60" i="1"/>
  <c r="V33" i="1"/>
  <c r="V55" i="1"/>
  <c r="V50" i="1"/>
  <c r="V11" i="1"/>
  <c r="V47" i="1"/>
  <c r="V17" i="1"/>
  <c r="V16" i="1"/>
  <c r="V34" i="1"/>
  <c r="V14" i="1"/>
  <c r="V98" i="1"/>
  <c r="V94" i="1"/>
  <c r="V81" i="1"/>
  <c r="V69" i="1"/>
  <c r="V40" i="1"/>
  <c r="V70" i="1"/>
  <c r="V82" i="1"/>
  <c r="V3" i="1"/>
  <c r="V67" i="1"/>
  <c r="V15" i="1"/>
  <c r="V13" i="1"/>
  <c r="V9" i="1"/>
  <c r="V4" i="1"/>
  <c r="V8" i="1"/>
  <c r="V6" i="1"/>
  <c r="V84" i="1"/>
  <c r="V99" i="1"/>
  <c r="V101" i="1"/>
  <c r="V86" i="1"/>
  <c r="V19" i="1"/>
  <c r="V75" i="1"/>
  <c r="V2" i="1"/>
  <c r="G4" i="1" l="1"/>
  <c r="G9" i="1"/>
  <c r="G3" i="1"/>
  <c r="G13" i="1"/>
  <c r="G15" i="1"/>
  <c r="G8" i="1"/>
  <c r="G11" i="1"/>
  <c r="G12" i="1"/>
  <c r="G6" i="1"/>
  <c r="G19" i="1"/>
  <c r="G89" i="1"/>
  <c r="G5" i="1"/>
  <c r="G17" i="1"/>
  <c r="G14" i="1"/>
  <c r="G7" i="1"/>
  <c r="G22" i="1"/>
  <c r="G16" i="1"/>
  <c r="G54" i="1"/>
  <c r="G21" i="1"/>
  <c r="G56" i="1"/>
  <c r="G10" i="1"/>
  <c r="G35" i="1"/>
  <c r="G26" i="1"/>
  <c r="G32" i="1"/>
  <c r="G31" i="1"/>
  <c r="G39" i="1"/>
  <c r="G70" i="1"/>
  <c r="G43" i="1"/>
  <c r="G25" i="1"/>
  <c r="G48" i="1"/>
  <c r="G42" i="1"/>
  <c r="G50" i="1"/>
  <c r="G71" i="1"/>
  <c r="G79" i="1"/>
  <c r="G23" i="1"/>
  <c r="G29" i="1"/>
  <c r="G91" i="1"/>
  <c r="G38" i="1"/>
  <c r="G51" i="1"/>
  <c r="G66" i="1"/>
  <c r="G28" i="1"/>
  <c r="G46" i="1"/>
  <c r="G81" i="1"/>
  <c r="G33" i="1"/>
  <c r="G55" i="1"/>
  <c r="G41" i="1"/>
  <c r="G47" i="1"/>
  <c r="G80" i="1"/>
  <c r="G18" i="1"/>
  <c r="G36" i="1"/>
  <c r="G78" i="1"/>
  <c r="G67" i="1"/>
  <c r="G59" i="1"/>
  <c r="G30" i="1"/>
  <c r="G52" i="1"/>
  <c r="G24" i="1"/>
  <c r="G61" i="1"/>
  <c r="G49" i="1"/>
  <c r="G37" i="1"/>
  <c r="G62" i="1"/>
  <c r="G69" i="1"/>
  <c r="G77" i="1"/>
  <c r="G63" i="1"/>
  <c r="G60" i="1"/>
  <c r="G83" i="1"/>
  <c r="G44" i="1"/>
  <c r="G45" i="1"/>
  <c r="G92" i="1"/>
  <c r="G101" i="1"/>
  <c r="G96" i="1"/>
  <c r="G90" i="1"/>
  <c r="G72" i="1"/>
  <c r="G65" i="1"/>
  <c r="G68" i="1"/>
  <c r="G57" i="1"/>
  <c r="G86" i="1"/>
  <c r="G34" i="1"/>
  <c r="G40" i="1"/>
  <c r="G88" i="1"/>
  <c r="G58" i="1"/>
  <c r="G64" i="1"/>
  <c r="G76" i="1"/>
  <c r="G74" i="1"/>
  <c r="G95" i="1"/>
  <c r="G94" i="1"/>
  <c r="G84" i="1"/>
  <c r="G27" i="1"/>
  <c r="G82" i="1"/>
  <c r="G73" i="1"/>
  <c r="G53" i="1"/>
  <c r="G100" i="1"/>
  <c r="G99" i="1"/>
  <c r="G97" i="1"/>
  <c r="G85" i="1"/>
  <c r="G75" i="1"/>
  <c r="G87" i="1"/>
  <c r="G20" i="1"/>
  <c r="G98" i="1"/>
  <c r="G93" i="1"/>
  <c r="G2" i="1"/>
  <c r="E4" i="1"/>
  <c r="X4" i="1" s="1"/>
  <c r="E9" i="1"/>
  <c r="X9" i="1" s="1"/>
  <c r="E3" i="1"/>
  <c r="X3" i="1" s="1"/>
  <c r="E13" i="1"/>
  <c r="X13" i="1" s="1"/>
  <c r="E15" i="1"/>
  <c r="X15" i="1" s="1"/>
  <c r="E8" i="1"/>
  <c r="X8" i="1" s="1"/>
  <c r="E11" i="1"/>
  <c r="X11" i="1" s="1"/>
  <c r="E12" i="1"/>
  <c r="X12" i="1" s="1"/>
  <c r="E6" i="1"/>
  <c r="X6" i="1" s="1"/>
  <c r="E19" i="1"/>
  <c r="X19" i="1" s="1"/>
  <c r="E89" i="1"/>
  <c r="X89" i="1" s="1"/>
  <c r="E5" i="1"/>
  <c r="X5" i="1" s="1"/>
  <c r="E17" i="1"/>
  <c r="X17" i="1" s="1"/>
  <c r="E14" i="1"/>
  <c r="X14" i="1" s="1"/>
  <c r="E7" i="1"/>
  <c r="X7" i="1" s="1"/>
  <c r="E22" i="1"/>
  <c r="X22" i="1" s="1"/>
  <c r="E16" i="1"/>
  <c r="X16" i="1" s="1"/>
  <c r="E54" i="1"/>
  <c r="X54" i="1" s="1"/>
  <c r="E21" i="1"/>
  <c r="X21" i="1" s="1"/>
  <c r="E56" i="1"/>
  <c r="X56" i="1" s="1"/>
  <c r="E10" i="1"/>
  <c r="X10" i="1" s="1"/>
  <c r="E35" i="1"/>
  <c r="X35" i="1" s="1"/>
  <c r="E26" i="1"/>
  <c r="X26" i="1" s="1"/>
  <c r="E32" i="1"/>
  <c r="X32" i="1" s="1"/>
  <c r="E31" i="1"/>
  <c r="X31" i="1" s="1"/>
  <c r="E39" i="1"/>
  <c r="X39" i="1" s="1"/>
  <c r="E70" i="1"/>
  <c r="X70" i="1" s="1"/>
  <c r="E43" i="1"/>
  <c r="X43" i="1" s="1"/>
  <c r="E25" i="1"/>
  <c r="X25" i="1" s="1"/>
  <c r="E48" i="1"/>
  <c r="X48" i="1" s="1"/>
  <c r="E42" i="1"/>
  <c r="X42" i="1" s="1"/>
  <c r="E50" i="1"/>
  <c r="X50" i="1" s="1"/>
  <c r="E71" i="1"/>
  <c r="X71" i="1" s="1"/>
  <c r="E79" i="1"/>
  <c r="X79" i="1" s="1"/>
  <c r="E23" i="1"/>
  <c r="X23" i="1" s="1"/>
  <c r="E29" i="1"/>
  <c r="X29" i="1" s="1"/>
  <c r="E91" i="1"/>
  <c r="X91" i="1" s="1"/>
  <c r="E38" i="1"/>
  <c r="X38" i="1" s="1"/>
  <c r="E51" i="1"/>
  <c r="X51" i="1" s="1"/>
  <c r="E66" i="1"/>
  <c r="X66" i="1" s="1"/>
  <c r="E28" i="1"/>
  <c r="X28" i="1" s="1"/>
  <c r="E46" i="1"/>
  <c r="X46" i="1" s="1"/>
  <c r="E81" i="1"/>
  <c r="X81" i="1" s="1"/>
  <c r="E33" i="1"/>
  <c r="X33" i="1" s="1"/>
  <c r="E55" i="1"/>
  <c r="X55" i="1" s="1"/>
  <c r="E41" i="1"/>
  <c r="X41" i="1" s="1"/>
  <c r="E47" i="1"/>
  <c r="X47" i="1" s="1"/>
  <c r="E80" i="1"/>
  <c r="X80" i="1" s="1"/>
  <c r="E18" i="1"/>
  <c r="X18" i="1" s="1"/>
  <c r="E36" i="1"/>
  <c r="X36" i="1" s="1"/>
  <c r="E78" i="1"/>
  <c r="X78" i="1" s="1"/>
  <c r="E67" i="1"/>
  <c r="X67" i="1" s="1"/>
  <c r="E59" i="1"/>
  <c r="X59" i="1" s="1"/>
  <c r="E30" i="1"/>
  <c r="X30" i="1" s="1"/>
  <c r="E52" i="1"/>
  <c r="X52" i="1" s="1"/>
  <c r="E24" i="1"/>
  <c r="X24" i="1" s="1"/>
  <c r="E61" i="1"/>
  <c r="X61" i="1" s="1"/>
  <c r="E49" i="1"/>
  <c r="X49" i="1" s="1"/>
  <c r="E37" i="1"/>
  <c r="X37" i="1" s="1"/>
  <c r="E62" i="1"/>
  <c r="X62" i="1" s="1"/>
  <c r="E69" i="1"/>
  <c r="X69" i="1" s="1"/>
  <c r="E77" i="1"/>
  <c r="X77" i="1" s="1"/>
  <c r="E63" i="1"/>
  <c r="X63" i="1" s="1"/>
  <c r="E60" i="1"/>
  <c r="X60" i="1" s="1"/>
  <c r="E83" i="1"/>
  <c r="X83" i="1" s="1"/>
  <c r="E44" i="1"/>
  <c r="X44" i="1" s="1"/>
  <c r="E45" i="1"/>
  <c r="X45" i="1" s="1"/>
  <c r="E92" i="1"/>
  <c r="X92" i="1" s="1"/>
  <c r="E101" i="1"/>
  <c r="X101" i="1" s="1"/>
  <c r="E96" i="1"/>
  <c r="X96" i="1" s="1"/>
  <c r="E90" i="1"/>
  <c r="X90" i="1" s="1"/>
  <c r="E72" i="1"/>
  <c r="X72" i="1" s="1"/>
  <c r="E65" i="1"/>
  <c r="X65" i="1" s="1"/>
  <c r="E68" i="1"/>
  <c r="X68" i="1" s="1"/>
  <c r="E57" i="1"/>
  <c r="X57" i="1" s="1"/>
  <c r="E86" i="1"/>
  <c r="X86" i="1" s="1"/>
  <c r="E34" i="1"/>
  <c r="X34" i="1" s="1"/>
  <c r="E40" i="1"/>
  <c r="X40" i="1" s="1"/>
  <c r="E88" i="1"/>
  <c r="X88" i="1" s="1"/>
  <c r="E58" i="1"/>
  <c r="X58" i="1" s="1"/>
  <c r="E64" i="1"/>
  <c r="X64" i="1" s="1"/>
  <c r="E76" i="1"/>
  <c r="X76" i="1" s="1"/>
  <c r="E74" i="1"/>
  <c r="X74" i="1" s="1"/>
  <c r="E95" i="1"/>
  <c r="X95" i="1" s="1"/>
  <c r="E94" i="1"/>
  <c r="X94" i="1" s="1"/>
  <c r="E84" i="1"/>
  <c r="X84" i="1" s="1"/>
  <c r="E27" i="1"/>
  <c r="X27" i="1" s="1"/>
  <c r="E82" i="1"/>
  <c r="X82" i="1" s="1"/>
  <c r="E73" i="1"/>
  <c r="X73" i="1" s="1"/>
  <c r="E53" i="1"/>
  <c r="X53" i="1" s="1"/>
  <c r="E100" i="1"/>
  <c r="X100" i="1" s="1"/>
  <c r="E99" i="1"/>
  <c r="X99" i="1" s="1"/>
  <c r="E97" i="1"/>
  <c r="X97" i="1" s="1"/>
  <c r="E85" i="1"/>
  <c r="X85" i="1" s="1"/>
  <c r="E75" i="1"/>
  <c r="X75" i="1" s="1"/>
  <c r="E87" i="1"/>
  <c r="X87" i="1" s="1"/>
  <c r="E20" i="1"/>
  <c r="X20" i="1" s="1"/>
  <c r="E98" i="1"/>
  <c r="X98" i="1" s="1"/>
  <c r="E93" i="1"/>
  <c r="X93" i="1" s="1"/>
  <c r="E2" i="1"/>
  <c r="X2" i="1" s="1"/>
  <c r="N10" i="1" l="1"/>
  <c r="N95" i="1"/>
  <c r="N76" i="1"/>
  <c r="N93" i="1"/>
  <c r="N79" i="1"/>
  <c r="N54" i="1"/>
  <c r="N68" i="1"/>
  <c r="N92" i="1"/>
  <c r="N51" i="1"/>
  <c r="N35" i="1"/>
  <c r="N89" i="1"/>
  <c r="N100" i="1"/>
  <c r="N77" i="1"/>
  <c r="N87" i="1"/>
  <c r="N57" i="1"/>
  <c r="N85" i="1"/>
  <c r="N23" i="1"/>
  <c r="N37" i="1"/>
  <c r="N25" i="1"/>
  <c r="N83" i="1"/>
  <c r="N64" i="1"/>
  <c r="N91" i="1"/>
  <c r="N26" i="1"/>
  <c r="N42" i="1"/>
  <c r="N32" i="1"/>
  <c r="N43" i="1"/>
  <c r="N73" i="1"/>
  <c r="N61" i="1"/>
  <c r="N78" i="1"/>
  <c r="N27" i="1"/>
  <c r="N65" i="1"/>
  <c r="N62" i="1"/>
  <c r="N52" i="1"/>
  <c r="N56" i="1"/>
  <c r="N58" i="1"/>
  <c r="N80" i="1"/>
  <c r="N49" i="1"/>
  <c r="N20" i="1"/>
  <c r="N18" i="1"/>
  <c r="N48" i="1"/>
  <c r="N97" i="1"/>
  <c r="N72" i="1"/>
  <c r="N66" i="1"/>
  <c r="N63" i="1"/>
  <c r="N29" i="1"/>
  <c r="N45" i="1"/>
  <c r="N38" i="1"/>
  <c r="N39" i="1"/>
  <c r="N21" i="1"/>
  <c r="N30" i="1"/>
  <c r="N44" i="1"/>
  <c r="N31" i="1"/>
  <c r="N46" i="1"/>
  <c r="N53" i="1"/>
  <c r="N5" i="1"/>
  <c r="N24" i="1"/>
  <c r="N41" i="1"/>
  <c r="N7" i="1"/>
  <c r="N36" i="1"/>
  <c r="N71" i="1"/>
  <c r="N96" i="1"/>
  <c r="N74" i="1"/>
  <c r="N88" i="1"/>
  <c r="N90" i="1"/>
  <c r="N12" i="1"/>
  <c r="N2" i="1"/>
  <c r="N28" i="1"/>
  <c r="N22" i="1"/>
  <c r="N60" i="1"/>
  <c r="N33" i="1"/>
  <c r="N55" i="1"/>
  <c r="N50" i="1"/>
  <c r="N11" i="1"/>
  <c r="N47" i="1"/>
  <c r="N17" i="1"/>
  <c r="N16" i="1"/>
  <c r="N34" i="1"/>
  <c r="N14" i="1"/>
  <c r="N98" i="1"/>
  <c r="N94" i="1"/>
  <c r="N81" i="1"/>
  <c r="N69" i="1"/>
  <c r="N40" i="1"/>
  <c r="N70" i="1"/>
  <c r="N82" i="1"/>
  <c r="N3" i="1"/>
  <c r="N67" i="1"/>
  <c r="N15" i="1"/>
  <c r="N13" i="1"/>
  <c r="N9" i="1"/>
  <c r="N4" i="1"/>
  <c r="N8" i="1"/>
  <c r="N6" i="1"/>
  <c r="N84" i="1"/>
  <c r="N99" i="1"/>
  <c r="N101" i="1"/>
  <c r="N86" i="1"/>
  <c r="N19" i="1"/>
  <c r="N75" i="1"/>
  <c r="N59" i="1"/>
  <c r="K102" i="1"/>
  <c r="M10" i="1"/>
  <c r="M95" i="1"/>
  <c r="M76" i="1"/>
  <c r="M93" i="1"/>
  <c r="M79" i="1"/>
  <c r="M54" i="1"/>
  <c r="M68" i="1"/>
  <c r="M92" i="1"/>
  <c r="M51" i="1"/>
  <c r="M35" i="1"/>
  <c r="M89" i="1"/>
  <c r="M100" i="1"/>
  <c r="M77" i="1"/>
  <c r="M87" i="1"/>
  <c r="M57" i="1"/>
  <c r="M85" i="1"/>
  <c r="M23" i="1"/>
  <c r="M37" i="1"/>
  <c r="M25" i="1"/>
  <c r="M83" i="1"/>
  <c r="M64" i="1"/>
  <c r="M91" i="1"/>
  <c r="M26" i="1"/>
  <c r="M42" i="1"/>
  <c r="M32" i="1"/>
  <c r="M43" i="1"/>
  <c r="M73" i="1"/>
  <c r="M61" i="1"/>
  <c r="M78" i="1"/>
  <c r="M27" i="1"/>
  <c r="M65" i="1"/>
  <c r="M62" i="1"/>
  <c r="M52" i="1"/>
  <c r="M56" i="1"/>
  <c r="M58" i="1"/>
  <c r="M80" i="1"/>
  <c r="M49" i="1"/>
  <c r="M20" i="1"/>
  <c r="M18" i="1"/>
  <c r="M48" i="1"/>
  <c r="M97" i="1"/>
  <c r="M72" i="1"/>
  <c r="M66" i="1"/>
  <c r="M63" i="1"/>
  <c r="M29" i="1"/>
  <c r="M45" i="1"/>
  <c r="M38" i="1"/>
  <c r="M39" i="1"/>
  <c r="M21" i="1"/>
  <c r="M30" i="1"/>
  <c r="M44" i="1"/>
  <c r="M31" i="1"/>
  <c r="M46" i="1"/>
  <c r="M53" i="1"/>
  <c r="M5" i="1"/>
  <c r="M24" i="1"/>
  <c r="M41" i="1"/>
  <c r="M7" i="1"/>
  <c r="M36" i="1"/>
  <c r="M71" i="1"/>
  <c r="M96" i="1"/>
  <c r="M74" i="1"/>
  <c r="M88" i="1"/>
  <c r="M90" i="1"/>
  <c r="M12" i="1"/>
  <c r="M2" i="1"/>
  <c r="M28" i="1"/>
  <c r="M22" i="1"/>
  <c r="M60" i="1"/>
  <c r="M33" i="1"/>
  <c r="M55" i="1"/>
  <c r="M50" i="1"/>
  <c r="M11" i="1"/>
  <c r="M47" i="1"/>
  <c r="M17" i="1"/>
  <c r="M16" i="1"/>
  <c r="M34" i="1"/>
  <c r="M14" i="1"/>
  <c r="M98" i="1"/>
  <c r="M94" i="1"/>
  <c r="M81" i="1"/>
  <c r="M69" i="1"/>
  <c r="M40" i="1"/>
  <c r="M70" i="1"/>
  <c r="M82" i="1"/>
  <c r="M3" i="1"/>
  <c r="M67" i="1"/>
  <c r="M15" i="1"/>
  <c r="M13" i="1"/>
  <c r="M9" i="1"/>
  <c r="M4" i="1"/>
  <c r="M8" i="1"/>
  <c r="M6" i="1"/>
  <c r="M84" i="1"/>
  <c r="M99" i="1"/>
  <c r="M101" i="1"/>
  <c r="M86" i="1"/>
  <c r="M19" i="1"/>
  <c r="M75" i="1"/>
  <c r="M59" i="1"/>
  <c r="C102" i="1"/>
  <c r="R10" i="1"/>
  <c r="R95" i="1"/>
  <c r="R76" i="1"/>
  <c r="R93" i="1"/>
  <c r="R79" i="1"/>
  <c r="R54" i="1"/>
  <c r="R68" i="1"/>
  <c r="R92" i="1"/>
  <c r="R51" i="1"/>
  <c r="R35" i="1"/>
  <c r="R89" i="1"/>
  <c r="R100" i="1"/>
  <c r="R77" i="1"/>
  <c r="R87" i="1"/>
  <c r="R57" i="1"/>
  <c r="R85" i="1"/>
  <c r="R23" i="1"/>
  <c r="R37" i="1"/>
  <c r="R25" i="1"/>
  <c r="R83" i="1"/>
  <c r="R64" i="1"/>
  <c r="R91" i="1"/>
  <c r="R26" i="1"/>
  <c r="R42" i="1"/>
  <c r="R32" i="1"/>
  <c r="R43" i="1"/>
  <c r="R73" i="1"/>
  <c r="R61" i="1"/>
  <c r="R78" i="1"/>
  <c r="R27" i="1"/>
  <c r="R65" i="1"/>
  <c r="R62" i="1"/>
  <c r="R52" i="1"/>
  <c r="R56" i="1"/>
  <c r="R58" i="1"/>
  <c r="R80" i="1"/>
  <c r="R49" i="1"/>
  <c r="R20" i="1"/>
  <c r="R18" i="1"/>
  <c r="R48" i="1"/>
  <c r="R97" i="1"/>
  <c r="R72" i="1"/>
  <c r="R66" i="1"/>
  <c r="R63" i="1"/>
  <c r="R29" i="1"/>
  <c r="R45" i="1"/>
  <c r="R38" i="1"/>
  <c r="R39" i="1"/>
  <c r="R21" i="1"/>
  <c r="R30" i="1"/>
  <c r="R44" i="1"/>
  <c r="R31" i="1"/>
  <c r="R46" i="1"/>
  <c r="R53" i="1"/>
  <c r="R5" i="1"/>
  <c r="R24" i="1"/>
  <c r="R41" i="1"/>
  <c r="R7" i="1"/>
  <c r="R36" i="1"/>
  <c r="R71" i="1"/>
  <c r="R96" i="1"/>
  <c r="R74" i="1"/>
  <c r="R88" i="1"/>
  <c r="R90" i="1"/>
  <c r="R12" i="1"/>
  <c r="R2" i="1"/>
  <c r="R28" i="1"/>
  <c r="R22" i="1"/>
  <c r="R60" i="1"/>
  <c r="R33" i="1"/>
  <c r="R55" i="1"/>
  <c r="R50" i="1"/>
  <c r="R11" i="1"/>
  <c r="R47" i="1"/>
  <c r="R17" i="1"/>
  <c r="R16" i="1"/>
  <c r="R34" i="1"/>
  <c r="R14" i="1"/>
  <c r="R98" i="1"/>
  <c r="R94" i="1"/>
  <c r="R81" i="1"/>
  <c r="R69" i="1"/>
  <c r="R40" i="1"/>
  <c r="R70" i="1"/>
  <c r="R82" i="1"/>
  <c r="R3" i="1"/>
  <c r="R67" i="1"/>
  <c r="R15" i="1"/>
  <c r="R13" i="1"/>
  <c r="R9" i="1"/>
  <c r="R4" i="1"/>
  <c r="R8" i="1"/>
  <c r="R6" i="1"/>
  <c r="R84" i="1"/>
  <c r="R99" i="1"/>
  <c r="R101" i="1"/>
  <c r="R86" i="1"/>
  <c r="R19" i="1"/>
  <c r="R75" i="1"/>
  <c r="R59" i="1"/>
  <c r="P10" i="1"/>
  <c r="P95" i="1"/>
  <c r="P76" i="1"/>
  <c r="P93" i="1"/>
  <c r="P79" i="1"/>
  <c r="P54" i="1"/>
  <c r="P68" i="1"/>
  <c r="P92" i="1"/>
  <c r="P51" i="1"/>
  <c r="P35" i="1"/>
  <c r="P89" i="1"/>
  <c r="P100" i="1"/>
  <c r="P77" i="1"/>
  <c r="P87" i="1"/>
  <c r="P57" i="1"/>
  <c r="P85" i="1"/>
  <c r="P23" i="1"/>
  <c r="P37" i="1"/>
  <c r="P25" i="1"/>
  <c r="P83" i="1"/>
  <c r="P64" i="1"/>
  <c r="P91" i="1"/>
  <c r="P26" i="1"/>
  <c r="P42" i="1"/>
  <c r="P32" i="1"/>
  <c r="P43" i="1"/>
  <c r="P73" i="1"/>
  <c r="P61" i="1"/>
  <c r="P78" i="1"/>
  <c r="P27" i="1"/>
  <c r="P65" i="1"/>
  <c r="P62" i="1"/>
  <c r="P52" i="1"/>
  <c r="P56" i="1"/>
  <c r="P58" i="1"/>
  <c r="P80" i="1"/>
  <c r="P49" i="1"/>
  <c r="P20" i="1"/>
  <c r="P18" i="1"/>
  <c r="P48" i="1"/>
  <c r="P97" i="1"/>
  <c r="P72" i="1"/>
  <c r="P66" i="1"/>
  <c r="P63" i="1"/>
  <c r="P29" i="1"/>
  <c r="P45" i="1"/>
  <c r="P38" i="1"/>
  <c r="P39" i="1"/>
  <c r="P21" i="1"/>
  <c r="P30" i="1"/>
  <c r="P44" i="1"/>
  <c r="P31" i="1"/>
  <c r="P46" i="1"/>
  <c r="P53" i="1"/>
  <c r="P5" i="1"/>
  <c r="P24" i="1"/>
  <c r="P41" i="1"/>
  <c r="P7" i="1"/>
  <c r="P36" i="1"/>
  <c r="P71" i="1"/>
  <c r="P96" i="1"/>
  <c r="P74" i="1"/>
  <c r="P88" i="1"/>
  <c r="P90" i="1"/>
  <c r="P12" i="1"/>
  <c r="P2" i="1"/>
  <c r="P28" i="1"/>
  <c r="P22" i="1"/>
  <c r="P60" i="1"/>
  <c r="P33" i="1"/>
  <c r="P55" i="1"/>
  <c r="P50" i="1"/>
  <c r="P11" i="1"/>
  <c r="P47" i="1"/>
  <c r="P17" i="1"/>
  <c r="P16" i="1"/>
  <c r="P34" i="1"/>
  <c r="P14" i="1"/>
  <c r="P98" i="1"/>
  <c r="P94" i="1"/>
  <c r="P81" i="1"/>
  <c r="P69" i="1"/>
  <c r="P40" i="1"/>
  <c r="P70" i="1"/>
  <c r="P82" i="1"/>
  <c r="P3" i="1"/>
  <c r="P67" i="1"/>
  <c r="P15" i="1"/>
  <c r="P13" i="1"/>
  <c r="P9" i="1"/>
  <c r="P4" i="1"/>
  <c r="P8" i="1"/>
  <c r="P6" i="1"/>
  <c r="P84" i="1"/>
  <c r="P99" i="1"/>
  <c r="P101" i="1"/>
  <c r="P86" i="1"/>
  <c r="P19" i="1"/>
  <c r="P75" i="1"/>
  <c r="P59" i="1"/>
  <c r="T10" i="1"/>
  <c r="T95" i="1"/>
  <c r="T76" i="1"/>
  <c r="T93" i="1"/>
  <c r="T79" i="1"/>
  <c r="T54" i="1"/>
  <c r="T68" i="1"/>
  <c r="T92" i="1"/>
  <c r="T51" i="1"/>
  <c r="T35" i="1"/>
  <c r="T89" i="1"/>
  <c r="T100" i="1"/>
  <c r="T77" i="1"/>
  <c r="T87" i="1"/>
  <c r="T57" i="1"/>
  <c r="T85" i="1"/>
  <c r="T23" i="1"/>
  <c r="T37" i="1"/>
  <c r="T25" i="1"/>
  <c r="T83" i="1"/>
  <c r="T64" i="1"/>
  <c r="T91" i="1"/>
  <c r="T26" i="1"/>
  <c r="T42" i="1"/>
  <c r="T32" i="1"/>
  <c r="T43" i="1"/>
  <c r="T73" i="1"/>
  <c r="T61" i="1"/>
  <c r="T78" i="1"/>
  <c r="T27" i="1"/>
  <c r="T65" i="1"/>
  <c r="T62" i="1"/>
  <c r="T52" i="1"/>
  <c r="T56" i="1"/>
  <c r="T58" i="1"/>
  <c r="T80" i="1"/>
  <c r="T49" i="1"/>
  <c r="T20" i="1"/>
  <c r="T18" i="1"/>
  <c r="T48" i="1"/>
  <c r="T97" i="1"/>
  <c r="T72" i="1"/>
  <c r="T66" i="1"/>
  <c r="T63" i="1"/>
  <c r="T29" i="1"/>
  <c r="T45" i="1"/>
  <c r="T38" i="1"/>
  <c r="T39" i="1"/>
  <c r="T21" i="1"/>
  <c r="T30" i="1"/>
  <c r="T44" i="1"/>
  <c r="T31" i="1"/>
  <c r="T46" i="1"/>
  <c r="T53" i="1"/>
  <c r="T5" i="1"/>
  <c r="T24" i="1"/>
  <c r="T41" i="1"/>
  <c r="T7" i="1"/>
  <c r="T36" i="1"/>
  <c r="T71" i="1"/>
  <c r="T96" i="1"/>
  <c r="T74" i="1"/>
  <c r="T88" i="1"/>
  <c r="T90" i="1"/>
  <c r="T12" i="1"/>
  <c r="T2" i="1"/>
  <c r="T28" i="1"/>
  <c r="T22" i="1"/>
  <c r="T60" i="1"/>
  <c r="T33" i="1"/>
  <c r="T55" i="1"/>
  <c r="T50" i="1"/>
  <c r="T11" i="1"/>
  <c r="T47" i="1"/>
  <c r="T17" i="1"/>
  <c r="T16" i="1"/>
  <c r="T34" i="1"/>
  <c r="T14" i="1"/>
  <c r="T98" i="1"/>
  <c r="T94" i="1"/>
  <c r="T81" i="1"/>
  <c r="T69" i="1"/>
  <c r="T40" i="1"/>
  <c r="T70" i="1"/>
  <c r="T82" i="1"/>
  <c r="T3" i="1"/>
  <c r="T67" i="1"/>
  <c r="T15" i="1"/>
  <c r="T13" i="1"/>
  <c r="T9" i="1"/>
  <c r="T4" i="1"/>
  <c r="T8" i="1"/>
  <c r="T6" i="1"/>
  <c r="T84" i="1"/>
  <c r="T99" i="1"/>
  <c r="T101" i="1"/>
  <c r="T86" i="1"/>
  <c r="T19" i="1"/>
  <c r="T75" i="1"/>
  <c r="T59" i="1"/>
  <c r="AH24" i="1" l="1"/>
  <c r="L10" i="1"/>
  <c r="L95" i="1"/>
  <c r="L76" i="1"/>
  <c r="L93" i="1"/>
  <c r="L79" i="1"/>
  <c r="L54" i="1"/>
  <c r="L68" i="1"/>
  <c r="L92" i="1"/>
  <c r="L51" i="1"/>
  <c r="L35" i="1"/>
  <c r="L89" i="1"/>
  <c r="L100" i="1"/>
  <c r="L77" i="1"/>
  <c r="L87" i="1"/>
  <c r="L57" i="1"/>
  <c r="L85" i="1"/>
  <c r="L23" i="1"/>
  <c r="L37" i="1"/>
  <c r="L25" i="1"/>
  <c r="L83" i="1"/>
  <c r="L64" i="1"/>
  <c r="L91" i="1"/>
  <c r="L26" i="1"/>
  <c r="L42" i="1"/>
  <c r="L32" i="1"/>
  <c r="L43" i="1"/>
  <c r="L73" i="1"/>
  <c r="L61" i="1"/>
  <c r="L78" i="1"/>
  <c r="L27" i="1"/>
  <c r="L65" i="1"/>
  <c r="L62" i="1"/>
  <c r="L52" i="1"/>
  <c r="L56" i="1"/>
  <c r="L58" i="1"/>
  <c r="L80" i="1"/>
  <c r="L49" i="1"/>
  <c r="L20" i="1"/>
  <c r="L18" i="1"/>
  <c r="L48" i="1"/>
  <c r="L97" i="1"/>
  <c r="L72" i="1"/>
  <c r="L66" i="1"/>
  <c r="L63" i="1"/>
  <c r="L29" i="1"/>
  <c r="L45" i="1"/>
  <c r="L38" i="1"/>
  <c r="L39" i="1"/>
  <c r="L21" i="1"/>
  <c r="L30" i="1"/>
  <c r="L44" i="1"/>
  <c r="L31" i="1"/>
  <c r="L46" i="1"/>
  <c r="L53" i="1"/>
  <c r="L5" i="1"/>
  <c r="L24" i="1"/>
  <c r="L41" i="1"/>
  <c r="L7" i="1"/>
  <c r="L36" i="1"/>
  <c r="L71" i="1"/>
  <c r="L96" i="1"/>
  <c r="L74" i="1"/>
  <c r="L88" i="1"/>
  <c r="L90" i="1"/>
  <c r="L12" i="1"/>
  <c r="L2" i="1"/>
  <c r="L28" i="1"/>
  <c r="L22" i="1"/>
  <c r="L60" i="1"/>
  <c r="L33" i="1"/>
  <c r="L55" i="1"/>
  <c r="L50" i="1"/>
  <c r="L11" i="1"/>
  <c r="L47" i="1"/>
  <c r="L17" i="1"/>
  <c r="L16" i="1"/>
  <c r="L34" i="1"/>
  <c r="L14" i="1"/>
  <c r="L98" i="1"/>
  <c r="L94" i="1"/>
  <c r="L81" i="1"/>
  <c r="L69" i="1"/>
  <c r="L40" i="1"/>
  <c r="L70" i="1"/>
  <c r="L82" i="1"/>
  <c r="L3" i="1"/>
  <c r="L67" i="1"/>
  <c r="L15" i="1"/>
  <c r="L13" i="1"/>
  <c r="L9" i="1"/>
  <c r="L4" i="1"/>
  <c r="L8" i="1"/>
  <c r="L6" i="1"/>
  <c r="L84" i="1"/>
  <c r="L99" i="1"/>
  <c r="L101" i="1"/>
  <c r="L86" i="1"/>
  <c r="L19" i="1"/>
  <c r="L75" i="1"/>
  <c r="L59" i="1"/>
  <c r="AH10" i="1"/>
  <c r="AH95" i="1"/>
  <c r="AH76" i="1"/>
  <c r="AH93" i="1"/>
  <c r="AH79" i="1"/>
  <c r="AH54" i="1"/>
  <c r="AH68" i="1"/>
  <c r="AH92" i="1"/>
  <c r="AH51" i="1"/>
  <c r="AH35" i="1"/>
  <c r="AH89" i="1"/>
  <c r="AH100" i="1"/>
  <c r="AH77" i="1"/>
  <c r="AH87" i="1"/>
  <c r="AH57" i="1"/>
  <c r="AH85" i="1"/>
  <c r="AH23" i="1"/>
  <c r="AH37" i="1"/>
  <c r="AH25" i="1"/>
  <c r="AH83" i="1"/>
  <c r="AH64" i="1"/>
  <c r="AH91" i="1"/>
  <c r="AH26" i="1"/>
  <c r="AH42" i="1"/>
  <c r="AH32" i="1"/>
  <c r="AH43" i="1"/>
  <c r="AH73" i="1"/>
  <c r="AH61" i="1"/>
  <c r="AH78" i="1"/>
  <c r="AH27" i="1"/>
  <c r="AH65" i="1"/>
  <c r="AH62" i="1"/>
  <c r="AH52" i="1"/>
  <c r="AH56" i="1"/>
  <c r="AH58" i="1"/>
  <c r="AH80" i="1"/>
  <c r="AH49" i="1"/>
  <c r="AH20" i="1"/>
  <c r="AH18" i="1"/>
  <c r="AH48" i="1"/>
  <c r="AH97" i="1"/>
  <c r="AH72" i="1"/>
  <c r="AH66" i="1"/>
  <c r="AH63" i="1"/>
  <c r="AH29" i="1"/>
  <c r="AH45" i="1"/>
  <c r="AH38" i="1"/>
  <c r="AH39" i="1"/>
  <c r="AH21" i="1"/>
  <c r="AH30" i="1"/>
  <c r="AH44" i="1"/>
  <c r="AH31" i="1"/>
  <c r="AH46" i="1"/>
  <c r="AH53" i="1"/>
  <c r="AH5" i="1"/>
  <c r="AH41" i="1"/>
  <c r="AH7" i="1"/>
  <c r="AH36" i="1"/>
  <c r="AH71" i="1"/>
  <c r="AH96" i="1"/>
  <c r="AH74" i="1"/>
  <c r="AH88" i="1"/>
  <c r="AH90" i="1"/>
  <c r="AH12" i="1"/>
  <c r="AH2" i="1"/>
  <c r="AH28" i="1"/>
  <c r="AH22" i="1"/>
  <c r="AH60" i="1"/>
  <c r="AH33" i="1"/>
  <c r="AH55" i="1"/>
  <c r="AH50" i="1"/>
  <c r="AH11" i="1"/>
  <c r="AH47" i="1"/>
  <c r="AH17" i="1"/>
  <c r="AH16" i="1"/>
  <c r="AH34" i="1"/>
  <c r="AH14" i="1"/>
  <c r="AH98" i="1"/>
  <c r="AH94" i="1"/>
  <c r="AH81" i="1"/>
  <c r="AH69" i="1"/>
  <c r="AH40" i="1"/>
  <c r="AH70" i="1"/>
  <c r="AH82" i="1"/>
  <c r="AH3" i="1"/>
  <c r="AH67" i="1"/>
  <c r="AH15" i="1"/>
  <c r="AH13" i="1"/>
  <c r="AH9" i="1"/>
  <c r="AH4" i="1"/>
  <c r="AH8" i="1"/>
  <c r="AH6" i="1"/>
  <c r="AH84" i="1"/>
  <c r="AH99" i="1"/>
  <c r="AH101" i="1"/>
  <c r="AH86" i="1"/>
  <c r="AH59" i="1"/>
</calcChain>
</file>

<file path=xl/sharedStrings.xml><?xml version="1.0" encoding="utf-8"?>
<sst xmlns="http://schemas.openxmlformats.org/spreadsheetml/2006/main" count="438" uniqueCount="350">
  <si>
    <t xml:space="preserve">Gironde </t>
  </si>
  <si>
    <t xml:space="preserve">Alpes-Maritimes </t>
  </si>
  <si>
    <t xml:space="preserve">Val-de-Marne </t>
  </si>
  <si>
    <t>1 206</t>
  </si>
  <si>
    <t xml:space="preserve">Essonne </t>
  </si>
  <si>
    <t>1 436</t>
  </si>
  <si>
    <t xml:space="preserve">Val-d'Oise </t>
  </si>
  <si>
    <t>1 435</t>
  </si>
  <si>
    <t xml:space="preserve">Seine-Saint-Denis </t>
  </si>
  <si>
    <t>1 745</t>
  </si>
  <si>
    <t xml:space="preserve">Hauts-de-Seine </t>
  </si>
  <si>
    <t>2 020</t>
  </si>
  <si>
    <t xml:space="preserve">Paris </t>
  </si>
  <si>
    <t>2 987</t>
  </si>
  <si>
    <t xml:space="preserve">Bouches-du-Rhône </t>
  </si>
  <si>
    <t>1 557</t>
  </si>
  <si>
    <t xml:space="preserve">Corse-du-Sud </t>
  </si>
  <si>
    <t xml:space="preserve">Haute-Corse </t>
  </si>
  <si>
    <t xml:space="preserve">Lozère </t>
  </si>
  <si>
    <t xml:space="preserve">La Réunion </t>
  </si>
  <si>
    <t xml:space="preserve">Creuse </t>
  </si>
  <si>
    <t xml:space="preserve">Haute-Vienne </t>
  </si>
  <si>
    <t xml:space="preserve">Sarthe </t>
  </si>
  <si>
    <t xml:space="preserve">Martinique </t>
  </si>
  <si>
    <t xml:space="preserve">Morbihan </t>
  </si>
  <si>
    <t xml:space="preserve">Guyane </t>
  </si>
  <si>
    <t xml:space="preserve">Deux-Sèvres </t>
  </si>
  <si>
    <t xml:space="preserve">Finistère </t>
  </si>
  <si>
    <t xml:space="preserve">Aveyron </t>
  </si>
  <si>
    <t xml:space="preserve">Puy-de-Dôme </t>
  </si>
  <si>
    <t xml:space="preserve">Mayenne </t>
  </si>
  <si>
    <t xml:space="preserve">Guadeloupe </t>
  </si>
  <si>
    <t xml:space="preserve">Côtes-d'Armor </t>
  </si>
  <si>
    <t xml:space="preserve">Cantal </t>
  </si>
  <si>
    <t xml:space="preserve">Ille-et-Vilaine </t>
  </si>
  <si>
    <t xml:space="preserve">Maine-et-Loire </t>
  </si>
  <si>
    <t xml:space="preserve">Pyrénées-Orientales </t>
  </si>
  <si>
    <t xml:space="preserve">Lot </t>
  </si>
  <si>
    <t xml:space="preserve">Allier </t>
  </si>
  <si>
    <t xml:space="preserve">Loire </t>
  </si>
  <si>
    <t xml:space="preserve">Tarn-et-Garonne </t>
  </si>
  <si>
    <t xml:space="preserve">Vendée </t>
  </si>
  <si>
    <t xml:space="preserve">Hautes-Alpes </t>
  </si>
  <si>
    <t xml:space="preserve">Vienne </t>
  </si>
  <si>
    <t xml:space="preserve">Gard </t>
  </si>
  <si>
    <t xml:space="preserve">Haute-Marne </t>
  </si>
  <si>
    <t xml:space="preserve">Corrèze </t>
  </si>
  <si>
    <t xml:space="preserve">Ariège </t>
  </si>
  <si>
    <t xml:space="preserve">Haute-Loire </t>
  </si>
  <si>
    <t xml:space="preserve">Charente </t>
  </si>
  <si>
    <t xml:space="preserve">Yonne </t>
  </si>
  <si>
    <t xml:space="preserve">Savoie </t>
  </si>
  <si>
    <t xml:space="preserve">Loir-et-Cher </t>
  </si>
  <si>
    <t xml:space="preserve">Tarn </t>
  </si>
  <si>
    <t xml:space="preserve">Hautes-Pyrénées </t>
  </si>
  <si>
    <t xml:space="preserve">Meuse </t>
  </si>
  <si>
    <t xml:space="preserve">Jura </t>
  </si>
  <si>
    <t xml:space="preserve">Haute-Garonne </t>
  </si>
  <si>
    <t xml:space="preserve">Lot-et-Garonne </t>
  </si>
  <si>
    <t xml:space="preserve">Landes </t>
  </si>
  <si>
    <t xml:space="preserve">Loire-Atlantique </t>
  </si>
  <si>
    <t xml:space="preserve">Dordogne </t>
  </si>
  <si>
    <t xml:space="preserve">Territoire de Belfort </t>
  </si>
  <si>
    <t xml:space="preserve">Côte-d'Or </t>
  </si>
  <si>
    <t xml:space="preserve">Hérault </t>
  </si>
  <si>
    <t xml:space="preserve">Ardennes </t>
  </si>
  <si>
    <t xml:space="preserve">Ardèche </t>
  </si>
  <si>
    <t xml:space="preserve">Pyrénées-Atlantiques </t>
  </si>
  <si>
    <t xml:space="preserve">Alpes-de-Haute-Provence </t>
  </si>
  <si>
    <t xml:space="preserve">Orne </t>
  </si>
  <si>
    <t xml:space="preserve">Gers </t>
  </si>
  <si>
    <t xml:space="preserve">Doubs </t>
  </si>
  <si>
    <t xml:space="preserve">Drôme </t>
  </si>
  <si>
    <t xml:space="preserve">Nièvre </t>
  </si>
  <si>
    <t xml:space="preserve">Cher </t>
  </si>
  <si>
    <t xml:space="preserve">Aude </t>
  </si>
  <si>
    <t xml:space="preserve">Indre-et-Loire </t>
  </si>
  <si>
    <t xml:space="preserve">Haute-Saône </t>
  </si>
  <si>
    <t xml:space="preserve">Indre </t>
  </si>
  <si>
    <t xml:space="preserve">Manche </t>
  </si>
  <si>
    <t xml:space="preserve">Rhône </t>
  </si>
  <si>
    <t xml:space="preserve">Aisne </t>
  </si>
  <si>
    <t xml:space="preserve">Vosges </t>
  </si>
  <si>
    <t xml:space="preserve">Somme </t>
  </si>
  <si>
    <t xml:space="preserve">Calvados </t>
  </si>
  <si>
    <t xml:space="preserve">Meurthe-et-Moselle </t>
  </si>
  <si>
    <t xml:space="preserve">Marne </t>
  </si>
  <si>
    <t xml:space="preserve">Bas-Rhin </t>
  </si>
  <si>
    <t xml:space="preserve">Pas-de-Calais </t>
  </si>
  <si>
    <t xml:space="preserve">Nord </t>
  </si>
  <si>
    <t xml:space="preserve">Saône-et-Loire </t>
  </si>
  <si>
    <t xml:space="preserve">Ain </t>
  </si>
  <si>
    <t xml:space="preserve">Aube </t>
  </si>
  <si>
    <t xml:space="preserve">Isère </t>
  </si>
  <si>
    <t xml:space="preserve">Charente-Maritime </t>
  </si>
  <si>
    <t xml:space="preserve">Vaucluse </t>
  </si>
  <si>
    <t xml:space="preserve">Eure </t>
  </si>
  <si>
    <t xml:space="preserve">Eure-et-Loir </t>
  </si>
  <si>
    <t xml:space="preserve">Seine-Maritime </t>
  </si>
  <si>
    <t xml:space="preserve">Haute-Savoie </t>
  </si>
  <si>
    <t xml:space="preserve">Loiret </t>
  </si>
  <si>
    <t xml:space="preserve">Moselle </t>
  </si>
  <si>
    <t xml:space="preserve">Yvelines </t>
  </si>
  <si>
    <t xml:space="preserve">Haut-Rhin </t>
  </si>
  <si>
    <t xml:space="preserve">Var </t>
  </si>
  <si>
    <t xml:space="preserve">Oise </t>
  </si>
  <si>
    <t xml:space="preserve">Seine-et-Marne </t>
  </si>
  <si>
    <t>Test total</t>
  </si>
  <si>
    <t>Test +</t>
  </si>
  <si>
    <t>Taux de +</t>
  </si>
  <si>
    <t>Taux + H</t>
  </si>
  <si>
    <t>Taux + F</t>
  </si>
  <si>
    <t>14</t>
  </si>
  <si>
    <t>15</t>
  </si>
  <si>
    <t>16</t>
  </si>
  <si>
    <t>17</t>
  </si>
  <si>
    <t>18</t>
  </si>
  <si>
    <t>19</t>
  </si>
  <si>
    <t>2A</t>
  </si>
  <si>
    <t>2B</t>
  </si>
  <si>
    <t>55</t>
  </si>
  <si>
    <t>56</t>
  </si>
  <si>
    <t>57</t>
  </si>
  <si>
    <t>58</t>
  </si>
  <si>
    <t>59</t>
  </si>
  <si>
    <t>60</t>
  </si>
  <si>
    <t>61</t>
  </si>
  <si>
    <t>Pop</t>
  </si>
  <si>
    <t>Nb deces</t>
  </si>
  <si>
    <t>Sur-occupation logement (2016)</t>
  </si>
  <si>
    <t>Nb med gen/100 000hab(2018)</t>
  </si>
  <si>
    <t>Département</t>
  </si>
  <si>
    <t>Code</t>
  </si>
  <si>
    <t>Tx prévalence diabete 2016</t>
  </si>
  <si>
    <t>Nd</t>
  </si>
  <si>
    <t>Taux stand adm ALD HTA (2009)</t>
  </si>
  <si>
    <t>Taux std adm ald mal circulatoire (2013)</t>
  </si>
  <si>
    <t>Part class pop (2016)</t>
  </si>
  <si>
    <t>Tx adm std ALD mal respiratoire (2013)</t>
  </si>
  <si>
    <t>Part 65+ (%)</t>
  </si>
  <si>
    <t>Surmortalité</t>
  </si>
  <si>
    <t>Libellés</t>
  </si>
  <si>
    <t>Source</t>
  </si>
  <si>
    <t>Explication</t>
  </si>
  <si>
    <t>Santé publique et Insee</t>
  </si>
  <si>
    <t>Insee</t>
  </si>
  <si>
    <t>Nb test / 10 000</t>
  </si>
  <si>
    <t>Obs</t>
  </si>
  <si>
    <t>SP</t>
  </si>
  <si>
    <t>Santé Publique (SP)</t>
  </si>
  <si>
    <t>SP et Insee</t>
  </si>
  <si>
    <t>INSEE</t>
  </si>
  <si>
    <t>Part des 65 ans et plus dans la population du département</t>
  </si>
  <si>
    <t>Part des ouvriers et employés dans le département en 2016</t>
  </si>
  <si>
    <t>Drees</t>
  </si>
  <si>
    <t>Taux standardisé de nouvelles admissions en ALD pour hypertension artérielle (pop. réf. PSE 2013)  - Ensemble / pour 100 000 hab</t>
  </si>
  <si>
    <t>Cnamts, CCMSA, CNRSI  Insee Exploitation Fnors</t>
  </si>
  <si>
    <t>Mis à jour aout 2016 - site score santé (drees)</t>
  </si>
  <si>
    <t>Mis à jour mai 2017 - site score santé (drees)</t>
  </si>
  <si>
    <t>Taux standardisé d'admission en ALD pour maladies de l’appareil respiratoire (pop. réf. PSE 2013)   - Ensemble / pour 100 000 hab</t>
  </si>
  <si>
    <t>Mis à jour aout 2017 - site score santé (drees)</t>
  </si>
  <si>
    <t>Taux standardisé d'admissions en ALD pour maladies de l'appareil circulatoire (pop. réf. PSE 2013) - Ensemble / pour 100 000 hab</t>
  </si>
  <si>
    <t>Taux de prévalence standardisé du diabète traité pharmacologiquement (tous types) 2016 - hommes et femmes (en %)</t>
  </si>
  <si>
    <t>SNDS - DCIR, Insee. Exploitation Santé publique France</t>
  </si>
  <si>
    <t>Trouvé sur le site de SP</t>
  </si>
  <si>
    <t>Trouvé sur le site de l'observatoire des territoires</t>
  </si>
  <si>
    <t>Nb de médecins généralistes pour 100 000 hab</t>
  </si>
  <si>
    <t xml:space="preserve">Les personnes traitées pharmacologiquement pour un diabète sont identifiées comme ayant eu au moins 3 délivrances d’antidiabétiques oraux et/ou insuline (ATC A10)  ou 2 en cas de grand conditionnement, à des dates différentes au cours de l’année n. </t>
  </si>
  <si>
    <t>nb de décès cumulés du covid19 au 13 avril 2020</t>
  </si>
  <si>
    <t>Sur-occupation des résidences principales 2016</t>
  </si>
  <si>
    <t>L'indicateur représenté est le taux de logements en situation de sur-occupation au sens du recensement de la population. Sa définition repose sur la composition du ménage et le nombre de pièces du logement. Un logement est sur-occupé quand il lui manque au moins une pièce par rapport à la norme d' « occupation normale », fondée sur le nombre de pièces nécessaires au ménage, décompté de la manière suivante :
- une pièce de séjour pour le ménage ;
- une pièce pour chaque personne de référence d'une famille ;
- une pièce pour les personnes hors famille non célibataires ou les célibataires de 19 ans et plus ;
- et, pour les célibataires de moins de 19 ans :
- une pièce pour deux enfants s'ils sont de même sexe ou ont moins de 7 ans ;
- sinon, une pièce par enfant.
L’indicateur ici présenté donne le pourcentage de résidences principales suroccupés par rapport à l’ensemble des résidences principales.
Par construction, les logements d'une pièce sont considérés comme suroccupés.
Cet indicateur relève des ITDD et s'inscrit dans le suivi de l'orientation "Favoriser l’inclusion sociale des populations".</t>
  </si>
  <si>
    <t>Données qui ne prennent pas en compte tous les tests mais seulement ceux des labos des villes (donc il manque les labos hospitaliers et surement des labos privés)</t>
  </si>
  <si>
    <t>https://www.cascoronavirus.fr/test-depistage/france</t>
  </si>
  <si>
    <t>nb de test du covid par les laboratoires de ville (au 9 avril)</t>
  </si>
  <si>
    <t>nb de tests positif au covid (au 9 avril)</t>
  </si>
  <si>
    <t>% de tests positifs au covid (au 9 avril)</t>
  </si>
  <si>
    <t>taux de tests positifs au covid (hommes) (au 9 avril)</t>
  </si>
  <si>
    <t>taux de tests positifs au covid (femmes) (au 9 avril)</t>
  </si>
  <si>
    <t>nb de tests du covid pour 10 000 hab (au 9 avril)</t>
  </si>
  <si>
    <t>Part des étrangers</t>
  </si>
  <si>
    <t>nd</t>
  </si>
  <si>
    <t>Part des étrangers (principales nationalités) dans la population du dpt en 2016</t>
  </si>
  <si>
    <t>Part des immigrés (principales nationalités d'origines) dans la population du dpt 2016</t>
  </si>
  <si>
    <t>Part des immigrés</t>
  </si>
  <si>
    <t>Part class pop</t>
  </si>
  <si>
    <t>Partt des immigrés</t>
  </si>
  <si>
    <t>Part de salaries transport public pour travailler</t>
  </si>
  <si>
    <t>Proportion de salariés utilisant principalement les transports en commun pour se rendre au travail par département de résidence (2015)</t>
  </si>
  <si>
    <t>Surmortalité Hôpital et clinique</t>
  </si>
  <si>
    <t>Surmortalité Ets personnes âgées</t>
  </si>
  <si>
    <t>SurmortalitéDomicile</t>
  </si>
  <si>
    <t>Surmortalié par lieux (Hopital, EPHAD, domicile</t>
  </si>
  <si>
    <t xml:space="preserve">Attention : Les décès survenus dans des établissements de santé (hôpital, clinique privée) ou pour personnes âgées, et à domicile, sont inférieurs aux décès totaux. Les lieux de décès ne sont pas connus pour 11% des décès de 2020, cette proportion variant selon les départements. </t>
  </si>
  <si>
    <t>Surmortalité par age</t>
  </si>
  <si>
    <t>nbr de morts entre 1er mars et 6 avril 2020</t>
  </si>
  <si>
    <t>Surmortalité (%)</t>
  </si>
  <si>
    <t>Surmortalité (0-64 ans) (%)</t>
  </si>
  <si>
    <t>Surmortalité (65-74 ans) (%)</t>
  </si>
  <si>
    <t>Surmortalité (75-84 ans) (%°</t>
  </si>
  <si>
    <t>Surmortalité (85 ans et +) (%)</t>
  </si>
  <si>
    <t>Taux obésité</t>
  </si>
  <si>
    <t>Deces CH/10 000</t>
  </si>
  <si>
    <t>nb de décés covid 19 à l'hopital pour 10 000 habitants</t>
  </si>
  <si>
    <t>écart de déces entre 2020 et 2019 (1er mars-6 avril) en %</t>
  </si>
  <si>
    <t>écart du nbr de déces entre 2020 et 2019 (1er mars-6 avril)</t>
  </si>
  <si>
    <t>Morts en +/ 10000</t>
  </si>
  <si>
    <t>Ecart morts 20-19</t>
  </si>
  <si>
    <t>donnnées encore provisoires</t>
  </si>
  <si>
    <t>Nbr de morts en + rapportés à 10 000 hab</t>
  </si>
  <si>
    <t>écart de déces entre 2020 et 2019 (1er mars-6 avril) par tranche d'age en %</t>
  </si>
  <si>
    <t>écart de déces entre 2020 et 2019 (1er mars-6 avril) par lieux de décès en %</t>
  </si>
  <si>
    <t>Nbr morts total (2020)</t>
  </si>
  <si>
    <t>Morts 2020/10000</t>
  </si>
  <si>
    <t>Nb morts total 2019</t>
  </si>
  <si>
    <t>Morts 2019/10 000</t>
  </si>
  <si>
    <t>Nb morts total 2020</t>
  </si>
  <si>
    <t>nbr de morts entre 1er mars et 6 avril 2020 rapportés à 10 000 hab</t>
  </si>
  <si>
    <t>nbr de morts entre 1er mars et 6 avril 2019 rapportés à 10 000 hab</t>
  </si>
  <si>
    <t>dans l'idéal faudrait refaire le calcul avec la population du 1er janvier 2019 (mais bon les écarts seraient surement très très marginaux)</t>
  </si>
  <si>
    <t>Part dpt/France</t>
  </si>
  <si>
    <t>Part dc covid/France</t>
  </si>
  <si>
    <t>chiffre de l'enquête Roche 2013</t>
  </si>
  <si>
    <t>Trouvé sur des sites internet</t>
  </si>
  <si>
    <t>Nbr de pers de 65 +</t>
  </si>
  <si>
    <t>Population du département de 65 ans et + au 1er janvier 2020 (estimation du rp)</t>
  </si>
  <si>
    <t>Population du département au 1er janvier 2020 (estimation du rp)</t>
  </si>
  <si>
    <t>Morts de 65 ans et +</t>
  </si>
  <si>
    <t>Mort 65 ans+/nbr pers 65 ans et+</t>
  </si>
  <si>
    <t>Nbr de morts de 65 ans et plus en 2020 (1er mars-6avril)</t>
  </si>
  <si>
    <t>% de morts de 65 ans et plus rapporté à la pop de 65 ans et plus</t>
  </si>
  <si>
    <t>Nbr de pers moins de 65 ans</t>
  </si>
  <si>
    <t>Part moins 65 (%)</t>
  </si>
  <si>
    <t>Morts de moins 65 ans</t>
  </si>
  <si>
    <t>Mort moins 65 ans/nbre pers moins de 65 ans</t>
  </si>
  <si>
    <t>Population du département de moins de 65 ans au 1er janvier 2020 (estimation du rp)</t>
  </si>
  <si>
    <t>Nbr de pers de moins de 65 ans</t>
  </si>
  <si>
    <t>Part de moins de 65 ans</t>
  </si>
  <si>
    <t>Part des moins de 65 ans dans la population du département</t>
  </si>
  <si>
    <t>Nombre de morts de moins 65 ans (1er mars-6 avril)</t>
  </si>
  <si>
    <t>% de morts de moins de 65 ans rapporté à la pop de 65 ans et plus</t>
  </si>
  <si>
    <t>INCOMPLET</t>
  </si>
  <si>
    <t>Taux d'équipement en lits médicalisés pour personnes âgées</t>
  </si>
  <si>
    <t>Cet indicateur représente le nombre de lits médicalisés rapporté à l’ensemble de la population résidant en France âgée de 75 ans et plus. Nbr de places pour 1 000 personnes de 75 ans et plus
Sont considérés ici les lits d'EHPAD et les lits de soins de longue durée.</t>
  </si>
  <si>
    <t>Taux d'équipement en accueil permanent - Ensemble des établissements d'hébergement permanent</t>
  </si>
  <si>
    <t>Nombre de places pour 1 000 personnes âgées de 75 ans ou plus dans les établissements d'hébergement permanent pour personnes âgées : établissements d'hébergement pour personnes âgées dépendantes (Ehpad), unités de soins de longue durée (USLD), maisons de retraite non Ehpad et résidences autonomie (anciennement logements-foyers).</t>
  </si>
  <si>
    <t>DREES</t>
  </si>
  <si>
    <t>Mis à jour avril 2017 - site score santé (drees)</t>
  </si>
  <si>
    <t>Nombre de lits d'hopital (medecine secteur public)</t>
  </si>
  <si>
    <t>743</t>
  </si>
  <si>
    <t>283</t>
  </si>
  <si>
    <t>1428</t>
  </si>
  <si>
    <t>518</t>
  </si>
  <si>
    <t>509</t>
  </si>
  <si>
    <t>227</t>
  </si>
  <si>
    <t>415</t>
  </si>
  <si>
    <t>578</t>
  </si>
  <si>
    <t>438</t>
  </si>
  <si>
    <t>1700</t>
  </si>
  <si>
    <t>2523</t>
  </si>
  <si>
    <t>1233</t>
  </si>
  <si>
    <t>370</t>
  </si>
  <si>
    <t>510</t>
  </si>
  <si>
    <t>1097</t>
  </si>
  <si>
    <t>486</t>
  </si>
  <si>
    <t>567</t>
  </si>
  <si>
    <t>199</t>
  </si>
  <si>
    <t>1061</t>
  </si>
  <si>
    <t>1072</t>
  </si>
  <si>
    <t>256</t>
  </si>
  <si>
    <t>542</t>
  </si>
  <si>
    <t>577</t>
  </si>
  <si>
    <t>851</t>
  </si>
  <si>
    <t>849</t>
  </si>
  <si>
    <t>1201</t>
  </si>
  <si>
    <t>587</t>
  </si>
  <si>
    <t>809</t>
  </si>
  <si>
    <t>1661</t>
  </si>
  <si>
    <t>903</t>
  </si>
  <si>
    <t>322</t>
  </si>
  <si>
    <t>2140</t>
  </si>
  <si>
    <t>372</t>
  </si>
  <si>
    <t>293</t>
  </si>
  <si>
    <t>1196</t>
  </si>
  <si>
    <t>217</t>
  </si>
  <si>
    <t>1573</t>
  </si>
  <si>
    <t>323</t>
  </si>
  <si>
    <t>325</t>
  </si>
  <si>
    <t>341</t>
  </si>
  <si>
    <t>1175</t>
  </si>
  <si>
    <t>790</t>
  </si>
  <si>
    <t>246</t>
  </si>
  <si>
    <t>382</t>
  </si>
  <si>
    <t>1718</t>
  </si>
  <si>
    <t>1537</t>
  </si>
  <si>
    <t>373</t>
  </si>
  <si>
    <t>979</t>
  </si>
  <si>
    <t>1626</t>
  </si>
  <si>
    <t>481</t>
  </si>
  <si>
    <t>446</t>
  </si>
  <si>
    <t>470</t>
  </si>
  <si>
    <t>1371</t>
  </si>
  <si>
    <t>1547</t>
  </si>
  <si>
    <t>1040</t>
  </si>
  <si>
    <t>299</t>
  </si>
  <si>
    <t>529</t>
  </si>
  <si>
    <t>151</t>
  </si>
  <si>
    <t>1207</t>
  </si>
  <si>
    <t>930</t>
  </si>
  <si>
    <t>1008</t>
  </si>
  <si>
    <t>603</t>
  </si>
  <si>
    <t>479</t>
  </si>
  <si>
    <t>1195</t>
  </si>
  <si>
    <t>395</t>
  </si>
  <si>
    <t>1281</t>
  </si>
  <si>
    <t>1452</t>
  </si>
  <si>
    <t>478</t>
  </si>
  <si>
    <t>4513</t>
  </si>
  <si>
    <t>1095</t>
  </si>
  <si>
    <t>632</t>
  </si>
  <si>
    <t>5015</t>
  </si>
  <si>
    <t>1772</t>
  </si>
  <si>
    <t>1029</t>
  </si>
  <si>
    <t>1126</t>
  </si>
  <si>
    <t>472</t>
  </si>
  <si>
    <t>823</t>
  </si>
  <si>
    <t>2916</t>
  </si>
  <si>
    <t>1041</t>
  </si>
  <si>
    <t>904</t>
  </si>
  <si>
    <t>800</t>
  </si>
  <si>
    <t>1467</t>
  </si>
  <si>
    <t>1955</t>
  </si>
  <si>
    <t>1588</t>
  </si>
  <si>
    <t>1114</t>
  </si>
  <si>
    <t>471</t>
  </si>
  <si>
    <t>235</t>
  </si>
  <si>
    <t>487</t>
  </si>
  <si>
    <t>1524</t>
  </si>
  <si>
    <t>2133</t>
  </si>
  <si>
    <t>1348</t>
  </si>
  <si>
    <t>879</t>
  </si>
  <si>
    <t>918</t>
  </si>
  <si>
    <t>852</t>
  </si>
  <si>
    <t>700</t>
  </si>
  <si>
    <t>686</t>
  </si>
  <si>
    <t>1155</t>
  </si>
  <si>
    <t>Nbr de lits /100000 hab</t>
  </si>
  <si>
    <t>DREES - INSEE</t>
  </si>
  <si>
    <t>Nombre de lits d'hospitalisation à temps plein en médecine dans le secteur public pour 100 000 habitants</t>
  </si>
  <si>
    <t>Nombre de lits d'hospitalisation à temps plein en médecine dans le secteur public en 2017</t>
  </si>
  <si>
    <t>site score santé (drees)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</si>
</sst>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_ ;_ * \(#,##0.00\)_ ;_ * &quot;-&quot;??_)_ ;_ @_ "/>
    <numFmt numFmtId="164" formatCode="_ * #,##0_)_ ;_ * \(#,##0\)_ ;_ * &quot;-&quot;??_)_ ;_ @_ "/>
    <numFmt numFmtId="165" formatCode="0.0"/>
    <numFmt numFmtId="166" formatCode="0_);\(0\)"/>
    <numFmt numFmtId="167" formatCode="#,##0.0"/>
    <numFmt numFmtId="168" formatCode="0.000"/>
  </numFmts>
  <fonts count="1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color indexed="8"/>
      <name val="Arial"/>
      <family val="2"/>
    </font>
    <font>
      <sz val="11"/>
      <color rgb="FF000000"/>
      <name val="Calibri"/>
      <family val="2"/>
    </font>
    <font>
      <i/>
      <sz val="10"/>
      <name val="Arial"/>
      <family val="2"/>
    </font>
    <font>
      <sz val="11"/>
      <color theme="1"/>
      <name val="Calibri"/>
      <family val="2"/>
    </font>
    <font>
      <sz val="10"/>
      <name val="Arial"/>
      <family val="2"/>
    </font>
    <font>
      <sz val="9.5"/>
      <color indexed="8"/>
      <name val="Arial"/>
      <family val="2"/>
    </font>
    <font>
      <sz val="12"/>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8" fillId="0" borderId="0"/>
  </cellStyleXfs>
  <cellXfs count="66">
    <xf numFmtId="0" fontId="0" fillId="0" borderId="0" xfId="0"/>
    <xf numFmtId="165" fontId="0" fillId="0" borderId="0" xfId="0" applyNumberFormat="1"/>
    <xf numFmtId="0" fontId="0" fillId="0" borderId="0" xfId="0" applyFill="1"/>
    <xf numFmtId="0" fontId="0" fillId="0" borderId="0" xfId="0" applyBorder="1"/>
    <xf numFmtId="164" fontId="0" fillId="0" borderId="0" xfId="1" applyNumberFormat="1" applyFont="1" applyBorder="1"/>
    <xf numFmtId="0" fontId="0" fillId="0" borderId="0" xfId="0" applyFill="1" applyBorder="1"/>
    <xf numFmtId="0" fontId="3" fillId="0" borderId="0" xfId="2" applyBorder="1"/>
    <xf numFmtId="166" fontId="0" fillId="0" borderId="0" xfId="1" applyNumberFormat="1" applyFont="1" applyBorder="1"/>
    <xf numFmtId="10" fontId="2" fillId="0" borderId="0" xfId="0" applyNumberFormat="1" applyFont="1" applyBorder="1"/>
    <xf numFmtId="10" fontId="0" fillId="0" borderId="0" xfId="0" applyNumberFormat="1" applyBorder="1"/>
    <xf numFmtId="3" fontId="4" fillId="0" borderId="0" xfId="0" applyNumberFormat="1" applyFont="1" applyBorder="1" applyAlignment="1">
      <alignment horizontal="right" vertical="center" wrapText="1"/>
    </xf>
    <xf numFmtId="1" fontId="0" fillId="0" borderId="0" xfId="0" applyNumberFormat="1" applyFill="1" applyBorder="1"/>
    <xf numFmtId="2" fontId="0" fillId="0" borderId="0" xfId="0" applyNumberFormat="1" applyBorder="1"/>
    <xf numFmtId="9" fontId="0" fillId="0" borderId="0" xfId="0" applyNumberFormat="1" applyBorder="1"/>
    <xf numFmtId="1" fontId="0" fillId="2" borderId="0" xfId="0" applyNumberFormat="1" applyFill="1" applyBorder="1"/>
    <xf numFmtId="9" fontId="2" fillId="0" borderId="0" xfId="0" applyNumberFormat="1" applyFont="1" applyBorder="1"/>
    <xf numFmtId="0" fontId="4" fillId="0" borderId="0" xfId="0" applyFont="1" applyBorder="1" applyAlignment="1">
      <alignment horizontal="center" vertical="center" wrapText="1"/>
    </xf>
    <xf numFmtId="0" fontId="5" fillId="0" borderId="0" xfId="0" applyFont="1" applyBorder="1"/>
    <xf numFmtId="9" fontId="5" fillId="0" borderId="0" xfId="0" applyNumberFormat="1" applyFont="1" applyBorder="1"/>
    <xf numFmtId="0" fontId="5" fillId="2" borderId="0" xfId="0" applyFont="1" applyFill="1" applyBorder="1"/>
    <xf numFmtId="3" fontId="6" fillId="0" borderId="0" xfId="0" applyNumberFormat="1" applyFont="1"/>
    <xf numFmtId="165" fontId="7" fillId="0" borderId="0" xfId="0" applyNumberFormat="1" applyFont="1" applyBorder="1"/>
    <xf numFmtId="0" fontId="2" fillId="0" borderId="0" xfId="0" applyFont="1"/>
    <xf numFmtId="0" fontId="0" fillId="0" borderId="0" xfId="0" applyFont="1"/>
    <xf numFmtId="0" fontId="0" fillId="0" borderId="0" xfId="0" applyAlignment="1">
      <alignment wrapText="1"/>
    </xf>
    <xf numFmtId="165" fontId="8" fillId="0" borderId="0" xfId="3" applyNumberFormat="1"/>
    <xf numFmtId="1" fontId="5" fillId="0" borderId="0" xfId="0" applyNumberFormat="1" applyFont="1" applyBorder="1"/>
    <xf numFmtId="1" fontId="5" fillId="2" borderId="0" xfId="0" applyNumberFormat="1" applyFont="1" applyFill="1" applyBorder="1"/>
    <xf numFmtId="165" fontId="7" fillId="0" borderId="0" xfId="0" applyNumberFormat="1" applyFont="1" applyFill="1" applyBorder="1"/>
    <xf numFmtId="165" fontId="5" fillId="0" borderId="0" xfId="0" applyNumberFormat="1" applyFont="1" applyBorder="1"/>
    <xf numFmtId="3" fontId="0" fillId="0" borderId="0" xfId="0" applyNumberFormat="1" applyBorder="1"/>
    <xf numFmtId="165" fontId="0" fillId="0" borderId="0" xfId="0" applyNumberFormat="1" applyBorder="1"/>
    <xf numFmtId="0" fontId="5" fillId="0" borderId="0" xfId="0" applyNumberFormat="1" applyFont="1" applyFill="1" applyBorder="1"/>
    <xf numFmtId="168" fontId="5" fillId="0" borderId="0" xfId="0" applyNumberFormat="1" applyFont="1" applyFill="1" applyBorder="1"/>
    <xf numFmtId="0" fontId="5" fillId="0" borderId="0" xfId="0" applyFont="1" applyFill="1" applyBorder="1"/>
    <xf numFmtId="3" fontId="4" fillId="0" borderId="0" xfId="0" applyNumberFormat="1" applyFont="1" applyFill="1" applyBorder="1" applyAlignment="1">
      <alignment horizontal="right" vertical="center" wrapText="1"/>
    </xf>
    <xf numFmtId="3" fontId="0" fillId="0" borderId="0" xfId="0" applyNumberFormat="1" applyFill="1" applyBorder="1"/>
    <xf numFmtId="0" fontId="10" fillId="0" borderId="0" xfId="0" applyFont="1" applyAlignment="1">
      <alignment wrapText="1"/>
    </xf>
    <xf numFmtId="1" fontId="7" fillId="0" borderId="0" xfId="0" applyNumberFormat="1" applyFont="1" applyBorder="1" applyAlignment="1"/>
    <xf numFmtId="167" fontId="9" fillId="0" borderId="0" xfId="0" applyNumberFormat="1" applyFont="1" applyBorder="1" applyAlignment="1">
      <alignment horizontal="right" vertical="top"/>
    </xf>
    <xf numFmtId="0" fontId="5" fillId="0" borderId="0" xfId="0" applyFont="1" applyFill="1" applyBorder="1" applyAlignment="1">
      <alignment horizontal="center" vertical="top" wrapText="1"/>
    </xf>
    <xf numFmtId="164" fontId="0" fillId="0" borderId="0" xfId="1" applyNumberFormat="1" applyFont="1" applyFill="1" applyBorder="1"/>
    <xf numFmtId="0" fontId="10" fillId="0" borderId="0" xfId="0" applyFont="1" applyFill="1" applyAlignment="1">
      <alignment wrapText="1"/>
    </xf>
    <xf numFmtId="0" fontId="4" fillId="2" borderId="0" xfId="0" applyFont="1" applyFill="1" applyBorder="1" applyAlignment="1">
      <alignment horizontal="center" vertical="center" wrapText="1"/>
    </xf>
    <xf numFmtId="0" fontId="3" fillId="2" borderId="0" xfId="2" applyFill="1" applyBorder="1"/>
    <xf numFmtId="3" fontId="4" fillId="2" borderId="0" xfId="0" applyNumberFormat="1" applyFont="1" applyFill="1" applyBorder="1" applyAlignment="1">
      <alignment horizontal="right" vertical="center" wrapText="1"/>
    </xf>
    <xf numFmtId="165" fontId="8" fillId="2" borderId="0" xfId="3" applyNumberFormat="1" applyFill="1"/>
    <xf numFmtId="0" fontId="0" fillId="2" borderId="0" xfId="0" applyFill="1" applyBorder="1"/>
    <xf numFmtId="2" fontId="0" fillId="2" borderId="0" xfId="0" applyNumberFormat="1" applyFill="1" applyBorder="1"/>
    <xf numFmtId="165" fontId="0" fillId="2" borderId="0" xfId="0" applyNumberFormat="1" applyFill="1" applyBorder="1"/>
    <xf numFmtId="165" fontId="5" fillId="2" borderId="0" xfId="0" applyNumberFormat="1" applyFont="1" applyFill="1" applyBorder="1"/>
    <xf numFmtId="168" fontId="5" fillId="2" borderId="0" xfId="0" applyNumberFormat="1" applyFont="1" applyFill="1" applyBorder="1"/>
    <xf numFmtId="0" fontId="0" fillId="2" borderId="0" xfId="0" applyFill="1"/>
    <xf numFmtId="9" fontId="5" fillId="2" borderId="0" xfId="0" applyNumberFormat="1" applyFont="1" applyFill="1" applyBorder="1"/>
    <xf numFmtId="166" fontId="0" fillId="2" borderId="0" xfId="1" applyNumberFormat="1" applyFont="1" applyFill="1" applyBorder="1"/>
    <xf numFmtId="10" fontId="2" fillId="2" borderId="0" xfId="0" applyNumberFormat="1" applyFont="1" applyFill="1" applyBorder="1"/>
    <xf numFmtId="10" fontId="0" fillId="2" borderId="0" xfId="0" applyNumberFormat="1" applyFill="1" applyBorder="1"/>
    <xf numFmtId="3" fontId="6" fillId="2" borderId="0" xfId="0" applyNumberFormat="1" applyFont="1" applyFill="1"/>
    <xf numFmtId="167" fontId="9" fillId="2" borderId="0" xfId="0" applyNumberFormat="1" applyFont="1" applyFill="1" applyBorder="1" applyAlignment="1">
      <alignment horizontal="right" vertical="top"/>
    </xf>
    <xf numFmtId="165" fontId="0" fillId="2" borderId="0" xfId="0" applyNumberFormat="1" applyFill="1"/>
    <xf numFmtId="165" fontId="7" fillId="2" borderId="0" xfId="0" applyNumberFormat="1" applyFont="1" applyFill="1" applyBorder="1"/>
    <xf numFmtId="1" fontId="7" fillId="2" borderId="0" xfId="0" applyNumberFormat="1" applyFont="1" applyFill="1" applyBorder="1" applyAlignment="1"/>
    <xf numFmtId="9" fontId="0" fillId="2" borderId="0" xfId="0" applyNumberFormat="1" applyFill="1" applyBorder="1"/>
    <xf numFmtId="9" fontId="2" fillId="2" borderId="0" xfId="0" applyNumberFormat="1" applyFont="1" applyFill="1" applyBorder="1"/>
    <xf numFmtId="2" fontId="7" fillId="0" borderId="0" xfId="0" applyNumberFormat="1" applyFont="1" applyBorder="1"/>
    <xf numFmtId="1" fontId="0" fillId="0" borderId="0" xfId="0" applyNumberFormat="1" applyBorder="1"/>
  </cellXfs>
  <cellStyles count="4">
    <cellStyle name="Lien hypertexte" xfId="2" builtinId="8"/>
    <cellStyle name="Milliers" xfId="1" builtinId="3"/>
    <cellStyle name="Motif"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ascoronavirus.fr/test-depistage/france/departement/vendee" TargetMode="External"/><Relationship Id="rId21" Type="http://schemas.openxmlformats.org/officeDocument/2006/relationships/hyperlink" Target="https://www.cascoronavirus.fr/test-depistage/france/departement/pyren%C3%A9es-orientales" TargetMode="External"/><Relationship Id="rId42" Type="http://schemas.openxmlformats.org/officeDocument/2006/relationships/hyperlink" Target="https://www.cascoronavirus.fr/test-depistage/france/departement/haute-garonne" TargetMode="External"/><Relationship Id="rId47" Type="http://schemas.openxmlformats.org/officeDocument/2006/relationships/hyperlink" Target="https://www.cascoronavirus.fr/test-depistage/france/departement/territoire-de%20belfort" TargetMode="External"/><Relationship Id="rId63" Type="http://schemas.openxmlformats.org/officeDocument/2006/relationships/hyperlink" Target="https://www.cascoronavirus.fr/test-depistage/france/departement/indre" TargetMode="External"/><Relationship Id="rId68" Type="http://schemas.openxmlformats.org/officeDocument/2006/relationships/hyperlink" Target="https://www.cascoronavirus.fr/test-depistage/france/departement/somme" TargetMode="External"/><Relationship Id="rId84" Type="http://schemas.openxmlformats.org/officeDocument/2006/relationships/hyperlink" Target="https://www.cascoronavirus.fr/test-depistage/france/departement/haute-savoie" TargetMode="External"/><Relationship Id="rId89" Type="http://schemas.openxmlformats.org/officeDocument/2006/relationships/hyperlink" Target="https://www.cascoronavirus.fr/test-depistage/france/departement/var" TargetMode="External"/><Relationship Id="rId16" Type="http://schemas.openxmlformats.org/officeDocument/2006/relationships/hyperlink" Target="https://www.cascoronavirus.fr/test-depistage/france/departement/guadeloupe" TargetMode="External"/><Relationship Id="rId11" Type="http://schemas.openxmlformats.org/officeDocument/2006/relationships/hyperlink" Target="https://www.cascoronavirus.fr/test-depistage/france/departement/deux-sevres" TargetMode="External"/><Relationship Id="rId32" Type="http://schemas.openxmlformats.org/officeDocument/2006/relationships/hyperlink" Target="https://www.cascoronavirus.fr/test-depistage/france/departement/ariege" TargetMode="External"/><Relationship Id="rId37" Type="http://schemas.openxmlformats.org/officeDocument/2006/relationships/hyperlink" Target="https://www.cascoronavirus.fr/test-depistage/france/departement/loir-et-cher" TargetMode="External"/><Relationship Id="rId53" Type="http://schemas.openxmlformats.org/officeDocument/2006/relationships/hyperlink" Target="https://www.cascoronavirus.fr/test-depistage/france/departement/alpes-de-haute-provence" TargetMode="External"/><Relationship Id="rId58" Type="http://schemas.openxmlformats.org/officeDocument/2006/relationships/hyperlink" Target="https://www.cascoronavirus.fr/test-depistage/france/departement/nievre" TargetMode="External"/><Relationship Id="rId74" Type="http://schemas.openxmlformats.org/officeDocument/2006/relationships/hyperlink" Target="https://www.cascoronavirus.fr/test-depistage/france/departement/nord" TargetMode="External"/><Relationship Id="rId79" Type="http://schemas.openxmlformats.org/officeDocument/2006/relationships/hyperlink" Target="https://www.cascoronavirus.fr/test-depistage/france/departement/charente-maritime" TargetMode="External"/><Relationship Id="rId5" Type="http://schemas.openxmlformats.org/officeDocument/2006/relationships/hyperlink" Target="https://www.cascoronavirus.fr/test-depistage/france/departement/creuse" TargetMode="External"/><Relationship Id="rId90" Type="http://schemas.openxmlformats.org/officeDocument/2006/relationships/hyperlink" Target="https://www.cascoronavirus.fr/test-depistage/france/departement/oise" TargetMode="External"/><Relationship Id="rId95" Type="http://schemas.openxmlformats.org/officeDocument/2006/relationships/hyperlink" Target="https://www.cascoronavirus.fr/test-depistage/france/departement/essonne" TargetMode="External"/><Relationship Id="rId22" Type="http://schemas.openxmlformats.org/officeDocument/2006/relationships/hyperlink" Target="https://www.cascoronavirus.fr/test-depistage/france/departement/lot" TargetMode="External"/><Relationship Id="rId27" Type="http://schemas.openxmlformats.org/officeDocument/2006/relationships/hyperlink" Target="https://www.cascoronavirus.fr/test-depistage/france/departement/hautes-alpes" TargetMode="External"/><Relationship Id="rId43" Type="http://schemas.openxmlformats.org/officeDocument/2006/relationships/hyperlink" Target="https://www.cascoronavirus.fr/test-depistage/france/departement/lot-et-garonne" TargetMode="External"/><Relationship Id="rId48" Type="http://schemas.openxmlformats.org/officeDocument/2006/relationships/hyperlink" Target="https://www.cascoronavirus.fr/test-depistage/france/departement/cote-d-or" TargetMode="External"/><Relationship Id="rId64" Type="http://schemas.openxmlformats.org/officeDocument/2006/relationships/hyperlink" Target="https://www.cascoronavirus.fr/test-depistage/france/departement/manche" TargetMode="External"/><Relationship Id="rId69" Type="http://schemas.openxmlformats.org/officeDocument/2006/relationships/hyperlink" Target="https://www.cascoronavirus.fr/test-depistage/france/departement/calvados" TargetMode="External"/><Relationship Id="rId80" Type="http://schemas.openxmlformats.org/officeDocument/2006/relationships/hyperlink" Target="https://www.cascoronavirus.fr/test-depistage/france/departement/vaucluse" TargetMode="External"/><Relationship Id="rId85" Type="http://schemas.openxmlformats.org/officeDocument/2006/relationships/hyperlink" Target="https://www.cascoronavirus.fr/test-depistage/france/departement/loiret" TargetMode="External"/><Relationship Id="rId12" Type="http://schemas.openxmlformats.org/officeDocument/2006/relationships/hyperlink" Target="https://www.cascoronavirus.fr/test-depistage/france/departement/finistere" TargetMode="External"/><Relationship Id="rId17" Type="http://schemas.openxmlformats.org/officeDocument/2006/relationships/hyperlink" Target="https://www.cascoronavirus.fr/test-depistage/france/departement/cotes-d-armor" TargetMode="External"/><Relationship Id="rId25" Type="http://schemas.openxmlformats.org/officeDocument/2006/relationships/hyperlink" Target="https://www.cascoronavirus.fr/test-depistage/france/departement/tarn-et-garonne" TargetMode="External"/><Relationship Id="rId33" Type="http://schemas.openxmlformats.org/officeDocument/2006/relationships/hyperlink" Target="https://www.cascoronavirus.fr/test-depistage/france/departement/haute-loire" TargetMode="External"/><Relationship Id="rId38" Type="http://schemas.openxmlformats.org/officeDocument/2006/relationships/hyperlink" Target="https://www.cascoronavirus.fr/test-depistage/france/departement/tarn" TargetMode="External"/><Relationship Id="rId46" Type="http://schemas.openxmlformats.org/officeDocument/2006/relationships/hyperlink" Target="https://www.cascoronavirus.fr/test-depistage/france/departement/dordogne" TargetMode="External"/><Relationship Id="rId59" Type="http://schemas.openxmlformats.org/officeDocument/2006/relationships/hyperlink" Target="https://www.cascoronavirus.fr/test-depistage/france/departement/cher" TargetMode="External"/><Relationship Id="rId67" Type="http://schemas.openxmlformats.org/officeDocument/2006/relationships/hyperlink" Target="https://www.cascoronavirus.fr/test-depistage/france/departement/vosges" TargetMode="External"/><Relationship Id="rId20" Type="http://schemas.openxmlformats.org/officeDocument/2006/relationships/hyperlink" Target="https://www.cascoronavirus.fr/test-depistage/france/departement/maine-et-loire" TargetMode="External"/><Relationship Id="rId41" Type="http://schemas.openxmlformats.org/officeDocument/2006/relationships/hyperlink" Target="https://www.cascoronavirus.fr/test-depistage/france/departement/jura" TargetMode="External"/><Relationship Id="rId54" Type="http://schemas.openxmlformats.org/officeDocument/2006/relationships/hyperlink" Target="https://www.cascoronavirus.fr/test-depistage/france/departement/orne" TargetMode="External"/><Relationship Id="rId62" Type="http://schemas.openxmlformats.org/officeDocument/2006/relationships/hyperlink" Target="https://www.cascoronavirus.fr/test-depistage/france/departement/haute-saone" TargetMode="External"/><Relationship Id="rId70" Type="http://schemas.openxmlformats.org/officeDocument/2006/relationships/hyperlink" Target="https://www.cascoronavirus.fr/test-depistage/france/departement/meurthe-et-moselle" TargetMode="External"/><Relationship Id="rId75" Type="http://schemas.openxmlformats.org/officeDocument/2006/relationships/hyperlink" Target="https://www.cascoronavirus.fr/test-depistage/france/departement/saone-et-loire" TargetMode="External"/><Relationship Id="rId83" Type="http://schemas.openxmlformats.org/officeDocument/2006/relationships/hyperlink" Target="https://www.cascoronavirus.fr/test-depistage/france/departement/seine-maritime" TargetMode="External"/><Relationship Id="rId88" Type="http://schemas.openxmlformats.org/officeDocument/2006/relationships/hyperlink" Target="https://www.cascoronavirus.fr/test-depistage/france/departement/haut-rhin" TargetMode="External"/><Relationship Id="rId91" Type="http://schemas.openxmlformats.org/officeDocument/2006/relationships/hyperlink" Target="https://www.cascoronavirus.fr/test-depistage/france/departement/seine-et-marne" TargetMode="External"/><Relationship Id="rId96" Type="http://schemas.openxmlformats.org/officeDocument/2006/relationships/hyperlink" Target="https://www.cascoronavirus.fr/test-depistage/france/departement/val-d-oise" TargetMode="External"/><Relationship Id="rId1" Type="http://schemas.openxmlformats.org/officeDocument/2006/relationships/hyperlink" Target="https://www.cascoronavirus.fr/test-depistage/france/departement/corse-du-sud" TargetMode="External"/><Relationship Id="rId6" Type="http://schemas.openxmlformats.org/officeDocument/2006/relationships/hyperlink" Target="https://www.cascoronavirus.fr/test-depistage/france/departement/haute-vienne" TargetMode="External"/><Relationship Id="rId15" Type="http://schemas.openxmlformats.org/officeDocument/2006/relationships/hyperlink" Target="https://www.cascoronavirus.fr/test-depistage/france/departement/mayenne" TargetMode="External"/><Relationship Id="rId23" Type="http://schemas.openxmlformats.org/officeDocument/2006/relationships/hyperlink" Target="https://www.cascoronavirus.fr/test-depistage/france/departement/allier" TargetMode="External"/><Relationship Id="rId28" Type="http://schemas.openxmlformats.org/officeDocument/2006/relationships/hyperlink" Target="https://www.cascoronavirus.fr/test-depistage/france/departement/vienne" TargetMode="External"/><Relationship Id="rId36" Type="http://schemas.openxmlformats.org/officeDocument/2006/relationships/hyperlink" Target="https://www.cascoronavirus.fr/test-depistage/france/departement/savoie" TargetMode="External"/><Relationship Id="rId49" Type="http://schemas.openxmlformats.org/officeDocument/2006/relationships/hyperlink" Target="https://www.cascoronavirus.fr/test-depistage/france/departement/herault" TargetMode="External"/><Relationship Id="rId57" Type="http://schemas.openxmlformats.org/officeDocument/2006/relationships/hyperlink" Target="https://www.cascoronavirus.fr/test-depistage/france/departement/drome" TargetMode="External"/><Relationship Id="rId10" Type="http://schemas.openxmlformats.org/officeDocument/2006/relationships/hyperlink" Target="https://www.cascoronavirus.fr/test-depistage/france/departement/guyane" TargetMode="External"/><Relationship Id="rId31" Type="http://schemas.openxmlformats.org/officeDocument/2006/relationships/hyperlink" Target="https://www.cascoronavirus.fr/test-depistage/france/departement/correze" TargetMode="External"/><Relationship Id="rId44" Type="http://schemas.openxmlformats.org/officeDocument/2006/relationships/hyperlink" Target="https://www.cascoronavirus.fr/test-depistage/france/departement/landes" TargetMode="External"/><Relationship Id="rId52" Type="http://schemas.openxmlformats.org/officeDocument/2006/relationships/hyperlink" Target="https://www.cascoronavirus.fr/test-depistage/france/departement/pyren%C3%A9es-atlantiques" TargetMode="External"/><Relationship Id="rId60" Type="http://schemas.openxmlformats.org/officeDocument/2006/relationships/hyperlink" Target="https://www.cascoronavirus.fr/test-depistage/france/departement/aude" TargetMode="External"/><Relationship Id="rId65" Type="http://schemas.openxmlformats.org/officeDocument/2006/relationships/hyperlink" Target="https://www.cascoronavirus.fr/test-depistage/france/departement/rhone" TargetMode="External"/><Relationship Id="rId73" Type="http://schemas.openxmlformats.org/officeDocument/2006/relationships/hyperlink" Target="https://www.cascoronavirus.fr/test-depistage/france/departement/pas-de-calais" TargetMode="External"/><Relationship Id="rId78" Type="http://schemas.openxmlformats.org/officeDocument/2006/relationships/hyperlink" Target="https://www.cascoronavirus.fr/test-depistage/france/departement/isere" TargetMode="External"/><Relationship Id="rId81" Type="http://schemas.openxmlformats.org/officeDocument/2006/relationships/hyperlink" Target="https://www.cascoronavirus.fr/test-depistage/france/departement/eure" TargetMode="External"/><Relationship Id="rId86" Type="http://schemas.openxmlformats.org/officeDocument/2006/relationships/hyperlink" Target="https://www.cascoronavirus.fr/test-depistage/france/departement/moselle" TargetMode="External"/><Relationship Id="rId94" Type="http://schemas.openxmlformats.org/officeDocument/2006/relationships/hyperlink" Target="https://www.cascoronavirus.fr/test-depistage/france/departement/val-de-marne" TargetMode="External"/><Relationship Id="rId99" Type="http://schemas.openxmlformats.org/officeDocument/2006/relationships/hyperlink" Target="https://www.cascoronavirus.fr/test-depistage/france/departement/paris" TargetMode="External"/><Relationship Id="rId101" Type="http://schemas.openxmlformats.org/officeDocument/2006/relationships/printerSettings" Target="../printerSettings/printerSettings1.bin"/><Relationship Id="rId4" Type="http://schemas.openxmlformats.org/officeDocument/2006/relationships/hyperlink" Target="https://www.cascoronavirus.fr/test-depistage/france/departement/la-reunion" TargetMode="External"/><Relationship Id="rId9" Type="http://schemas.openxmlformats.org/officeDocument/2006/relationships/hyperlink" Target="https://www.cascoronavirus.fr/test-depistage/france/departement/morbihan" TargetMode="External"/><Relationship Id="rId13" Type="http://schemas.openxmlformats.org/officeDocument/2006/relationships/hyperlink" Target="https://www.cascoronavirus.fr/test-depistage/france/departement/aveyron" TargetMode="External"/><Relationship Id="rId18" Type="http://schemas.openxmlformats.org/officeDocument/2006/relationships/hyperlink" Target="https://www.cascoronavirus.fr/test-depistage/france/departement/cantal" TargetMode="External"/><Relationship Id="rId39" Type="http://schemas.openxmlformats.org/officeDocument/2006/relationships/hyperlink" Target="https://www.cascoronavirus.fr/test-depistage/france/departement/hautes-pyren%C3%A9es" TargetMode="External"/><Relationship Id="rId34" Type="http://schemas.openxmlformats.org/officeDocument/2006/relationships/hyperlink" Target="https://www.cascoronavirus.fr/test-depistage/france/departement/charente" TargetMode="External"/><Relationship Id="rId50" Type="http://schemas.openxmlformats.org/officeDocument/2006/relationships/hyperlink" Target="https://www.cascoronavirus.fr/test-depistage/france/departement/ardennes" TargetMode="External"/><Relationship Id="rId55" Type="http://schemas.openxmlformats.org/officeDocument/2006/relationships/hyperlink" Target="https://www.cascoronavirus.fr/test-depistage/france/departement/gers" TargetMode="External"/><Relationship Id="rId76" Type="http://schemas.openxmlformats.org/officeDocument/2006/relationships/hyperlink" Target="https://www.cascoronavirus.fr/test-depistage/france/departement/ain" TargetMode="External"/><Relationship Id="rId97" Type="http://schemas.openxmlformats.org/officeDocument/2006/relationships/hyperlink" Target="https://www.cascoronavirus.fr/test-depistage/france/departement/seine-saint-denis" TargetMode="External"/><Relationship Id="rId7" Type="http://schemas.openxmlformats.org/officeDocument/2006/relationships/hyperlink" Target="https://www.cascoronavirus.fr/test-depistage/france/departement/sarthe" TargetMode="External"/><Relationship Id="rId71" Type="http://schemas.openxmlformats.org/officeDocument/2006/relationships/hyperlink" Target="https://www.cascoronavirus.fr/test-depistage/france/departement/marne" TargetMode="External"/><Relationship Id="rId92" Type="http://schemas.openxmlformats.org/officeDocument/2006/relationships/hyperlink" Target="https://www.cascoronavirus.fr/test-depistage/france/departement/gironde" TargetMode="External"/><Relationship Id="rId2" Type="http://schemas.openxmlformats.org/officeDocument/2006/relationships/hyperlink" Target="https://www.cascoronavirus.fr/test-depistage/france/departement/haute-corse" TargetMode="External"/><Relationship Id="rId29" Type="http://schemas.openxmlformats.org/officeDocument/2006/relationships/hyperlink" Target="https://www.cascoronavirus.fr/test-depistage/france/departement/gard" TargetMode="External"/><Relationship Id="rId24" Type="http://schemas.openxmlformats.org/officeDocument/2006/relationships/hyperlink" Target="https://www.cascoronavirus.fr/test-depistage/france/departement/loire" TargetMode="External"/><Relationship Id="rId40" Type="http://schemas.openxmlformats.org/officeDocument/2006/relationships/hyperlink" Target="https://www.cascoronavirus.fr/test-depistage/france/departement/meuse" TargetMode="External"/><Relationship Id="rId45" Type="http://schemas.openxmlformats.org/officeDocument/2006/relationships/hyperlink" Target="https://www.cascoronavirus.fr/test-depistage/france/departement/loire-atlantique" TargetMode="External"/><Relationship Id="rId66" Type="http://schemas.openxmlformats.org/officeDocument/2006/relationships/hyperlink" Target="https://www.cascoronavirus.fr/test-depistage/france/departement/aisne" TargetMode="External"/><Relationship Id="rId87" Type="http://schemas.openxmlformats.org/officeDocument/2006/relationships/hyperlink" Target="https://www.cascoronavirus.fr/test-depistage/france/departement/yvelines" TargetMode="External"/><Relationship Id="rId61" Type="http://schemas.openxmlformats.org/officeDocument/2006/relationships/hyperlink" Target="https://www.cascoronavirus.fr/test-depistage/france/departement/indre-et-loire" TargetMode="External"/><Relationship Id="rId82" Type="http://schemas.openxmlformats.org/officeDocument/2006/relationships/hyperlink" Target="https://www.cascoronavirus.fr/test-depistage/france/departement/eure-et-loir" TargetMode="External"/><Relationship Id="rId19" Type="http://schemas.openxmlformats.org/officeDocument/2006/relationships/hyperlink" Target="https://www.cascoronavirus.fr/test-depistage/france/departement/ille-et-vilaine" TargetMode="External"/><Relationship Id="rId14" Type="http://schemas.openxmlformats.org/officeDocument/2006/relationships/hyperlink" Target="https://www.cascoronavirus.fr/test-depistage/france/departement/puy-de-dome" TargetMode="External"/><Relationship Id="rId30" Type="http://schemas.openxmlformats.org/officeDocument/2006/relationships/hyperlink" Target="https://www.cascoronavirus.fr/test-depistage/france/departement/haute-marne" TargetMode="External"/><Relationship Id="rId35" Type="http://schemas.openxmlformats.org/officeDocument/2006/relationships/hyperlink" Target="https://www.cascoronavirus.fr/test-depistage/france/departement/yonne" TargetMode="External"/><Relationship Id="rId56" Type="http://schemas.openxmlformats.org/officeDocument/2006/relationships/hyperlink" Target="https://www.cascoronavirus.fr/test-depistage/france/departement/doubs" TargetMode="External"/><Relationship Id="rId77" Type="http://schemas.openxmlformats.org/officeDocument/2006/relationships/hyperlink" Target="https://www.cascoronavirus.fr/test-depistage/france/departement/aube" TargetMode="External"/><Relationship Id="rId100" Type="http://schemas.openxmlformats.org/officeDocument/2006/relationships/hyperlink" Target="https://www.cascoronavirus.fr/test-depistage/france/departement/bouches-du-rhone" TargetMode="External"/><Relationship Id="rId8" Type="http://schemas.openxmlformats.org/officeDocument/2006/relationships/hyperlink" Target="https://www.cascoronavirus.fr/test-depistage/france/departement/martinique" TargetMode="External"/><Relationship Id="rId51" Type="http://schemas.openxmlformats.org/officeDocument/2006/relationships/hyperlink" Target="https://www.cascoronavirus.fr/test-depistage/france/departement/ardeche" TargetMode="External"/><Relationship Id="rId72" Type="http://schemas.openxmlformats.org/officeDocument/2006/relationships/hyperlink" Target="https://www.cascoronavirus.fr/test-depistage/france/departement/bas-rhin" TargetMode="External"/><Relationship Id="rId93" Type="http://schemas.openxmlformats.org/officeDocument/2006/relationships/hyperlink" Target="https://www.cascoronavirus.fr/test-depistage/france/departement/alpes-maritimes" TargetMode="External"/><Relationship Id="rId98" Type="http://schemas.openxmlformats.org/officeDocument/2006/relationships/hyperlink" Target="https://www.cascoronavirus.fr/test-depistage/france/departement/hauts-de-seine" TargetMode="External"/><Relationship Id="rId3" Type="http://schemas.openxmlformats.org/officeDocument/2006/relationships/hyperlink" Target="https://www.cascoronavirus.fr/test-depistage/france/departement/loze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2"/>
  <sheetViews>
    <sheetView tabSelected="1" workbookViewId="0">
      <pane xSplit="2" ySplit="1" topLeftCell="X2" activePane="bottomRight" state="frozen"/>
      <selection pane="topRight" activeCell="C1" sqref="C1"/>
      <selection pane="bottomLeft" activeCell="A2" sqref="A2"/>
      <selection pane="bottomRight" sqref="A1:XFD1048576"/>
    </sheetView>
  </sheetViews>
  <sheetFormatPr baseColWidth="10" defaultColWidth="10.83203125" defaultRowHeight="16" x14ac:dyDescent="0.2"/>
  <cols>
    <col min="1" max="1" width="10.83203125" style="3"/>
    <col min="2" max="2" width="28.33203125" style="3" customWidth="1"/>
    <col min="3" max="4" width="10.83203125" style="3"/>
    <col min="5" max="5" width="10.83203125" style="5"/>
    <col min="6" max="6" width="10.83203125" style="3"/>
    <col min="7" max="7" width="10.83203125" style="5"/>
    <col min="8" max="9" width="13" style="3" customWidth="1"/>
    <col min="10" max="11" width="10.83203125" style="3"/>
    <col min="12" max="14" width="13" style="3" customWidth="1"/>
    <col min="15" max="16" width="15.1640625" style="3" customWidth="1"/>
    <col min="17" max="17" width="14.1640625" style="3" customWidth="1"/>
    <col min="18" max="22" width="15.1640625" style="3" customWidth="1"/>
    <col min="23" max="24" width="15.1640625" style="5" customWidth="1"/>
    <col min="25" max="25" width="10.83203125" style="3"/>
    <col min="26" max="28" width="15.1640625" style="3" customWidth="1"/>
    <col min="29" max="32" width="10.83203125" style="3"/>
    <col min="33" max="33" width="10.83203125" style="4"/>
    <col min="34" max="34" width="14.83203125" style="5" customWidth="1"/>
    <col min="35" max="38" width="10.83203125" style="3"/>
    <col min="39" max="39" width="13.1640625" style="3" customWidth="1"/>
    <col min="40" max="41" width="10.83203125" style="3"/>
    <col min="42" max="42" width="13.83203125" style="3" customWidth="1"/>
    <col min="43" max="43" width="15.5" style="3" customWidth="1"/>
    <col min="44" max="45" width="18.1640625" style="3" customWidth="1"/>
    <col min="46" max="46" width="10.83203125" style="3"/>
    <col min="47" max="47" width="17.5" style="3" customWidth="1"/>
    <col min="48" max="16384" width="10.83203125" style="3"/>
  </cols>
  <sheetData>
    <row r="1" spans="1:50" s="5" customFormat="1" ht="68" x14ac:dyDescent="0.2">
      <c r="A1" s="5" t="s">
        <v>132</v>
      </c>
      <c r="B1" s="5" t="s">
        <v>131</v>
      </c>
      <c r="C1" s="5" t="s">
        <v>127</v>
      </c>
      <c r="D1" s="5" t="s">
        <v>223</v>
      </c>
      <c r="E1" s="5" t="s">
        <v>230</v>
      </c>
      <c r="F1" s="5" t="s">
        <v>139</v>
      </c>
      <c r="G1" s="5" t="s">
        <v>231</v>
      </c>
      <c r="H1" s="5" t="s">
        <v>179</v>
      </c>
      <c r="I1" s="5" t="s">
        <v>183</v>
      </c>
      <c r="J1" s="5" t="s">
        <v>184</v>
      </c>
      <c r="K1" s="5" t="s">
        <v>128</v>
      </c>
      <c r="L1" s="5" t="s">
        <v>201</v>
      </c>
      <c r="M1" s="5" t="s">
        <v>219</v>
      </c>
      <c r="N1" s="5" t="s">
        <v>220</v>
      </c>
      <c r="O1" s="5" t="s">
        <v>211</v>
      </c>
      <c r="P1" s="5" t="s">
        <v>212</v>
      </c>
      <c r="Q1" s="5" t="s">
        <v>213</v>
      </c>
      <c r="R1" s="5" t="s">
        <v>214</v>
      </c>
      <c r="S1" s="5" t="s">
        <v>206</v>
      </c>
      <c r="T1" s="5" t="s">
        <v>205</v>
      </c>
      <c r="U1" s="5" t="s">
        <v>226</v>
      </c>
      <c r="V1" s="5" t="s">
        <v>227</v>
      </c>
      <c r="W1" s="5" t="s">
        <v>232</v>
      </c>
      <c r="X1" s="5" t="s">
        <v>233</v>
      </c>
      <c r="Y1" s="5" t="s">
        <v>195</v>
      </c>
      <c r="Z1" s="40" t="s">
        <v>196</v>
      </c>
      <c r="AA1" s="40" t="s">
        <v>197</v>
      </c>
      <c r="AB1" s="40" t="s">
        <v>198</v>
      </c>
      <c r="AC1" s="40" t="s">
        <v>199</v>
      </c>
      <c r="AD1" s="40" t="s">
        <v>188</v>
      </c>
      <c r="AE1" s="40" t="s">
        <v>189</v>
      </c>
      <c r="AF1" s="40" t="s">
        <v>190</v>
      </c>
      <c r="AG1" s="41" t="s">
        <v>107</v>
      </c>
      <c r="AH1" s="5" t="s">
        <v>146</v>
      </c>
      <c r="AI1" s="5" t="s">
        <v>108</v>
      </c>
      <c r="AJ1" s="5" t="s">
        <v>109</v>
      </c>
      <c r="AK1" s="5" t="s">
        <v>110</v>
      </c>
      <c r="AL1" s="5" t="s">
        <v>111</v>
      </c>
      <c r="AM1" s="5" t="s">
        <v>129</v>
      </c>
      <c r="AN1" s="5" t="s">
        <v>130</v>
      </c>
      <c r="AO1" s="5" t="s">
        <v>186</v>
      </c>
      <c r="AP1" s="5" t="s">
        <v>133</v>
      </c>
      <c r="AQ1" s="5" t="s">
        <v>135</v>
      </c>
      <c r="AR1" s="5" t="s">
        <v>136</v>
      </c>
      <c r="AS1" s="5" t="s">
        <v>138</v>
      </c>
      <c r="AT1" s="5" t="s">
        <v>200</v>
      </c>
      <c r="AU1" s="42" t="s">
        <v>241</v>
      </c>
      <c r="AV1" s="5" t="s">
        <v>243</v>
      </c>
      <c r="AW1" s="5" t="s">
        <v>247</v>
      </c>
      <c r="AX1" s="5" t="s">
        <v>345</v>
      </c>
    </row>
    <row r="2" spans="1:50" x14ac:dyDescent="0.2">
      <c r="A2" s="47">
        <v>68</v>
      </c>
      <c r="B2" s="44" t="s">
        <v>103</v>
      </c>
      <c r="C2" s="45">
        <v>777917</v>
      </c>
      <c r="D2" s="45">
        <v>155947</v>
      </c>
      <c r="E2" s="45">
        <f>(C2-D2)</f>
        <v>621970</v>
      </c>
      <c r="F2" s="45">
        <v>20.433200035639228</v>
      </c>
      <c r="G2" s="45">
        <f>(100-F2)</f>
        <v>79.566799964360769</v>
      </c>
      <c r="H2" s="46">
        <v>8.6999999999999993</v>
      </c>
      <c r="I2" s="46">
        <v>11.8</v>
      </c>
      <c r="J2" s="47">
        <v>56</v>
      </c>
      <c r="K2" s="47">
        <v>595</v>
      </c>
      <c r="L2" s="48">
        <f>(K2/C2)*10000</f>
        <v>7.6486308950697826</v>
      </c>
      <c r="M2" s="49">
        <f>(C2/67761092)*100</f>
        <v>1.1480290193670433</v>
      </c>
      <c r="N2" s="49">
        <f>(K2/9585)*100</f>
        <v>6.2076160667709965</v>
      </c>
      <c r="O2" s="19">
        <v>1745</v>
      </c>
      <c r="P2" s="50">
        <f>(O2/C2)*10000</f>
        <v>22.43169901159121</v>
      </c>
      <c r="Q2" s="19">
        <v>718</v>
      </c>
      <c r="R2" s="50">
        <f>(Q2/C2)*10000</f>
        <v>9.2297764414455532</v>
      </c>
      <c r="S2" s="19">
        <v>1027</v>
      </c>
      <c r="T2" s="50">
        <f>(S2/C2)*10000</f>
        <v>13.201922570145658</v>
      </c>
      <c r="U2" s="27">
        <v>1606</v>
      </c>
      <c r="V2" s="50">
        <f>(U2/D2)*1000</f>
        <v>10.29837060026804</v>
      </c>
      <c r="W2" s="19">
        <v>139</v>
      </c>
      <c r="X2" s="51">
        <f>(W2/E2)*1000</f>
        <v>0.22348344775471485</v>
      </c>
      <c r="Y2" s="52">
        <v>143</v>
      </c>
      <c r="Z2" s="27">
        <v>51.086956521739133</v>
      </c>
      <c r="AA2" s="27">
        <v>125.24271844660196</v>
      </c>
      <c r="AB2" s="27">
        <v>182.3170731707317</v>
      </c>
      <c r="AC2" s="27">
        <v>153.76044568245126</v>
      </c>
      <c r="AD2" s="53">
        <v>1.1755725190839701</v>
      </c>
      <c r="AE2" s="53">
        <v>2.9484536082474202</v>
      </c>
      <c r="AF2" s="53">
        <v>1.13245033112583</v>
      </c>
      <c r="AG2" s="54">
        <v>2259</v>
      </c>
      <c r="AH2" s="14">
        <f>(AG2/C2)*10000</f>
        <v>29.03908771758427</v>
      </c>
      <c r="AI2" s="47">
        <v>754</v>
      </c>
      <c r="AJ2" s="55">
        <v>0.33400000000000002</v>
      </c>
      <c r="AK2" s="56">
        <v>0.33800000000000002</v>
      </c>
      <c r="AL2" s="56">
        <v>0.33100000000000002</v>
      </c>
      <c r="AM2" s="52">
        <v>6</v>
      </c>
      <c r="AN2" s="57">
        <v>139</v>
      </c>
      <c r="AO2" s="58">
        <v>7.8</v>
      </c>
      <c r="AP2" s="59">
        <v>5.5</v>
      </c>
      <c r="AQ2" s="60">
        <v>537.72266000000002</v>
      </c>
      <c r="AR2" s="60">
        <v>754.88828999999998</v>
      </c>
      <c r="AS2" s="60">
        <v>50.34628</v>
      </c>
      <c r="AT2" s="47"/>
      <c r="AU2" s="52">
        <v>102</v>
      </c>
      <c r="AV2" s="61">
        <v>133.90019000000001</v>
      </c>
      <c r="AW2" s="64" t="s">
        <v>282</v>
      </c>
      <c r="AX2" s="65">
        <f>(AW2/C2)*100000</f>
        <v>153.74390841182284</v>
      </c>
    </row>
    <row r="3" spans="1:50" x14ac:dyDescent="0.2">
      <c r="A3" s="43">
        <v>88</v>
      </c>
      <c r="B3" s="44" t="s">
        <v>82</v>
      </c>
      <c r="C3" s="45">
        <v>378986</v>
      </c>
      <c r="D3" s="45">
        <v>91007</v>
      </c>
      <c r="E3" s="45">
        <f>(C3-D3)</f>
        <v>287979</v>
      </c>
      <c r="F3" s="45">
        <v>25.313473520249218</v>
      </c>
      <c r="G3" s="45">
        <f>(100-F3)</f>
        <v>74.686526479750782</v>
      </c>
      <c r="H3" s="46">
        <v>2.8</v>
      </c>
      <c r="I3" s="46">
        <v>4.4000000000000004</v>
      </c>
      <c r="J3" s="47">
        <v>59.3</v>
      </c>
      <c r="K3" s="47">
        <v>168</v>
      </c>
      <c r="L3" s="48">
        <f>(K3/C3)*10000</f>
        <v>4.4328814256991018</v>
      </c>
      <c r="M3" s="49">
        <f>(C3/67761092)*100</f>
        <v>0.55929736197285607</v>
      </c>
      <c r="N3" s="49">
        <f>(K3/9585)*100</f>
        <v>1.7527386541471048</v>
      </c>
      <c r="O3" s="19">
        <v>722</v>
      </c>
      <c r="P3" s="50">
        <f>(O3/C3)*10000</f>
        <v>19.050835650921144</v>
      </c>
      <c r="Q3" s="19">
        <v>415</v>
      </c>
      <c r="R3" s="50">
        <f>(Q3/C3)*10000</f>
        <v>10.950272569435283</v>
      </c>
      <c r="S3" s="19">
        <v>307</v>
      </c>
      <c r="T3" s="50">
        <f>(S3/C3)*10000</f>
        <v>8.1005630814858591</v>
      </c>
      <c r="U3" s="27">
        <v>661</v>
      </c>
      <c r="V3" s="50">
        <f>(U3/D3)*1000</f>
        <v>7.2631775577702813</v>
      </c>
      <c r="W3" s="19">
        <v>61</v>
      </c>
      <c r="X3" s="51">
        <f>(W3/E3)*1000</f>
        <v>0.21182100083686659</v>
      </c>
      <c r="Y3" s="52">
        <v>74</v>
      </c>
      <c r="Z3" s="27">
        <v>27.083333333333332</v>
      </c>
      <c r="AA3" s="27">
        <v>41.666666666666671</v>
      </c>
      <c r="AB3" s="27">
        <v>105.43478260869566</v>
      </c>
      <c r="AC3" s="27">
        <v>80</v>
      </c>
      <c r="AD3" s="53">
        <v>0.87623762376237602</v>
      </c>
      <c r="AE3" s="53">
        <v>0.77380952380952395</v>
      </c>
      <c r="AF3" s="53">
        <v>0.32222222222222202</v>
      </c>
      <c r="AG3" s="54">
        <v>933</v>
      </c>
      <c r="AH3" s="14">
        <f>(AG3/C3)*10000</f>
        <v>24.618323632007513</v>
      </c>
      <c r="AI3" s="47">
        <v>329</v>
      </c>
      <c r="AJ3" s="55">
        <v>0.35299999999999998</v>
      </c>
      <c r="AK3" s="56">
        <v>0.35299999999999998</v>
      </c>
      <c r="AL3" s="56">
        <v>0.35299999999999998</v>
      </c>
      <c r="AM3" s="52">
        <v>3.3</v>
      </c>
      <c r="AN3" s="57">
        <v>143</v>
      </c>
      <c r="AO3" s="58">
        <v>2.78</v>
      </c>
      <c r="AP3" s="59">
        <v>4.91</v>
      </c>
      <c r="AQ3" s="60" t="s">
        <v>134</v>
      </c>
      <c r="AR3" s="60">
        <v>698.97491000000002</v>
      </c>
      <c r="AS3" s="60">
        <v>67.86327</v>
      </c>
      <c r="AT3" s="47"/>
      <c r="AU3" s="52">
        <v>134</v>
      </c>
      <c r="AV3" s="61">
        <v>151.73692</v>
      </c>
      <c r="AW3" s="64" t="s">
        <v>342</v>
      </c>
      <c r="AX3" s="65">
        <f>(AW3/C3)*100000</f>
        <v>184.70339273746259</v>
      </c>
    </row>
    <row r="4" spans="1:50" x14ac:dyDescent="0.2">
      <c r="A4" s="43">
        <v>93</v>
      </c>
      <c r="B4" s="44" t="s">
        <v>8</v>
      </c>
      <c r="C4" s="45">
        <v>1630133</v>
      </c>
      <c r="D4" s="45">
        <v>200221</v>
      </c>
      <c r="E4" s="45">
        <f>(C4-D4)</f>
        <v>1429912</v>
      </c>
      <c r="F4" s="45">
        <v>11.988211830201976</v>
      </c>
      <c r="G4" s="45">
        <f>(100-F4)</f>
        <v>88.011788169798024</v>
      </c>
      <c r="H4" s="46">
        <v>23.6</v>
      </c>
      <c r="I4" s="46">
        <v>30</v>
      </c>
      <c r="J4" s="47">
        <v>55.099999999999994</v>
      </c>
      <c r="K4" s="47">
        <v>527</v>
      </c>
      <c r="L4" s="48">
        <f>(K4/C4)*10000</f>
        <v>3.2328650484346979</v>
      </c>
      <c r="M4" s="49">
        <f>(C4/67761092)*100</f>
        <v>2.4057065077994904</v>
      </c>
      <c r="N4" s="49">
        <f>(K4/9585)*100</f>
        <v>5.4981742305685968</v>
      </c>
      <c r="O4" s="19">
        <v>1603</v>
      </c>
      <c r="P4" s="50">
        <f>(O4/C4)*10000</f>
        <v>9.8335534585214841</v>
      </c>
      <c r="Q4" s="19">
        <v>795</v>
      </c>
      <c r="R4" s="50">
        <f>(Q4/C4)*10000</f>
        <v>4.8769026821737862</v>
      </c>
      <c r="S4" s="19">
        <v>808</v>
      </c>
      <c r="T4" s="50">
        <f>(S4/C4)*10000</f>
        <v>4.956650776347697</v>
      </c>
      <c r="U4" s="27">
        <v>1366</v>
      </c>
      <c r="V4" s="50">
        <f>(U4/D4)*1000</f>
        <v>6.8224611803956634</v>
      </c>
      <c r="W4" s="19">
        <v>237</v>
      </c>
      <c r="X4" s="51">
        <f>(W4/E4)*1000</f>
        <v>0.16574446539367457</v>
      </c>
      <c r="Y4" s="52">
        <v>101.8</v>
      </c>
      <c r="Z4" s="27">
        <v>63.448275862068968</v>
      </c>
      <c r="AA4" s="27">
        <v>90.967741935483872</v>
      </c>
      <c r="AB4" s="27">
        <v>148.34437086092714</v>
      </c>
      <c r="AC4" s="27">
        <v>102.03488372093024</v>
      </c>
      <c r="AD4" s="53">
        <v>0.85480572597136995</v>
      </c>
      <c r="AE4" s="53">
        <v>2.5</v>
      </c>
      <c r="AF4" s="53">
        <v>0.93814432989690699</v>
      </c>
      <c r="AG4" s="54">
        <v>3811</v>
      </c>
      <c r="AH4" s="14">
        <f>(AG4/C4)*10000</f>
        <v>23.378460530521128</v>
      </c>
      <c r="AI4" s="47" t="s">
        <v>9</v>
      </c>
      <c r="AJ4" s="55">
        <v>0.45800000000000002</v>
      </c>
      <c r="AK4" s="62">
        <v>0.49</v>
      </c>
      <c r="AL4" s="62">
        <v>0.44</v>
      </c>
      <c r="AM4" s="52">
        <v>26.5</v>
      </c>
      <c r="AN4" s="57">
        <v>115</v>
      </c>
      <c r="AO4" s="58">
        <v>52.72</v>
      </c>
      <c r="AP4" s="59">
        <v>7.76</v>
      </c>
      <c r="AQ4" s="60">
        <v>396.27593000000002</v>
      </c>
      <c r="AR4" s="60">
        <v>638.90079000000003</v>
      </c>
      <c r="AS4" s="60">
        <v>115.68763</v>
      </c>
      <c r="AT4" s="60">
        <v>22</v>
      </c>
      <c r="AU4" s="52">
        <v>76</v>
      </c>
      <c r="AV4" s="61">
        <v>103.50579999999999</v>
      </c>
      <c r="AW4" s="64" t="s">
        <v>331</v>
      </c>
      <c r="AX4" s="65">
        <f>(AW4/C4)*100000</f>
        <v>97.415364267823549</v>
      </c>
    </row>
    <row r="5" spans="1:50" x14ac:dyDescent="0.2">
      <c r="A5" s="16" t="s">
        <v>122</v>
      </c>
      <c r="B5" s="6" t="s">
        <v>101</v>
      </c>
      <c r="C5" s="10">
        <v>1062217</v>
      </c>
      <c r="D5" s="10">
        <v>212467</v>
      </c>
      <c r="E5" s="35">
        <f>(C5-D5)</f>
        <v>849750</v>
      </c>
      <c r="F5" s="10">
        <v>20.511050657131328</v>
      </c>
      <c r="G5" s="35">
        <f>(100-F5)</f>
        <v>79.488949342868665</v>
      </c>
      <c r="H5" s="25">
        <v>7.1</v>
      </c>
      <c r="I5" s="25">
        <v>10.6</v>
      </c>
      <c r="J5" s="3">
        <v>57.4</v>
      </c>
      <c r="K5" s="3">
        <v>497</v>
      </c>
      <c r="L5" s="12">
        <f>(K5/C5)*10000</f>
        <v>4.678893295814321</v>
      </c>
      <c r="M5" s="31">
        <f>(C5/67761092)*100</f>
        <v>1.5675913251220923</v>
      </c>
      <c r="N5" s="31">
        <f>(K5/9585)*100</f>
        <v>5.1851851851851851</v>
      </c>
      <c r="O5" s="17">
        <v>1723</v>
      </c>
      <c r="P5" s="29">
        <f>(O5/C5)*10000</f>
        <v>16.220791043637977</v>
      </c>
      <c r="Q5" s="17">
        <v>1075</v>
      </c>
      <c r="R5" s="29">
        <f>(Q5/C5)*10000</f>
        <v>10.1203426418519</v>
      </c>
      <c r="S5" s="17">
        <v>648</v>
      </c>
      <c r="T5" s="29">
        <f>(S5/C5)*10000</f>
        <v>6.1004484017860756</v>
      </c>
      <c r="U5" s="26">
        <v>1530</v>
      </c>
      <c r="V5" s="29">
        <f>(U5/D5)*1000</f>
        <v>7.2011182913111211</v>
      </c>
      <c r="W5" s="34">
        <v>193</v>
      </c>
      <c r="X5" s="33">
        <f>(W5/E5)*1000</f>
        <v>0.22712562518387761</v>
      </c>
      <c r="Y5">
        <v>60.3</v>
      </c>
      <c r="Z5" s="26">
        <v>37.857142857142854</v>
      </c>
      <c r="AA5" s="26">
        <v>59.411764705882355</v>
      </c>
      <c r="AB5" s="26">
        <v>58.362989323843415</v>
      </c>
      <c r="AC5" s="26">
        <v>68.181818181818173</v>
      </c>
      <c r="AD5" s="18">
        <v>0.831960461285008</v>
      </c>
      <c r="AE5" s="18">
        <v>0.56209150326797397</v>
      </c>
      <c r="AF5" s="18">
        <v>0.17518248175182499</v>
      </c>
      <c r="AG5" s="7">
        <v>1779</v>
      </c>
      <c r="AH5" s="11">
        <f>(AG5/C5)*10000</f>
        <v>16.747990288236771</v>
      </c>
      <c r="AI5" s="3">
        <v>460</v>
      </c>
      <c r="AJ5" s="8">
        <v>0.25900000000000001</v>
      </c>
      <c r="AK5" s="9">
        <v>0.26500000000000001</v>
      </c>
      <c r="AL5" s="9">
        <v>0.25600000000000001</v>
      </c>
      <c r="AM5">
        <v>5.3</v>
      </c>
      <c r="AN5" s="20">
        <v>132</v>
      </c>
      <c r="AO5" s="39">
        <v>6.48</v>
      </c>
      <c r="AP5" s="1">
        <v>5.83</v>
      </c>
      <c r="AQ5" s="21" t="s">
        <v>134</v>
      </c>
      <c r="AR5" s="21">
        <v>774.57417999999996</v>
      </c>
      <c r="AS5" s="21">
        <v>83.689099999999996</v>
      </c>
      <c r="AU5">
        <v>92</v>
      </c>
      <c r="AV5" s="38">
        <v>113.68585</v>
      </c>
      <c r="AW5" s="64" t="s">
        <v>314</v>
      </c>
      <c r="AX5" s="65">
        <f>(AW5/C5)*100000</f>
        <v>136.69523270668799</v>
      </c>
    </row>
    <row r="6" spans="1:50" x14ac:dyDescent="0.2">
      <c r="A6" s="43">
        <v>95</v>
      </c>
      <c r="B6" s="44" t="s">
        <v>6</v>
      </c>
      <c r="C6" s="45">
        <v>1239262</v>
      </c>
      <c r="D6" s="45">
        <v>175453</v>
      </c>
      <c r="E6" s="45">
        <f>(C6-D6)</f>
        <v>1063809</v>
      </c>
      <c r="F6" s="45">
        <v>14.054747291233097</v>
      </c>
      <c r="G6" s="45">
        <f>(100-F6)</f>
        <v>85.945252708766901</v>
      </c>
      <c r="H6" s="46">
        <v>13.3</v>
      </c>
      <c r="I6" s="46">
        <v>19.2</v>
      </c>
      <c r="J6" s="47">
        <v>47.8</v>
      </c>
      <c r="K6" s="47">
        <v>385</v>
      </c>
      <c r="L6" s="48">
        <f>(K6/C6)*10000</f>
        <v>3.1066876899315883</v>
      </c>
      <c r="M6" s="49">
        <f>(C6/67761092)*100</f>
        <v>1.8288695819719081</v>
      </c>
      <c r="N6" s="49">
        <f>(K6/9585)*100</f>
        <v>4.0166927490871158</v>
      </c>
      <c r="O6" s="19">
        <v>1344</v>
      </c>
      <c r="P6" s="50">
        <f>(O6/C6)*10000</f>
        <v>10.845164299397544</v>
      </c>
      <c r="Q6" s="19">
        <v>790</v>
      </c>
      <c r="R6" s="50">
        <f>(Q6/C6)*10000</f>
        <v>6.3747617533661165</v>
      </c>
      <c r="S6" s="19">
        <v>554</v>
      </c>
      <c r="T6" s="50">
        <f>(S6/C6)*10000</f>
        <v>4.4704025460314281</v>
      </c>
      <c r="U6" s="27">
        <v>1159</v>
      </c>
      <c r="V6" s="50">
        <f>(U6/D6)*1000</f>
        <v>6.6057576672955154</v>
      </c>
      <c r="W6" s="19">
        <v>185</v>
      </c>
      <c r="X6" s="51">
        <f>(W6/E6)*1000</f>
        <v>0.17390339807239832</v>
      </c>
      <c r="Y6" s="52">
        <v>70.099999999999994</v>
      </c>
      <c r="Z6" s="27">
        <v>35.036496350364963</v>
      </c>
      <c r="AA6" s="27">
        <v>110.34482758620689</v>
      </c>
      <c r="AB6" s="27">
        <v>65.517241379310349</v>
      </c>
      <c r="AC6" s="27">
        <v>72.727272727272734</v>
      </c>
      <c r="AD6" s="53">
        <v>0.67945823927765203</v>
      </c>
      <c r="AE6" s="53">
        <v>1.63106796116505</v>
      </c>
      <c r="AF6" s="53">
        <v>0.40540540540540498</v>
      </c>
      <c r="AG6" s="54">
        <v>3360</v>
      </c>
      <c r="AH6" s="14">
        <f>(AG6/C6)*10000</f>
        <v>27.11291074849386</v>
      </c>
      <c r="AI6" s="47" t="s">
        <v>7</v>
      </c>
      <c r="AJ6" s="55">
        <v>0.42699999999999999</v>
      </c>
      <c r="AK6" s="62">
        <v>0.48</v>
      </c>
      <c r="AL6" s="56">
        <v>0.39400000000000002</v>
      </c>
      <c r="AM6" s="52">
        <v>15.6</v>
      </c>
      <c r="AN6" s="57">
        <v>111</v>
      </c>
      <c r="AO6" s="58">
        <v>37.1</v>
      </c>
      <c r="AP6" s="59">
        <v>6.43</v>
      </c>
      <c r="AQ6" s="60">
        <v>334.54012999999998</v>
      </c>
      <c r="AR6" s="60">
        <v>653.26147000000003</v>
      </c>
      <c r="AS6" s="60">
        <v>119.40861</v>
      </c>
      <c r="AT6" s="47"/>
      <c r="AU6" s="52">
        <v>98</v>
      </c>
      <c r="AV6" s="61">
        <v>138.40174999999999</v>
      </c>
      <c r="AW6" s="64" t="s">
        <v>336</v>
      </c>
      <c r="AX6" s="65">
        <f>(AW6/C6)*100000</f>
        <v>122.97641660924002</v>
      </c>
    </row>
    <row r="7" spans="1:50" x14ac:dyDescent="0.2">
      <c r="A7" s="43" t="s">
        <v>125</v>
      </c>
      <c r="B7" s="44" t="s">
        <v>105</v>
      </c>
      <c r="C7" s="45">
        <v>841948</v>
      </c>
      <c r="D7" s="45">
        <v>146180</v>
      </c>
      <c r="E7" s="45">
        <f>(C7-D7)</f>
        <v>695768</v>
      </c>
      <c r="F7" s="45">
        <v>17.71713427958845</v>
      </c>
      <c r="G7" s="45">
        <f>(100-F7)</f>
        <v>82.28286572041155</v>
      </c>
      <c r="H7" s="46">
        <v>5.7</v>
      </c>
      <c r="I7" s="46">
        <v>8</v>
      </c>
      <c r="J7" s="47">
        <v>54.2</v>
      </c>
      <c r="K7" s="47">
        <v>221</v>
      </c>
      <c r="L7" s="48">
        <f>(K7/C7)*10000</f>
        <v>2.6248651935748999</v>
      </c>
      <c r="M7" s="49">
        <f>(C7/67761092)*100</f>
        <v>1.2425242497567779</v>
      </c>
      <c r="N7" s="49">
        <f>(K7/9585)*100</f>
        <v>2.3056859676577988</v>
      </c>
      <c r="O7" s="19">
        <v>975</v>
      </c>
      <c r="P7" s="50">
        <f>(O7/C7)*10000</f>
        <v>11.580287618712793</v>
      </c>
      <c r="Q7" s="19">
        <v>635</v>
      </c>
      <c r="R7" s="50">
        <f>(Q7/C7)*10000</f>
        <v>7.5420334747514097</v>
      </c>
      <c r="S7" s="19">
        <v>340</v>
      </c>
      <c r="T7" s="50">
        <f>(S7/C7)*10000</f>
        <v>4.0382541439613844</v>
      </c>
      <c r="U7" s="27">
        <v>855</v>
      </c>
      <c r="V7" s="50">
        <f>(U7/D7)*1000</f>
        <v>5.8489533451908606</v>
      </c>
      <c r="W7" s="19">
        <v>120</v>
      </c>
      <c r="X7" s="51">
        <f>(W7/E7)*1000</f>
        <v>0.17247128353129204</v>
      </c>
      <c r="Y7" s="52">
        <v>53.5</v>
      </c>
      <c r="Z7" s="27">
        <v>11.111111111111111</v>
      </c>
      <c r="AA7" s="27">
        <v>82.758620689655174</v>
      </c>
      <c r="AB7" s="27">
        <v>52.866242038216562</v>
      </c>
      <c r="AC7" s="27">
        <v>61.130742049469966</v>
      </c>
      <c r="AD7" s="53">
        <v>0.66101694915254205</v>
      </c>
      <c r="AE7" s="53">
        <v>0.52054794520547998</v>
      </c>
      <c r="AF7" s="53">
        <v>7.5757575757575704E-2</v>
      </c>
      <c r="AG7" s="54">
        <v>2291</v>
      </c>
      <c r="AH7" s="14">
        <f>(AG7/C7)*10000</f>
        <v>27.210706599457446</v>
      </c>
      <c r="AI7" s="47">
        <v>821</v>
      </c>
      <c r="AJ7" s="55">
        <v>0.35799999999999998</v>
      </c>
      <c r="AK7" s="56">
        <v>0.39800000000000002</v>
      </c>
      <c r="AL7" s="56">
        <v>0.33700000000000002</v>
      </c>
      <c r="AM7" s="52">
        <v>7.8</v>
      </c>
      <c r="AN7" s="57">
        <v>113</v>
      </c>
      <c r="AO7" s="58">
        <v>11.14</v>
      </c>
      <c r="AP7" s="59">
        <v>5.72</v>
      </c>
      <c r="AQ7" s="60">
        <v>319.30567000000002</v>
      </c>
      <c r="AR7" s="60">
        <v>743.33983000000001</v>
      </c>
      <c r="AS7" s="60">
        <v>88.600719999999995</v>
      </c>
      <c r="AT7" s="47"/>
      <c r="AU7" s="52">
        <v>117</v>
      </c>
      <c r="AV7" s="61">
        <v>158.06704999999999</v>
      </c>
      <c r="AW7" s="64" t="s">
        <v>317</v>
      </c>
      <c r="AX7" s="65">
        <f>(AW7/C7)*100000</f>
        <v>130.05553787169754</v>
      </c>
    </row>
    <row r="8" spans="1:50" x14ac:dyDescent="0.2">
      <c r="A8" s="43">
        <v>94</v>
      </c>
      <c r="B8" s="44" t="s">
        <v>2</v>
      </c>
      <c r="C8" s="45">
        <v>1397035</v>
      </c>
      <c r="D8" s="45">
        <v>214683</v>
      </c>
      <c r="E8" s="45">
        <f>(C8-D8)</f>
        <v>1182352</v>
      </c>
      <c r="F8" s="45">
        <v>15.268615922295295</v>
      </c>
      <c r="G8" s="45">
        <f>(100-F8)</f>
        <v>84.731384077704703</v>
      </c>
      <c r="H8" s="46">
        <v>15.1</v>
      </c>
      <c r="I8" s="46">
        <v>21</v>
      </c>
      <c r="J8" s="47">
        <v>42.6</v>
      </c>
      <c r="K8" s="47">
        <v>570</v>
      </c>
      <c r="L8" s="48">
        <f>(K8/C8)*10000</f>
        <v>4.0800695759232948</v>
      </c>
      <c r="M8" s="49">
        <f>(C8/67761092)*100</f>
        <v>2.0617067387284727</v>
      </c>
      <c r="N8" s="49">
        <f>(K8/9585)*100</f>
        <v>5.9467918622848197</v>
      </c>
      <c r="O8" s="19">
        <v>1773</v>
      </c>
      <c r="P8" s="50">
        <f>(O8/C8)*10000</f>
        <v>12.691163786161406</v>
      </c>
      <c r="Q8" s="19">
        <v>995</v>
      </c>
      <c r="R8" s="50">
        <f>(Q8/C8)*10000</f>
        <v>7.1222267158661019</v>
      </c>
      <c r="S8" s="19">
        <v>778</v>
      </c>
      <c r="T8" s="50">
        <f>(S8/C8)*10000</f>
        <v>5.5689370702953047</v>
      </c>
      <c r="U8" s="27">
        <v>1496</v>
      </c>
      <c r="V8" s="50">
        <f>(U8/D8)*1000</f>
        <v>6.9684138939739055</v>
      </c>
      <c r="W8" s="19">
        <v>277</v>
      </c>
      <c r="X8" s="51">
        <f>(W8/E8)*1000</f>
        <v>0.234278793455756</v>
      </c>
      <c r="Y8" s="52">
        <v>78.2</v>
      </c>
      <c r="Z8" s="27">
        <v>45.789473684210527</v>
      </c>
      <c r="AA8" s="27">
        <v>94.77124183006535</v>
      </c>
      <c r="AB8" s="27">
        <v>85.784313725490193</v>
      </c>
      <c r="AC8" s="27">
        <v>82.8125</v>
      </c>
      <c r="AD8" s="53">
        <v>0.63909774436090205</v>
      </c>
      <c r="AE8" s="53">
        <v>1.8</v>
      </c>
      <c r="AF8" s="53">
        <v>0.87373737373737403</v>
      </c>
      <c r="AG8" s="54">
        <v>3176</v>
      </c>
      <c r="AH8" s="14">
        <f>(AG8/C8)*10000</f>
        <v>22.7338613563726</v>
      </c>
      <c r="AI8" s="47" t="s">
        <v>3</v>
      </c>
      <c r="AJ8" s="63">
        <v>0.38</v>
      </c>
      <c r="AK8" s="62">
        <v>0.4</v>
      </c>
      <c r="AL8" s="56">
        <v>0.36799999999999999</v>
      </c>
      <c r="AM8" s="52">
        <v>20.7</v>
      </c>
      <c r="AN8" s="57">
        <v>133</v>
      </c>
      <c r="AO8" s="58">
        <v>48.88</v>
      </c>
      <c r="AP8" s="59">
        <v>5.47</v>
      </c>
      <c r="AQ8" s="60">
        <v>398.25385</v>
      </c>
      <c r="AR8" s="60">
        <v>620.47418000000005</v>
      </c>
      <c r="AS8" s="60">
        <v>103.41011</v>
      </c>
      <c r="AT8" s="47"/>
      <c r="AU8" s="52">
        <v>74</v>
      </c>
      <c r="AV8" s="61">
        <v>108.97078999999999</v>
      </c>
      <c r="AW8" s="64" t="s">
        <v>337</v>
      </c>
      <c r="AX8" s="65">
        <f>(AW8/C8)*100000</f>
        <v>152.68049834112961</v>
      </c>
    </row>
    <row r="9" spans="1:50" x14ac:dyDescent="0.2">
      <c r="A9" s="47">
        <v>92</v>
      </c>
      <c r="B9" s="44" t="s">
        <v>10</v>
      </c>
      <c r="C9" s="45">
        <v>1625917</v>
      </c>
      <c r="D9" s="45">
        <v>254099</v>
      </c>
      <c r="E9" s="45">
        <f>(C9-D9)</f>
        <v>1371818</v>
      </c>
      <c r="F9" s="45">
        <v>15.745754330564235</v>
      </c>
      <c r="G9" s="45">
        <f>(100-F9)</f>
        <v>84.254245669435761</v>
      </c>
      <c r="H9" s="46">
        <v>12.3</v>
      </c>
      <c r="I9" s="46">
        <v>18.100000000000001</v>
      </c>
      <c r="J9" s="47">
        <v>31.200000000000003</v>
      </c>
      <c r="K9" s="47">
        <v>527</v>
      </c>
      <c r="L9" s="48">
        <f>(K9/C9)*10000</f>
        <v>3.2412478619757343</v>
      </c>
      <c r="M9" s="49">
        <f>(C9/67761092)*100</f>
        <v>2.3994846482108052</v>
      </c>
      <c r="N9" s="49">
        <f>(K9/9585)*100</f>
        <v>5.4981742305685968</v>
      </c>
      <c r="O9" s="19">
        <v>2021</v>
      </c>
      <c r="P9" s="50">
        <f>(O9/C9)*10000</f>
        <v>12.429908783781705</v>
      </c>
      <c r="Q9" s="19">
        <v>1014</v>
      </c>
      <c r="R9" s="50">
        <f>(Q9/C9)*10000</f>
        <v>6.2364807059646949</v>
      </c>
      <c r="S9" s="19">
        <v>1007</v>
      </c>
      <c r="T9" s="50">
        <f>(S9/C9)*10000</f>
        <v>6.1934280778170105</v>
      </c>
      <c r="U9" s="27">
        <v>1761</v>
      </c>
      <c r="V9" s="50">
        <f>(U9/D9)*1000</f>
        <v>6.93036965906989</v>
      </c>
      <c r="W9" s="19">
        <v>260</v>
      </c>
      <c r="X9" s="51">
        <f>(W9/E9)*1000</f>
        <v>0.18952951484817956</v>
      </c>
      <c r="Y9" s="52">
        <v>99.3</v>
      </c>
      <c r="Z9" s="27">
        <v>51.162790697674424</v>
      </c>
      <c r="AA9" s="27">
        <v>59.731543624161077</v>
      </c>
      <c r="AB9" s="27">
        <v>130.39215686274511</v>
      </c>
      <c r="AC9" s="27">
        <v>115.33742331288343</v>
      </c>
      <c r="AD9" s="53">
        <v>0.61227544910179599</v>
      </c>
      <c r="AE9" s="53">
        <v>3.07894736842105</v>
      </c>
      <c r="AF9" s="53">
        <v>1.36073059360731</v>
      </c>
      <c r="AG9" s="54">
        <v>5534</v>
      </c>
      <c r="AH9" s="14">
        <f>(AG9/C9)*10000</f>
        <v>34.036177738470045</v>
      </c>
      <c r="AI9" s="47" t="s">
        <v>11</v>
      </c>
      <c r="AJ9" s="55">
        <v>0.36499999999999999</v>
      </c>
      <c r="AK9" s="56">
        <v>0.41399999999999998</v>
      </c>
      <c r="AL9" s="62">
        <v>0.34</v>
      </c>
      <c r="AM9" s="52">
        <v>22.2</v>
      </c>
      <c r="AN9" s="57">
        <v>157</v>
      </c>
      <c r="AO9" s="58">
        <v>48.65</v>
      </c>
      <c r="AP9" s="59">
        <v>4.67</v>
      </c>
      <c r="AQ9" s="60">
        <v>277.94839999999999</v>
      </c>
      <c r="AR9" s="60">
        <v>560.44739000000004</v>
      </c>
      <c r="AS9" s="60">
        <v>96.862229999999997</v>
      </c>
      <c r="AT9" s="47"/>
      <c r="AU9" s="52">
        <v>93</v>
      </c>
      <c r="AV9" s="61">
        <v>124.39816</v>
      </c>
      <c r="AW9" s="64" t="s">
        <v>292</v>
      </c>
      <c r="AX9" s="65">
        <f>(AW9/C9)*100000</f>
        <v>105.66345022531901</v>
      </c>
    </row>
    <row r="10" spans="1:50" x14ac:dyDescent="0.2">
      <c r="A10" s="3">
        <v>2</v>
      </c>
      <c r="B10" s="6" t="s">
        <v>81</v>
      </c>
      <c r="C10" s="10">
        <v>546527</v>
      </c>
      <c r="D10" s="10">
        <v>112091</v>
      </c>
      <c r="E10" s="35">
        <f>(C10-D10)</f>
        <v>434436</v>
      </c>
      <c r="F10" s="10">
        <v>21.308050565535595</v>
      </c>
      <c r="G10" s="35">
        <f>(100-F10)</f>
        <v>78.691949434464405</v>
      </c>
      <c r="H10" s="25">
        <v>3</v>
      </c>
      <c r="I10" s="25">
        <v>4.3</v>
      </c>
      <c r="J10" s="3">
        <v>61.1</v>
      </c>
      <c r="K10" s="3">
        <v>147</v>
      </c>
      <c r="L10" s="12">
        <f>(K10/C10)*10000</f>
        <v>2.6897115787509125</v>
      </c>
      <c r="M10" s="31">
        <f>(C10/67761092)*100</f>
        <v>0.80654987083147944</v>
      </c>
      <c r="N10" s="31">
        <f>(K10/9585)*100</f>
        <v>1.5336463223787167</v>
      </c>
      <c r="O10" s="17">
        <v>792</v>
      </c>
      <c r="P10" s="29">
        <f>(O10/C10)*10000</f>
        <v>14.491507281433487</v>
      </c>
      <c r="Q10" s="17">
        <v>573</v>
      </c>
      <c r="R10" s="29">
        <f>(Q10/C10)*10000</f>
        <v>10.484385949824986</v>
      </c>
      <c r="S10" s="17">
        <v>219</v>
      </c>
      <c r="T10" s="29">
        <f>(S10/C10)*10000</f>
        <v>4.0071213316085021</v>
      </c>
      <c r="U10" s="26">
        <v>688</v>
      </c>
      <c r="V10" s="29">
        <f>(U10/D10)*1000</f>
        <v>6.1378701233818953</v>
      </c>
      <c r="W10" s="32">
        <v>104</v>
      </c>
      <c r="X10" s="33">
        <f>(W10/E10)*1000</f>
        <v>0.23939084237954497</v>
      </c>
      <c r="Y10">
        <v>38.200000000000003</v>
      </c>
      <c r="Z10" s="26">
        <v>7.216494845360824</v>
      </c>
      <c r="AA10" s="26">
        <v>42</v>
      </c>
      <c r="AB10" s="26">
        <v>37.313432835820898</v>
      </c>
      <c r="AC10" s="26">
        <v>49.586776859504134</v>
      </c>
      <c r="AD10" s="18">
        <v>0.56287425149700598</v>
      </c>
      <c r="AE10" s="18">
        <v>0.67272727272727295</v>
      </c>
      <c r="AF10" s="18">
        <v>0.12676056338028199</v>
      </c>
      <c r="AG10" s="7">
        <v>922</v>
      </c>
      <c r="AH10" s="11">
        <f>(AG10/C10)*10000</f>
        <v>16.870163779648582</v>
      </c>
      <c r="AI10" s="3">
        <v>293</v>
      </c>
      <c r="AJ10" s="8">
        <v>0.318</v>
      </c>
      <c r="AK10" s="9">
        <v>0.308</v>
      </c>
      <c r="AL10" s="9">
        <v>0.32300000000000001</v>
      </c>
      <c r="AM10">
        <v>4.5</v>
      </c>
      <c r="AN10" s="20">
        <v>110</v>
      </c>
      <c r="AO10" s="39">
        <v>5.64</v>
      </c>
      <c r="AP10" s="1">
        <v>6.27</v>
      </c>
      <c r="AQ10" s="21">
        <v>241.94367</v>
      </c>
      <c r="AR10" s="21">
        <v>671.07041000000004</v>
      </c>
      <c r="AS10" s="21">
        <v>50.44661</v>
      </c>
      <c r="AU10">
        <v>115</v>
      </c>
      <c r="AV10" s="38">
        <v>121.21151</v>
      </c>
      <c r="AW10" s="64">
        <v>1074</v>
      </c>
      <c r="AX10" s="65">
        <f>(AW10/C10)*100000</f>
        <v>196.5136214679238</v>
      </c>
    </row>
    <row r="11" spans="1:50" x14ac:dyDescent="0.2">
      <c r="A11" s="43">
        <v>75</v>
      </c>
      <c r="B11" s="44" t="s">
        <v>12</v>
      </c>
      <c r="C11" s="45">
        <v>2204773</v>
      </c>
      <c r="D11" s="45">
        <v>375235</v>
      </c>
      <c r="E11" s="45">
        <f>(C11-D11)</f>
        <v>1829538</v>
      </c>
      <c r="F11" s="45">
        <v>17.466837284495298</v>
      </c>
      <c r="G11" s="45">
        <f>(100-F11)</f>
        <v>82.533162715504702</v>
      </c>
      <c r="H11" s="46">
        <v>14.4</v>
      </c>
      <c r="I11" s="46">
        <v>20.3</v>
      </c>
      <c r="J11" s="47">
        <v>26.1</v>
      </c>
      <c r="K11" s="47">
        <v>959</v>
      </c>
      <c r="L11" s="48">
        <f>(K11/C11)*10000</f>
        <v>4.3496541367297219</v>
      </c>
      <c r="M11" s="49">
        <f>(C11/67761092)*100</f>
        <v>3.2537447891188056</v>
      </c>
      <c r="N11" s="49">
        <f>(K11/9585)*100</f>
        <v>10.005216484089724</v>
      </c>
      <c r="O11" s="19">
        <v>2893</v>
      </c>
      <c r="P11" s="50">
        <f>(O11/C11)*10000</f>
        <v>13.121532239373396</v>
      </c>
      <c r="Q11" s="19">
        <v>1788</v>
      </c>
      <c r="R11" s="50">
        <f>(Q11/C11)*10000</f>
        <v>8.109678411337585</v>
      </c>
      <c r="S11" s="19">
        <v>1105</v>
      </c>
      <c r="T11" s="50">
        <f>(S11/C11)*10000</f>
        <v>5.0118538280358118</v>
      </c>
      <c r="U11" s="27">
        <v>2379</v>
      </c>
      <c r="V11" s="50">
        <f>(U11/D11)*1000</f>
        <v>6.3400269164656811</v>
      </c>
      <c r="W11" s="19">
        <v>514</v>
      </c>
      <c r="X11" s="51">
        <f>(W11/E11)*1000</f>
        <v>0.28094524409987659</v>
      </c>
      <c r="Y11" s="52">
        <v>61.8</v>
      </c>
      <c r="Z11" s="27">
        <v>16.289592760180994</v>
      </c>
      <c r="AA11" s="27">
        <v>51.735015772870661</v>
      </c>
      <c r="AB11" s="27">
        <v>84.722222222222214</v>
      </c>
      <c r="AC11" s="27">
        <v>84.304932735426007</v>
      </c>
      <c r="AD11" s="53">
        <v>0.51063829787234005</v>
      </c>
      <c r="AE11" s="53">
        <v>2.9272727272727299</v>
      </c>
      <c r="AF11" s="53">
        <v>0.74734042553191504</v>
      </c>
      <c r="AG11" s="54">
        <v>8278</v>
      </c>
      <c r="AH11" s="14">
        <f>(AG11/C11)*10000</f>
        <v>37.545815374190447</v>
      </c>
      <c r="AI11" s="47" t="s">
        <v>13</v>
      </c>
      <c r="AJ11" s="55">
        <v>0.36099999999999999</v>
      </c>
      <c r="AK11" s="56">
        <v>0.35799999999999998</v>
      </c>
      <c r="AL11" s="56">
        <v>0.36299999999999999</v>
      </c>
      <c r="AM11" s="52">
        <v>32.299999999999997</v>
      </c>
      <c r="AN11" s="57">
        <v>248</v>
      </c>
      <c r="AO11" s="58">
        <v>68.599999999999994</v>
      </c>
      <c r="AP11" s="59">
        <v>4.3099999999999996</v>
      </c>
      <c r="AQ11" s="60">
        <v>341.89900999999998</v>
      </c>
      <c r="AR11" s="60">
        <v>541.00427999999999</v>
      </c>
      <c r="AS11" s="60">
        <v>82.248559999999998</v>
      </c>
      <c r="AT11" s="60">
        <v>11</v>
      </c>
      <c r="AU11" s="52">
        <v>50</v>
      </c>
      <c r="AV11" s="61">
        <v>85.850459999999998</v>
      </c>
      <c r="AW11" s="64" t="s">
        <v>319</v>
      </c>
      <c r="AX11" s="65">
        <f>(AW11/C11)*100000</f>
        <v>227.4610583493176</v>
      </c>
    </row>
    <row r="12" spans="1:50" x14ac:dyDescent="0.2">
      <c r="A12" s="3">
        <v>67</v>
      </c>
      <c r="B12" s="6" t="s">
        <v>87</v>
      </c>
      <c r="C12" s="10">
        <v>1141511</v>
      </c>
      <c r="D12" s="10">
        <v>216981</v>
      </c>
      <c r="E12" s="35">
        <f>(C12-D12)</f>
        <v>924530</v>
      </c>
      <c r="F12" s="10">
        <v>19.157660159260892</v>
      </c>
      <c r="G12" s="35">
        <f>(100-F12)</f>
        <v>80.842339840739101</v>
      </c>
      <c r="H12" s="25">
        <v>7.8</v>
      </c>
      <c r="I12" s="25">
        <v>10.8</v>
      </c>
      <c r="J12" s="3">
        <v>52.3</v>
      </c>
      <c r="K12" s="3">
        <v>357</v>
      </c>
      <c r="L12" s="12">
        <f>(K12/C12)*10000</f>
        <v>3.1274337260000125</v>
      </c>
      <c r="M12" s="31">
        <f>(C12/67761092)*100</f>
        <v>1.6846112810578673</v>
      </c>
      <c r="N12" s="31">
        <f>(K12/9585)*100</f>
        <v>3.7245696400625978</v>
      </c>
      <c r="O12" s="17">
        <v>1645</v>
      </c>
      <c r="P12" s="29">
        <f>(O12/C12)*10000</f>
        <v>14.410724031568684</v>
      </c>
      <c r="Q12" s="17">
        <v>1056</v>
      </c>
      <c r="R12" s="29">
        <f>(Q12/C12)*10000</f>
        <v>9.2508963995966749</v>
      </c>
      <c r="S12" s="17">
        <v>589</v>
      </c>
      <c r="T12" s="29">
        <f>(S12/C12)*10000</f>
        <v>5.1598276319720089</v>
      </c>
      <c r="U12" s="26">
        <v>1461</v>
      </c>
      <c r="V12" s="29">
        <f>(U12/D12)*1000</f>
        <v>6.7333084463616633</v>
      </c>
      <c r="W12" s="34">
        <v>184</v>
      </c>
      <c r="X12" s="33">
        <f>(W12/E12)*1000</f>
        <v>0.19902004261624825</v>
      </c>
      <c r="Y12">
        <v>55.8</v>
      </c>
      <c r="Z12" s="26">
        <v>20.261437908496731</v>
      </c>
      <c r="AA12" s="26">
        <v>60.122699386503065</v>
      </c>
      <c r="AB12" s="26">
        <v>69.696969696969703</v>
      </c>
      <c r="AC12" s="26">
        <v>58.742632612966602</v>
      </c>
      <c r="AD12" s="18">
        <v>0.49291338582677202</v>
      </c>
      <c r="AE12" s="18">
        <v>0.981012658227848</v>
      </c>
      <c r="AF12" s="18">
        <v>0.488584474885845</v>
      </c>
      <c r="AG12" s="7">
        <v>1111</v>
      </c>
      <c r="AH12" s="11">
        <f>(AG12/C12)*10000</f>
        <v>9.732713920409001</v>
      </c>
      <c r="AI12" s="3">
        <v>310</v>
      </c>
      <c r="AJ12" s="8">
        <v>0.27900000000000003</v>
      </c>
      <c r="AK12" s="13">
        <v>0.3</v>
      </c>
      <c r="AL12" s="13">
        <v>0.27</v>
      </c>
      <c r="AM12">
        <v>8.9</v>
      </c>
      <c r="AN12" s="20">
        <v>174</v>
      </c>
      <c r="AO12" s="39">
        <v>14.19</v>
      </c>
      <c r="AP12" s="1">
        <v>5.81</v>
      </c>
      <c r="AQ12" s="21">
        <v>689.07996000000003</v>
      </c>
      <c r="AR12" s="21">
        <v>897.72749999999996</v>
      </c>
      <c r="AS12" s="21">
        <v>134.85400999999999</v>
      </c>
      <c r="AU12">
        <v>101</v>
      </c>
      <c r="AV12" s="38">
        <v>126.90942</v>
      </c>
      <c r="AW12" s="64" t="s">
        <v>257</v>
      </c>
      <c r="AX12" s="65">
        <f>(AW12/C12)*100000</f>
        <v>148.9254155238101</v>
      </c>
    </row>
    <row r="13" spans="1:50" x14ac:dyDescent="0.2">
      <c r="A13" s="3">
        <v>91</v>
      </c>
      <c r="B13" s="6" t="s">
        <v>4</v>
      </c>
      <c r="C13" s="10">
        <v>1310599</v>
      </c>
      <c r="D13" s="10">
        <v>202353</v>
      </c>
      <c r="E13" s="35">
        <f>(C13-D13)</f>
        <v>1108246</v>
      </c>
      <c r="F13" s="10">
        <v>15.336732350513604</v>
      </c>
      <c r="G13" s="35">
        <f>(100-F13)</f>
        <v>84.6632676494864</v>
      </c>
      <c r="H13" s="25">
        <v>11.7</v>
      </c>
      <c r="I13" s="25">
        <v>15.8</v>
      </c>
      <c r="J13" s="3">
        <v>44.3</v>
      </c>
      <c r="K13" s="3">
        <v>220</v>
      </c>
      <c r="L13" s="12">
        <f>(K13/C13)*10000</f>
        <v>1.6786217599738746</v>
      </c>
      <c r="M13" s="31">
        <f>(C13/67761092)*100</f>
        <v>1.9341468109752422</v>
      </c>
      <c r="N13" s="31">
        <f>(K13/9585)*100</f>
        <v>2.2952529994783517</v>
      </c>
      <c r="O13" s="17">
        <v>1218</v>
      </c>
      <c r="P13" s="29">
        <f>(O13/C13)*10000</f>
        <v>9.2934604711280873</v>
      </c>
      <c r="Q13" s="17">
        <v>755</v>
      </c>
      <c r="R13" s="29">
        <f>(Q13/C13)*10000</f>
        <v>5.7607246762739779</v>
      </c>
      <c r="S13" s="17">
        <v>463</v>
      </c>
      <c r="T13" s="29">
        <f>(S13/C13)*10000</f>
        <v>3.5327357948541085</v>
      </c>
      <c r="U13" s="26">
        <v>1083</v>
      </c>
      <c r="V13" s="29">
        <f>(U13/D13)*1000</f>
        <v>5.3520333278972885</v>
      </c>
      <c r="W13" s="34">
        <v>135</v>
      </c>
      <c r="X13" s="33">
        <f>(W13/E13)*1000</f>
        <v>0.12181410986369452</v>
      </c>
      <c r="Y13">
        <v>61.3</v>
      </c>
      <c r="Z13" s="26">
        <v>25</v>
      </c>
      <c r="AA13" s="26">
        <v>31.007751937984494</v>
      </c>
      <c r="AB13" s="26">
        <v>98.561151079136692</v>
      </c>
      <c r="AC13" s="26">
        <v>68.337730870712392</v>
      </c>
      <c r="AD13" s="18">
        <v>0.45454545454545497</v>
      </c>
      <c r="AE13" s="18">
        <v>1.59183673469388</v>
      </c>
      <c r="AF13" s="18">
        <v>0.57377049180327899</v>
      </c>
      <c r="AG13" s="7">
        <v>3311</v>
      </c>
      <c r="AH13" s="14">
        <f>(AG13/C13)*10000</f>
        <v>25.263257487606815</v>
      </c>
      <c r="AI13" s="3" t="s">
        <v>5</v>
      </c>
      <c r="AJ13" s="8">
        <v>0.434</v>
      </c>
      <c r="AK13" s="9">
        <v>0.497</v>
      </c>
      <c r="AL13" s="9">
        <v>0.40100000000000002</v>
      </c>
      <c r="AM13">
        <v>13.4</v>
      </c>
      <c r="AN13" s="20">
        <v>114</v>
      </c>
      <c r="AO13" s="39">
        <v>29.47</v>
      </c>
      <c r="AP13" s="1">
        <v>5.28</v>
      </c>
      <c r="AQ13" s="21">
        <v>314.29297000000003</v>
      </c>
      <c r="AR13" s="21">
        <v>630.70398</v>
      </c>
      <c r="AS13" s="21">
        <v>79.24879</v>
      </c>
      <c r="AU13">
        <v>98</v>
      </c>
      <c r="AV13" s="38">
        <v>135.85402999999999</v>
      </c>
      <c r="AW13" s="64" t="s">
        <v>273</v>
      </c>
      <c r="AX13" s="65">
        <f>(AW13/C13)*100000</f>
        <v>91.637487896755601</v>
      </c>
    </row>
    <row r="14" spans="1:50" x14ac:dyDescent="0.2">
      <c r="A14" s="16">
        <v>80</v>
      </c>
      <c r="B14" s="6" t="s">
        <v>83</v>
      </c>
      <c r="C14" s="10">
        <v>582464</v>
      </c>
      <c r="D14" s="10">
        <v>116022</v>
      </c>
      <c r="E14" s="35">
        <f>(C14-D14)</f>
        <v>466442</v>
      </c>
      <c r="F14" s="10">
        <v>20.362989211417258</v>
      </c>
      <c r="G14" s="35">
        <f>(100-F14)</f>
        <v>79.637010788582742</v>
      </c>
      <c r="H14" s="25">
        <v>2.4</v>
      </c>
      <c r="I14" s="25">
        <v>3.7</v>
      </c>
      <c r="J14" s="3">
        <v>57.1</v>
      </c>
      <c r="K14" s="3">
        <v>126</v>
      </c>
      <c r="L14" s="12">
        <f>(K14/C14)*10000</f>
        <v>2.1632238215580704</v>
      </c>
      <c r="M14" s="31">
        <f>(C14/67761092)*100</f>
        <v>0.85958473042317562</v>
      </c>
      <c r="N14" s="31">
        <f>(K14/9585)*100</f>
        <v>1.3145539906103285</v>
      </c>
      <c r="O14" s="17">
        <v>808</v>
      </c>
      <c r="P14" s="29">
        <f>(O14/C14)*10000</f>
        <v>13.872101966816833</v>
      </c>
      <c r="Q14" s="17">
        <v>641</v>
      </c>
      <c r="R14" s="29">
        <f>(Q14/C14)*10000</f>
        <v>11.004971981100978</v>
      </c>
      <c r="S14" s="17">
        <v>167</v>
      </c>
      <c r="T14" s="29">
        <f>(S14/C14)*10000</f>
        <v>2.8671299857158554</v>
      </c>
      <c r="U14" s="26">
        <v>700</v>
      </c>
      <c r="V14" s="29">
        <f>(U14/D14)*1000</f>
        <v>6.0333385047663377</v>
      </c>
      <c r="W14" s="34">
        <v>108</v>
      </c>
      <c r="X14" s="33">
        <f>(W14/E14)*1000</f>
        <v>0.23154004141994075</v>
      </c>
      <c r="Y14">
        <v>26.1</v>
      </c>
      <c r="Z14" s="26">
        <v>5.8823529411764701</v>
      </c>
      <c r="AA14" s="26">
        <v>10.655737704918032</v>
      </c>
      <c r="AB14" s="26">
        <v>55.652173913043477</v>
      </c>
      <c r="AC14" s="26">
        <v>27.814569536423839</v>
      </c>
      <c r="AD14" s="18">
        <v>0.40318302387267901</v>
      </c>
      <c r="AE14" s="18">
        <v>8.8888888888888795E-2</v>
      </c>
      <c r="AF14" s="18">
        <v>-3.5294117647058802E-2</v>
      </c>
      <c r="AG14" s="7">
        <v>935</v>
      </c>
      <c r="AH14" s="11">
        <f>(AG14/C14)*10000</f>
        <v>16.052494231403141</v>
      </c>
      <c r="AI14" s="3">
        <v>283</v>
      </c>
      <c r="AJ14" s="8">
        <v>0.30299999999999999</v>
      </c>
      <c r="AK14" s="9">
        <v>0.34399999999999997</v>
      </c>
      <c r="AL14" s="9">
        <v>0.28100000000000003</v>
      </c>
      <c r="AM14">
        <v>7</v>
      </c>
      <c r="AN14" s="20">
        <v>173</v>
      </c>
      <c r="AO14" s="39">
        <v>6.91</v>
      </c>
      <c r="AP14" s="1">
        <v>5.96</v>
      </c>
      <c r="AQ14" s="21">
        <v>288.98653000000002</v>
      </c>
      <c r="AR14" s="21">
        <v>748.32545000000005</v>
      </c>
      <c r="AS14" s="21">
        <v>63.540120000000002</v>
      </c>
      <c r="AU14">
        <v>105</v>
      </c>
      <c r="AV14" s="38">
        <v>109.44498</v>
      </c>
      <c r="AW14" s="64" t="s">
        <v>332</v>
      </c>
      <c r="AX14" s="65">
        <f>(AW14/C14)*100000</f>
        <v>191.25645533457862</v>
      </c>
    </row>
    <row r="15" spans="1:50" x14ac:dyDescent="0.2">
      <c r="A15" s="43">
        <v>90</v>
      </c>
      <c r="B15" s="44" t="s">
        <v>62</v>
      </c>
      <c r="C15" s="45">
        <v>145640</v>
      </c>
      <c r="D15" s="45">
        <v>29072</v>
      </c>
      <c r="E15" s="45">
        <f>(C15-D15)</f>
        <v>116568</v>
      </c>
      <c r="F15" s="45">
        <v>20.744229191194837</v>
      </c>
      <c r="G15" s="45">
        <f>(100-F15)</f>
        <v>79.255770808805167</v>
      </c>
      <c r="H15" s="46">
        <v>6.1</v>
      </c>
      <c r="I15" s="46">
        <v>9.4</v>
      </c>
      <c r="J15" s="47">
        <v>53.7</v>
      </c>
      <c r="K15" s="47">
        <v>115</v>
      </c>
      <c r="L15" s="48">
        <f>(K15/C15)*10000</f>
        <v>7.8961823674814609</v>
      </c>
      <c r="M15" s="49">
        <f>(C15/67761092)*100</f>
        <v>0.2149316011613272</v>
      </c>
      <c r="N15" s="49">
        <f>(K15/9585)*100</f>
        <v>1.1997913406364111</v>
      </c>
      <c r="O15" s="19">
        <v>353</v>
      </c>
      <c r="P15" s="50">
        <f>(O15/C15)*10000</f>
        <v>24.237846745399615</v>
      </c>
      <c r="Q15" s="19">
        <v>252</v>
      </c>
      <c r="R15" s="50">
        <f>(Q15/C15)*10000</f>
        <v>17.302938753089812</v>
      </c>
      <c r="S15" s="19">
        <v>101</v>
      </c>
      <c r="T15" s="50">
        <f>(S15/C15)*10000</f>
        <v>6.9349079923098049</v>
      </c>
      <c r="U15" s="27">
        <v>320</v>
      </c>
      <c r="V15" s="50">
        <f>(U15/D15)*1000</f>
        <v>11.007154650522841</v>
      </c>
      <c r="W15" s="19">
        <v>33</v>
      </c>
      <c r="X15" s="51">
        <f>(W15/E15)*1000</f>
        <v>0.28309656166357833</v>
      </c>
      <c r="Y15" s="52">
        <v>40.1</v>
      </c>
      <c r="Z15" s="27">
        <v>22.222222222222221</v>
      </c>
      <c r="AA15" s="27">
        <v>27.906976744186046</v>
      </c>
      <c r="AB15" s="27">
        <v>91.666666666666657</v>
      </c>
      <c r="AC15" s="27">
        <v>29.1044776119403</v>
      </c>
      <c r="AD15" s="53">
        <v>0.4</v>
      </c>
      <c r="AE15" s="53">
        <v>-3.03030303030303E-2</v>
      </c>
      <c r="AF15" s="53">
        <v>0.952380952380952</v>
      </c>
      <c r="AG15" s="54">
        <v>341</v>
      </c>
      <c r="AH15" s="14">
        <f>(AG15/C15)*10000</f>
        <v>23.413897280966768</v>
      </c>
      <c r="AI15" s="47">
        <v>77</v>
      </c>
      <c r="AJ15" s="55">
        <v>0.22600000000000001</v>
      </c>
      <c r="AK15" s="56">
        <v>0.14299999999999999</v>
      </c>
      <c r="AL15" s="56">
        <v>0.25600000000000001</v>
      </c>
      <c r="AM15" s="52">
        <v>5.8</v>
      </c>
      <c r="AN15" s="57">
        <v>146</v>
      </c>
      <c r="AO15" s="58">
        <v>9.11</v>
      </c>
      <c r="AP15" s="59">
        <v>4.97</v>
      </c>
      <c r="AQ15" s="60">
        <v>194.35772</v>
      </c>
      <c r="AR15" s="60">
        <v>666.84403999999995</v>
      </c>
      <c r="AS15" s="60">
        <v>52.940019999999997</v>
      </c>
      <c r="AT15" s="47"/>
      <c r="AU15" s="52">
        <v>99</v>
      </c>
      <c r="AV15" s="61">
        <v>114.23454</v>
      </c>
      <c r="AW15" s="64" t="s">
        <v>335</v>
      </c>
      <c r="AX15" s="65">
        <f>(AW15/C15)*100000</f>
        <v>334.38615764899754</v>
      </c>
    </row>
    <row r="16" spans="1:50" x14ac:dyDescent="0.2">
      <c r="A16" s="16">
        <v>78</v>
      </c>
      <c r="B16" s="6" t="s">
        <v>102</v>
      </c>
      <c r="C16" s="10">
        <v>1463091</v>
      </c>
      <c r="D16" s="10">
        <v>248630</v>
      </c>
      <c r="E16" s="35">
        <f>(C16-D16)</f>
        <v>1214461</v>
      </c>
      <c r="F16" s="10">
        <v>17.163171973423076</v>
      </c>
      <c r="G16" s="35">
        <f>(100-F16)</f>
        <v>82.836828026576924</v>
      </c>
      <c r="H16" s="25">
        <v>10</v>
      </c>
      <c r="I16" s="25">
        <v>13.8</v>
      </c>
      <c r="J16" s="3">
        <v>37.299999999999997</v>
      </c>
      <c r="K16" s="3">
        <v>276</v>
      </c>
      <c r="L16" s="12">
        <f>(K16/C16)*10000</f>
        <v>1.8864171811596133</v>
      </c>
      <c r="M16" s="31">
        <f>(C16/67761092)*100</f>
        <v>2.1591904097413304</v>
      </c>
      <c r="N16" s="31">
        <f>(K16/9585)*100</f>
        <v>2.8794992175273868</v>
      </c>
      <c r="O16" s="17">
        <v>1353</v>
      </c>
      <c r="P16" s="29">
        <f>(O16/C16)*10000</f>
        <v>9.2475450945976689</v>
      </c>
      <c r="Q16" s="17">
        <v>889</v>
      </c>
      <c r="R16" s="29">
        <f>(Q16/C16)*10000</f>
        <v>6.0761770798945518</v>
      </c>
      <c r="S16" s="17">
        <v>464</v>
      </c>
      <c r="T16" s="29">
        <f>(S16/C16)*10000</f>
        <v>3.171368014703118</v>
      </c>
      <c r="U16" s="26">
        <v>1207</v>
      </c>
      <c r="V16" s="29">
        <f>(U16/D16)*1000</f>
        <v>4.8546032256767084</v>
      </c>
      <c r="W16" s="34">
        <v>146</v>
      </c>
      <c r="X16" s="33">
        <f>(W16/E16)*1000</f>
        <v>0.12021794030438195</v>
      </c>
      <c r="Y16">
        <v>52.2</v>
      </c>
      <c r="Z16" s="26">
        <v>24.786324786324787</v>
      </c>
      <c r="AA16" s="26">
        <v>29.838709677419356</v>
      </c>
      <c r="AB16" s="26">
        <v>45.365853658536587</v>
      </c>
      <c r="AC16" s="26">
        <v>68.848758465011286</v>
      </c>
      <c r="AD16" s="18">
        <v>0.37284482758620702</v>
      </c>
      <c r="AE16" s="18">
        <v>1.2457627118644099</v>
      </c>
      <c r="AF16" s="18">
        <v>0.49289099526066299</v>
      </c>
      <c r="AG16" s="7">
        <v>2133</v>
      </c>
      <c r="AH16" s="11">
        <f>(AG16/C16)*10000</f>
        <v>14.578724084831361</v>
      </c>
      <c r="AI16" s="3">
        <v>757</v>
      </c>
      <c r="AJ16" s="8">
        <v>0.35499999999999998</v>
      </c>
      <c r="AK16" s="9">
        <v>0.38200000000000001</v>
      </c>
      <c r="AL16" s="9">
        <v>0.34200000000000003</v>
      </c>
      <c r="AM16">
        <v>12.5</v>
      </c>
      <c r="AN16" s="20">
        <v>122</v>
      </c>
      <c r="AO16" s="39">
        <v>32.74</v>
      </c>
      <c r="AP16" s="1">
        <v>4.58</v>
      </c>
      <c r="AQ16" s="21">
        <v>347.24275</v>
      </c>
      <c r="AR16" s="21">
        <v>635.78868999999997</v>
      </c>
      <c r="AS16" s="21">
        <v>78.259029999999996</v>
      </c>
      <c r="AU16">
        <v>87</v>
      </c>
      <c r="AV16" s="38">
        <v>114.24478999999999</v>
      </c>
      <c r="AW16" s="64" t="s">
        <v>344</v>
      </c>
      <c r="AX16" s="65">
        <f>(AW16/C16)*100000</f>
        <v>78.942458124614262</v>
      </c>
    </row>
    <row r="17" spans="1:50" x14ac:dyDescent="0.2">
      <c r="A17" s="16">
        <v>77</v>
      </c>
      <c r="B17" s="6" t="s">
        <v>106</v>
      </c>
      <c r="C17" s="10">
        <v>1420469</v>
      </c>
      <c r="D17" s="10">
        <v>215063</v>
      </c>
      <c r="E17" s="35">
        <f>(C17-D17)</f>
        <v>1205406</v>
      </c>
      <c r="F17" s="10">
        <v>15.106908016046564</v>
      </c>
      <c r="G17" s="35">
        <f>(100-F17)</f>
        <v>84.89309198395344</v>
      </c>
      <c r="H17" s="25">
        <v>9.4</v>
      </c>
      <c r="I17" s="25">
        <v>13.4</v>
      </c>
      <c r="J17" s="3">
        <v>49.1</v>
      </c>
      <c r="K17" s="3">
        <v>240</v>
      </c>
      <c r="L17" s="12">
        <f>(K17/C17)*10000</f>
        <v>1.6895828068053578</v>
      </c>
      <c r="M17" s="31">
        <f>(C17/67761092)*100</f>
        <v>2.0962900066604595</v>
      </c>
      <c r="N17" s="31">
        <f>(K17/9585)*100</f>
        <v>2.5039123630672928</v>
      </c>
      <c r="O17" s="17">
        <v>1244</v>
      </c>
      <c r="P17" s="29">
        <f>(O17/C17)*10000</f>
        <v>8.7576708819411042</v>
      </c>
      <c r="Q17" s="17">
        <v>804</v>
      </c>
      <c r="R17" s="29">
        <f>(Q17/C17)*10000</f>
        <v>5.660102402797949</v>
      </c>
      <c r="S17" s="17">
        <v>440</v>
      </c>
      <c r="T17" s="29">
        <f>(S17/C17)*10000</f>
        <v>3.0975684791431566</v>
      </c>
      <c r="U17" s="26">
        <v>1065</v>
      </c>
      <c r="V17" s="29">
        <f>(U17/D17)*1000</f>
        <v>4.9520373099975359</v>
      </c>
      <c r="W17" s="34">
        <v>179</v>
      </c>
      <c r="X17" s="33">
        <f>(W17/E17)*1000</f>
        <v>0.14849768459755469</v>
      </c>
      <c r="Y17">
        <v>54.7</v>
      </c>
      <c r="Z17" s="26">
        <v>44.354838709677416</v>
      </c>
      <c r="AA17" s="26">
        <v>94.444444444444443</v>
      </c>
      <c r="AB17" s="26">
        <v>55.900621118012417</v>
      </c>
      <c r="AC17" s="26">
        <v>46.958637469586371</v>
      </c>
      <c r="AD17" s="18">
        <v>0.37081339712918698</v>
      </c>
      <c r="AE17" s="18">
        <v>0.69930069930069905</v>
      </c>
      <c r="AF17" s="18">
        <v>0.740506329113924</v>
      </c>
      <c r="AG17" s="7">
        <v>2847</v>
      </c>
      <c r="AH17" s="11">
        <f>(AG17/C17)*10000</f>
        <v>20.042676045728559</v>
      </c>
      <c r="AI17" s="3">
        <v>990</v>
      </c>
      <c r="AJ17" s="8">
        <v>0.34799999999999998</v>
      </c>
      <c r="AK17" s="9">
        <v>0.35499999999999998</v>
      </c>
      <c r="AL17" s="9">
        <v>0.34399999999999997</v>
      </c>
      <c r="AM17">
        <v>11.8</v>
      </c>
      <c r="AN17" s="20">
        <v>100</v>
      </c>
      <c r="AO17" s="39">
        <v>28.08</v>
      </c>
      <c r="AP17" s="1">
        <v>5.76</v>
      </c>
      <c r="AQ17" s="21">
        <v>457.07763999999997</v>
      </c>
      <c r="AR17" s="21">
        <v>639.17061999999999</v>
      </c>
      <c r="AS17" s="21">
        <v>114.04208</v>
      </c>
      <c r="AU17">
        <v>114</v>
      </c>
      <c r="AV17" s="38">
        <v>151.08832000000001</v>
      </c>
      <c r="AW17" s="64" t="s">
        <v>329</v>
      </c>
      <c r="AX17" s="65">
        <f>(AW17/C17)*100000</f>
        <v>103.27574906597749</v>
      </c>
    </row>
    <row r="18" spans="1:50" x14ac:dyDescent="0.2">
      <c r="A18" s="3">
        <v>41</v>
      </c>
      <c r="B18" s="6" t="s">
        <v>52</v>
      </c>
      <c r="C18" s="10">
        <v>340499</v>
      </c>
      <c r="D18" s="10">
        <v>83178</v>
      </c>
      <c r="E18" s="35">
        <f>(C18-D18)</f>
        <v>257321</v>
      </c>
      <c r="F18" s="10">
        <v>25.371909649671327</v>
      </c>
      <c r="G18" s="35">
        <f>(100-F18)</f>
        <v>74.628090350328677</v>
      </c>
      <c r="H18" s="25">
        <v>4.7</v>
      </c>
      <c r="I18" s="25">
        <v>6</v>
      </c>
      <c r="J18" s="3">
        <v>57.4</v>
      </c>
      <c r="K18" s="3">
        <v>22</v>
      </c>
      <c r="L18" s="12">
        <f>(K18/C18)*10000</f>
        <v>0.64611056126449717</v>
      </c>
      <c r="M18" s="31">
        <f>(C18/67761092)*100</f>
        <v>0.50249928085574536</v>
      </c>
      <c r="N18" s="31">
        <f>(K18/9585)*100</f>
        <v>0.22952529994783513</v>
      </c>
      <c r="O18" s="17">
        <v>424</v>
      </c>
      <c r="P18" s="29">
        <f>(O18/C18)*10000</f>
        <v>12.452312635279398</v>
      </c>
      <c r="Q18" s="17">
        <v>380</v>
      </c>
      <c r="R18" s="29">
        <f>(Q18/C18)*10000</f>
        <v>11.160091512750405</v>
      </c>
      <c r="S18" s="17">
        <v>44</v>
      </c>
      <c r="T18" s="29">
        <f>(S18/C18)*10000</f>
        <v>1.2922211225289943</v>
      </c>
      <c r="U18" s="26">
        <v>375</v>
      </c>
      <c r="V18" s="29">
        <f>(U18/D18)*1000</f>
        <v>4.5084036644304986</v>
      </c>
      <c r="W18" s="34">
        <v>49</v>
      </c>
      <c r="X18" s="33">
        <f>(W18/E18)*1000</f>
        <v>0.19042363429335343</v>
      </c>
      <c r="Y18">
        <v>11.6</v>
      </c>
      <c r="Z18" s="26">
        <v>0</v>
      </c>
      <c r="AA18" s="26">
        <v>3.9215686274509802</v>
      </c>
      <c r="AB18" s="26">
        <v>9.0909090909090917</v>
      </c>
      <c r="AC18" s="26">
        <v>17.241379310344829</v>
      </c>
      <c r="AD18" s="18">
        <v>0.36184210526315802</v>
      </c>
      <c r="AE18" s="18">
        <v>-3.6144578313252997E-2</v>
      </c>
      <c r="AF18" s="18">
        <v>2.4691358024691499E-2</v>
      </c>
      <c r="AG18" s="7">
        <v>203</v>
      </c>
      <c r="AH18" s="11">
        <f>(AG18/C18)*10000</f>
        <v>5.9618383607587688</v>
      </c>
      <c r="AI18" s="3">
        <v>37</v>
      </c>
      <c r="AJ18" s="8">
        <v>0.182</v>
      </c>
      <c r="AK18" s="9">
        <v>0.246</v>
      </c>
      <c r="AL18" s="9">
        <v>0.155</v>
      </c>
      <c r="AM18">
        <v>4.5</v>
      </c>
      <c r="AN18" s="20">
        <v>122</v>
      </c>
      <c r="AO18" s="39">
        <v>4.04</v>
      </c>
      <c r="AP18" s="1">
        <v>5.14</v>
      </c>
      <c r="AQ18" s="21">
        <v>211.57048</v>
      </c>
      <c r="AR18" s="21">
        <v>627.70379000000003</v>
      </c>
      <c r="AS18" s="21">
        <v>62.019460000000002</v>
      </c>
      <c r="AU18">
        <v>122</v>
      </c>
      <c r="AV18" s="38">
        <v>130.67246</v>
      </c>
      <c r="AW18" s="64" t="s">
        <v>299</v>
      </c>
      <c r="AX18" s="65">
        <f>(AW18/C18)*100000</f>
        <v>138.03271081559711</v>
      </c>
    </row>
    <row r="19" spans="1:50" x14ac:dyDescent="0.2">
      <c r="A19" s="16" t="s">
        <v>118</v>
      </c>
      <c r="B19" s="6" t="s">
        <v>16</v>
      </c>
      <c r="C19" s="10">
        <v>159768</v>
      </c>
      <c r="D19" s="10">
        <v>39898</v>
      </c>
      <c r="E19" s="35">
        <f>(C19-D19)</f>
        <v>119870</v>
      </c>
      <c r="F19" s="10">
        <v>24.564557538741909</v>
      </c>
      <c r="G19" s="35">
        <f>(100-F19)</f>
        <v>75.435442461258091</v>
      </c>
      <c r="H19" s="25">
        <v>8.8000000000000007</v>
      </c>
      <c r="I19" s="25">
        <v>9.9</v>
      </c>
      <c r="J19" s="3">
        <v>54.7</v>
      </c>
      <c r="K19" s="3">
        <v>35</v>
      </c>
      <c r="L19" s="12">
        <f>(K19/C19)*10000</f>
        <v>2.1906764808973009</v>
      </c>
      <c r="M19" s="31">
        <f>(C19/67761092)*100</f>
        <v>0.2357813241852714</v>
      </c>
      <c r="N19" s="31">
        <f>(K19/9585)*100</f>
        <v>0.36515388628064682</v>
      </c>
      <c r="O19" s="17">
        <v>108</v>
      </c>
      <c r="P19" s="29">
        <f>(O19/C19)*10000</f>
        <v>6.7598017124831005</v>
      </c>
      <c r="Q19" s="17">
        <v>146</v>
      </c>
      <c r="R19" s="29">
        <f>(Q19/C19)*10000</f>
        <v>9.1382504631715982</v>
      </c>
      <c r="S19" s="17">
        <v>43</v>
      </c>
      <c r="T19" s="29">
        <f>(S19/C19)*10000</f>
        <v>2.691402533673827</v>
      </c>
      <c r="U19" s="26">
        <v>173</v>
      </c>
      <c r="V19" s="29">
        <f>(U19/D19)*1000</f>
        <v>4.3360569452102862</v>
      </c>
      <c r="W19" s="32">
        <v>16</v>
      </c>
      <c r="X19" s="33">
        <f>(W19/E19)*1000</f>
        <v>0.13347793442896472</v>
      </c>
      <c r="Y19">
        <v>29.5</v>
      </c>
      <c r="Z19" s="26">
        <v>-40.74074074074074</v>
      </c>
      <c r="AA19" s="26">
        <v>-26.086956521739129</v>
      </c>
      <c r="AB19" s="26">
        <v>64.705882352941174</v>
      </c>
      <c r="AC19" s="26">
        <v>61.29032258064516</v>
      </c>
      <c r="AD19" s="18">
        <v>0.35483870967741898</v>
      </c>
      <c r="AE19" s="18" t="e">
        <v>#NUM!</v>
      </c>
      <c r="AF19" s="18">
        <v>0.24489795918367399</v>
      </c>
      <c r="AG19" s="4">
        <v>0</v>
      </c>
      <c r="AI19" s="3">
        <v>0</v>
      </c>
      <c r="AJ19" s="15">
        <v>0</v>
      </c>
      <c r="AK19" s="13">
        <v>0</v>
      </c>
      <c r="AL19" s="13">
        <v>0</v>
      </c>
      <c r="AM19">
        <v>8.4</v>
      </c>
      <c r="AN19" s="20">
        <v>159</v>
      </c>
      <c r="AO19" s="39">
        <v>2.92</v>
      </c>
      <c r="AP19" s="1">
        <v>4.24</v>
      </c>
      <c r="AQ19" s="21">
        <v>497.80891000000003</v>
      </c>
      <c r="AR19" s="21">
        <v>877.74662000000001</v>
      </c>
      <c r="AS19" s="21">
        <v>116.9012</v>
      </c>
      <c r="AU19">
        <v>56</v>
      </c>
      <c r="AV19" s="38">
        <v>65.439300000000003</v>
      </c>
      <c r="AW19" s="64" t="s">
        <v>265</v>
      </c>
      <c r="AX19" s="65">
        <f>(AW19/C19)*100000</f>
        <v>124.55560562816083</v>
      </c>
    </row>
    <row r="20" spans="1:50" x14ac:dyDescent="0.2">
      <c r="A20" s="3">
        <v>40</v>
      </c>
      <c r="B20" s="6" t="s">
        <v>59</v>
      </c>
      <c r="C20" s="10">
        <v>419709</v>
      </c>
      <c r="D20" s="10">
        <v>106921</v>
      </c>
      <c r="E20" s="35">
        <f>(C20-D20)</f>
        <v>312788</v>
      </c>
      <c r="F20" s="10">
        <v>25.953021877328698</v>
      </c>
      <c r="G20" s="35">
        <f>(100-F20)</f>
        <v>74.046978122671305</v>
      </c>
      <c r="H20" s="25">
        <v>3.3</v>
      </c>
      <c r="I20" s="25">
        <v>4.9000000000000004</v>
      </c>
      <c r="J20" s="3">
        <v>56.7</v>
      </c>
      <c r="K20" s="3">
        <v>10</v>
      </c>
      <c r="L20" s="12">
        <f>(K20/C20)*10000</f>
        <v>0.23826031845874165</v>
      </c>
      <c r="M20" s="31">
        <f>(C20/67761092)*100</f>
        <v>0.61939527184715382</v>
      </c>
      <c r="N20" s="31">
        <f>(K20/9585)*100</f>
        <v>0.10432968179447052</v>
      </c>
      <c r="O20" s="17">
        <v>413</v>
      </c>
      <c r="P20" s="29">
        <f>(O20/C20)*10000</f>
        <v>9.8401511523460314</v>
      </c>
      <c r="Q20" s="17">
        <v>405</v>
      </c>
      <c r="R20" s="29">
        <f>(Q20/C20)*10000</f>
        <v>9.6495428975790372</v>
      </c>
      <c r="S20" s="17">
        <v>8</v>
      </c>
      <c r="T20" s="29">
        <f>(S20/C20)*10000</f>
        <v>0.19060825476699331</v>
      </c>
      <c r="U20" s="26">
        <v>364</v>
      </c>
      <c r="V20" s="29">
        <f>(U20/D20)*1000</f>
        <v>3.4043826750591557</v>
      </c>
      <c r="W20" s="34">
        <v>49</v>
      </c>
      <c r="X20" s="33">
        <f>(W20/E20)*1000</f>
        <v>0.15665562617491718</v>
      </c>
      <c r="Y20">
        <v>2</v>
      </c>
      <c r="Z20" s="26">
        <v>11.363636363636363</v>
      </c>
      <c r="AA20" s="26">
        <v>-7.0175438596491224</v>
      </c>
      <c r="AB20" s="26">
        <v>-25.806451612903224</v>
      </c>
      <c r="AC20" s="26">
        <v>14.691943127962084</v>
      </c>
      <c r="AD20" s="18">
        <v>0.34965034965035002</v>
      </c>
      <c r="AE20" s="18">
        <v>-0.21333333333333299</v>
      </c>
      <c r="AF20" s="18">
        <v>7.1428571428571397E-2</v>
      </c>
      <c r="AG20" s="7">
        <v>257</v>
      </c>
      <c r="AH20" s="11">
        <f>(AG20/C20)*10000</f>
        <v>6.1232901843896608</v>
      </c>
      <c r="AI20" s="3">
        <v>17</v>
      </c>
      <c r="AJ20" s="8">
        <v>6.6000000000000003E-2</v>
      </c>
      <c r="AK20" s="9">
        <v>9.4E-2</v>
      </c>
      <c r="AL20" s="9">
        <v>5.7000000000000002E-2</v>
      </c>
      <c r="AM20">
        <v>3.4</v>
      </c>
      <c r="AN20" s="20">
        <v>160</v>
      </c>
      <c r="AO20" s="39">
        <v>2.13</v>
      </c>
      <c r="AP20" s="1">
        <v>4.51</v>
      </c>
      <c r="AQ20" s="21">
        <v>233.67965000000001</v>
      </c>
      <c r="AR20" s="21">
        <v>865.56336999999996</v>
      </c>
      <c r="AS20" s="21">
        <v>89.042950000000005</v>
      </c>
      <c r="AU20">
        <v>102</v>
      </c>
      <c r="AV20" s="38">
        <v>108.58094</v>
      </c>
      <c r="AW20" s="64" t="s">
        <v>298</v>
      </c>
      <c r="AX20" s="65">
        <f>(AW20/C20)*100000</f>
        <v>106.26410203259879</v>
      </c>
    </row>
    <row r="21" spans="1:50" x14ac:dyDescent="0.2">
      <c r="A21" s="3">
        <v>51</v>
      </c>
      <c r="B21" s="6" t="s">
        <v>86</v>
      </c>
      <c r="C21" s="10">
        <v>580671</v>
      </c>
      <c r="D21" s="10">
        <v>113149</v>
      </c>
      <c r="E21" s="35">
        <f>(C21-D21)</f>
        <v>467522</v>
      </c>
      <c r="F21" s="10">
        <v>20.068177424475412</v>
      </c>
      <c r="G21" s="35">
        <f>(100-F21)</f>
        <v>79.931822575524592</v>
      </c>
      <c r="H21" s="25">
        <v>4.4000000000000004</v>
      </c>
      <c r="I21" s="25">
        <v>6.3</v>
      </c>
      <c r="J21" s="3">
        <v>54.8</v>
      </c>
      <c r="K21" s="3">
        <v>139</v>
      </c>
      <c r="L21" s="12">
        <f>(K21/C21)*10000</f>
        <v>2.3937823655736206</v>
      </c>
      <c r="M21" s="31">
        <f>(C21/67761092)*100</f>
        <v>0.85693866917020756</v>
      </c>
      <c r="N21" s="31">
        <f>(K21/9585)*100</f>
        <v>1.4501825769431402</v>
      </c>
      <c r="O21" s="17">
        <v>742</v>
      </c>
      <c r="P21" s="29">
        <f>(O21/C21)*10000</f>
        <v>12.778320253637602</v>
      </c>
      <c r="Q21" s="17">
        <v>553</v>
      </c>
      <c r="R21" s="29">
        <f>(Q21/C21)*10000</f>
        <v>9.5234650946921757</v>
      </c>
      <c r="S21" s="17">
        <v>189</v>
      </c>
      <c r="T21" s="29">
        <f>(S21/C21)*10000</f>
        <v>3.2548551589454267</v>
      </c>
      <c r="U21" s="26">
        <v>631</v>
      </c>
      <c r="V21" s="29">
        <f>(U21/D21)*1000</f>
        <v>5.576717425695322</v>
      </c>
      <c r="W21" s="34">
        <v>111</v>
      </c>
      <c r="X21" s="33">
        <f>(W21/E21)*1000</f>
        <v>0.23742198228104774</v>
      </c>
      <c r="Y21">
        <v>34.200000000000003</v>
      </c>
      <c r="Z21" s="26">
        <v>2.7777777777777777</v>
      </c>
      <c r="AA21" s="26">
        <v>36.666666666666664</v>
      </c>
      <c r="AB21" s="26">
        <v>39.344262295081968</v>
      </c>
      <c r="AC21" s="26">
        <v>45.064377682403432</v>
      </c>
      <c r="AD21" s="18">
        <v>0.33137829912023498</v>
      </c>
      <c r="AE21" s="18">
        <v>0.19718309859154901</v>
      </c>
      <c r="AF21" s="18">
        <v>0.50458715596330295</v>
      </c>
      <c r="AG21" s="7">
        <v>1027</v>
      </c>
      <c r="AH21" s="11">
        <f>(AG21/C21)*10000</f>
        <v>17.686435175856897</v>
      </c>
      <c r="AI21" s="3">
        <v>257</v>
      </c>
      <c r="AJ21" s="15">
        <v>0.25</v>
      </c>
      <c r="AK21" s="9">
        <v>0.23899999999999999</v>
      </c>
      <c r="AL21" s="9">
        <v>0.255</v>
      </c>
      <c r="AM21">
        <v>7.3</v>
      </c>
      <c r="AN21" s="20">
        <v>152</v>
      </c>
      <c r="AO21" s="39">
        <v>8.2899999999999991</v>
      </c>
      <c r="AP21" s="1">
        <v>5.6</v>
      </c>
      <c r="AQ21" s="21" t="s">
        <v>134</v>
      </c>
      <c r="AR21" s="21">
        <v>649.52742000000001</v>
      </c>
      <c r="AS21" s="21">
        <v>47.939160000000001</v>
      </c>
      <c r="AU21">
        <v>108</v>
      </c>
      <c r="AV21" s="38">
        <v>146.40325000000001</v>
      </c>
      <c r="AW21" s="64" t="s">
        <v>308</v>
      </c>
      <c r="AX21" s="65">
        <f>(AW21/C21)*100000</f>
        <v>173.5922751437561</v>
      </c>
    </row>
    <row r="22" spans="1:50" x14ac:dyDescent="0.2">
      <c r="A22" s="3">
        <v>70</v>
      </c>
      <c r="B22" s="6" t="s">
        <v>77</v>
      </c>
      <c r="C22" s="10">
        <v>243264</v>
      </c>
      <c r="D22" s="10">
        <v>56005</v>
      </c>
      <c r="E22" s="35">
        <f>(C22-D22)</f>
        <v>187259</v>
      </c>
      <c r="F22" s="10">
        <v>24.016484129094231</v>
      </c>
      <c r="G22" s="35">
        <f>(100-F22)</f>
        <v>75.983515870905762</v>
      </c>
      <c r="H22" s="25">
        <v>2.9</v>
      </c>
      <c r="I22" s="25">
        <v>4.5</v>
      </c>
      <c r="J22" s="3">
        <v>58</v>
      </c>
      <c r="K22" s="3">
        <v>50</v>
      </c>
      <c r="L22" s="12">
        <f>(K22/C22)*10000</f>
        <v>2.05538016311497</v>
      </c>
      <c r="M22" s="31">
        <f>(C22/67761092)*100</f>
        <v>0.35900247888567083</v>
      </c>
      <c r="N22" s="31">
        <f>(K22/9585)*100</f>
        <v>0.52164840897235265</v>
      </c>
      <c r="O22" s="17">
        <v>307</v>
      </c>
      <c r="P22" s="29">
        <f>(O22/C22)*10000</f>
        <v>12.620034201525913</v>
      </c>
      <c r="Q22" s="17">
        <v>232</v>
      </c>
      <c r="R22" s="29">
        <f>(Q22/C22)*10000</f>
        <v>9.5369639568534605</v>
      </c>
      <c r="S22" s="17">
        <v>75</v>
      </c>
      <c r="T22" s="29">
        <f>(S22/C22)*10000</f>
        <v>3.0830702446724545</v>
      </c>
      <c r="U22" s="26">
        <v>276</v>
      </c>
      <c r="V22" s="29">
        <f>(U22/D22)*1000</f>
        <v>4.9281314168377826</v>
      </c>
      <c r="W22" s="34">
        <v>31</v>
      </c>
      <c r="X22" s="33">
        <f>(W22/E22)*1000</f>
        <v>0.16554611527349822</v>
      </c>
      <c r="Y22">
        <v>32.299999999999997</v>
      </c>
      <c r="Z22" s="26">
        <v>6.8965517241379306</v>
      </c>
      <c r="AA22" s="26">
        <v>46.153846153846153</v>
      </c>
      <c r="AB22" s="26">
        <v>52.083333333333336</v>
      </c>
      <c r="AC22" s="26">
        <v>27.906976744186046</v>
      </c>
      <c r="AD22" s="18">
        <v>0.28571428571428598</v>
      </c>
      <c r="AE22" s="18">
        <v>-0.31034482758620702</v>
      </c>
      <c r="AF22" s="18">
        <v>0.42857142857142899</v>
      </c>
      <c r="AG22" s="7">
        <v>627</v>
      </c>
      <c r="AH22" s="14">
        <f>(AG22/C22)*10000</f>
        <v>25.774467245461718</v>
      </c>
      <c r="AI22" s="3">
        <v>163</v>
      </c>
      <c r="AJ22" s="15">
        <v>0.26</v>
      </c>
      <c r="AK22" s="9">
        <v>0.30199999999999999</v>
      </c>
      <c r="AL22" s="9">
        <v>0.23599999999999999</v>
      </c>
      <c r="AM22">
        <v>3.2</v>
      </c>
      <c r="AN22" s="20">
        <v>145</v>
      </c>
      <c r="AO22" s="39">
        <v>3.15</v>
      </c>
      <c r="AP22" s="1">
        <v>5.17</v>
      </c>
      <c r="AQ22" s="21">
        <v>238.81747999999999</v>
      </c>
      <c r="AR22" s="21">
        <v>801.88508999999999</v>
      </c>
      <c r="AS22" s="21">
        <v>73.27901</v>
      </c>
      <c r="AU22">
        <v>90</v>
      </c>
      <c r="AV22" s="38">
        <v>110.64955</v>
      </c>
      <c r="AW22" s="64" t="s">
        <v>287</v>
      </c>
      <c r="AX22" s="65">
        <f>(AW22/C22)*100000</f>
        <v>140.17692712444094</v>
      </c>
    </row>
    <row r="23" spans="1:50" x14ac:dyDescent="0.2">
      <c r="A23" s="16" t="s">
        <v>116</v>
      </c>
      <c r="B23" s="6" t="s">
        <v>74</v>
      </c>
      <c r="C23" s="10">
        <v>311456</v>
      </c>
      <c r="D23" s="10">
        <v>78895</v>
      </c>
      <c r="E23" s="35">
        <f>(C23-D23)</f>
        <v>232561</v>
      </c>
      <c r="F23" s="10">
        <v>26.617387079796494</v>
      </c>
      <c r="G23" s="35">
        <f>(100-F23)</f>
        <v>73.382612920203513</v>
      </c>
      <c r="H23" s="25">
        <v>3.5</v>
      </c>
      <c r="I23" s="25">
        <v>5.3</v>
      </c>
      <c r="J23" s="3">
        <v>57.6</v>
      </c>
      <c r="K23" s="3">
        <v>35</v>
      </c>
      <c r="L23" s="12">
        <f>(K23/C23)*10000</f>
        <v>1.123754238158841</v>
      </c>
      <c r="M23" s="31">
        <f>(C23/67761092)*100</f>
        <v>0.45963840134099376</v>
      </c>
      <c r="N23" s="31">
        <f>(K23/9585)*100</f>
        <v>0.36515388628064682</v>
      </c>
      <c r="O23" s="17">
        <v>404</v>
      </c>
      <c r="P23" s="29">
        <f>(O23/C23)*10000</f>
        <v>12.971334634747766</v>
      </c>
      <c r="Q23" s="17">
        <v>382</v>
      </c>
      <c r="R23" s="29">
        <f>(Q23/C23)*10000</f>
        <v>12.264974827905066</v>
      </c>
      <c r="S23" s="17">
        <v>22</v>
      </c>
      <c r="T23" s="29">
        <f>(S23/C23)*10000</f>
        <v>0.70635980684270017</v>
      </c>
      <c r="U23" s="26">
        <v>357</v>
      </c>
      <c r="V23" s="29">
        <f>(U23/D23)*1000</f>
        <v>4.5250015843843086</v>
      </c>
      <c r="W23" s="32">
        <v>47</v>
      </c>
      <c r="X23" s="33">
        <f>(W23/E23)*1000</f>
        <v>0.20209751420057534</v>
      </c>
      <c r="Y23">
        <v>5.8</v>
      </c>
      <c r="Z23" s="26">
        <v>-7.8431372549019605</v>
      </c>
      <c r="AA23" s="26">
        <v>0</v>
      </c>
      <c r="AB23" s="26">
        <v>19.230769230769234</v>
      </c>
      <c r="AC23" s="26">
        <v>5.3398058252427179</v>
      </c>
      <c r="AD23" s="18">
        <v>0.26451612903225802</v>
      </c>
      <c r="AE23" s="18">
        <v>0.183673469387755</v>
      </c>
      <c r="AF23" s="18">
        <v>-1.9607843137254902E-2</v>
      </c>
      <c r="AG23" s="7">
        <v>593</v>
      </c>
      <c r="AH23" s="11">
        <f>(AG23/C23)*10000</f>
        <v>19.039607520805507</v>
      </c>
      <c r="AI23" s="3">
        <v>164</v>
      </c>
      <c r="AJ23" s="8">
        <v>0.27700000000000002</v>
      </c>
      <c r="AK23" s="9">
        <v>0.29499999999999998</v>
      </c>
      <c r="AL23" s="13">
        <v>0.27</v>
      </c>
      <c r="AM23">
        <v>4.4000000000000004</v>
      </c>
      <c r="AN23" s="20">
        <v>109</v>
      </c>
      <c r="AO23" s="39">
        <v>3.73</v>
      </c>
      <c r="AP23" s="1">
        <v>5.28</v>
      </c>
      <c r="AQ23" s="21">
        <v>267.93630999999999</v>
      </c>
      <c r="AR23" s="21">
        <v>685.05706999999995</v>
      </c>
      <c r="AS23" s="21">
        <v>40.773150000000001</v>
      </c>
      <c r="AU23">
        <v>120</v>
      </c>
      <c r="AV23" s="38">
        <v>135.65254999999999</v>
      </c>
      <c r="AW23" s="64" t="s">
        <v>263</v>
      </c>
      <c r="AX23" s="65">
        <f>(AW23/C23)*100000</f>
        <v>156.04130278434192</v>
      </c>
    </row>
    <row r="24" spans="1:50" x14ac:dyDescent="0.2">
      <c r="A24" s="16" t="s">
        <v>123</v>
      </c>
      <c r="B24" s="6" t="s">
        <v>73</v>
      </c>
      <c r="C24" s="10">
        <v>212742</v>
      </c>
      <c r="D24" s="10">
        <v>60589</v>
      </c>
      <c r="E24" s="35">
        <f>(C24-D24)</f>
        <v>152153</v>
      </c>
      <c r="F24" s="10">
        <v>30.355818753882847</v>
      </c>
      <c r="G24" s="35">
        <f>(100-F24)</f>
        <v>69.644181246117157</v>
      </c>
      <c r="H24" s="25">
        <v>3.6</v>
      </c>
      <c r="I24" s="25">
        <v>4.9000000000000004</v>
      </c>
      <c r="J24" s="3">
        <v>57.7</v>
      </c>
      <c r="K24" s="3">
        <v>8</v>
      </c>
      <c r="L24" s="12">
        <f>(K24/C24)*10000</f>
        <v>0.37604234236775058</v>
      </c>
      <c r="M24" s="31">
        <f>(C24/67761092)*100</f>
        <v>0.31395893088617877</v>
      </c>
      <c r="N24" s="31">
        <f>(K24/9585)*100</f>
        <v>8.3463745435576428E-2</v>
      </c>
      <c r="O24" s="17">
        <v>309</v>
      </c>
      <c r="P24" s="29">
        <f>(O24/C24)*10000</f>
        <v>14.524635473954367</v>
      </c>
      <c r="Q24" s="17">
        <v>290</v>
      </c>
      <c r="R24" s="29">
        <f>(Q24/C24)*10000</f>
        <v>13.631534910830961</v>
      </c>
      <c r="S24" s="17">
        <v>19</v>
      </c>
      <c r="T24" s="29">
        <f>(S24/C24)*10000</f>
        <v>0.89310056312340769</v>
      </c>
      <c r="U24" s="26">
        <v>271</v>
      </c>
      <c r="V24" s="29">
        <f>(U24/D24)*1000</f>
        <v>4.4727590816814926</v>
      </c>
      <c r="W24" s="34">
        <v>38</v>
      </c>
      <c r="X24" s="33">
        <f>(W24/E24)*1000</f>
        <v>0.24974860830874185</v>
      </c>
      <c r="Y24">
        <v>6.6</v>
      </c>
      <c r="Z24" s="26">
        <v>31.03448275862069</v>
      </c>
      <c r="AA24" s="26">
        <v>4.3478260869565215</v>
      </c>
      <c r="AB24" s="26">
        <v>4.918032786885246</v>
      </c>
      <c r="AC24" s="26">
        <v>3.2467532467532463</v>
      </c>
      <c r="AD24" s="18">
        <v>0.25517241379310401</v>
      </c>
      <c r="AE24" s="18">
        <v>-2.32558139534884E-2</v>
      </c>
      <c r="AF24" s="18">
        <v>6.4516129032257993E-2</v>
      </c>
      <c r="AG24" s="7">
        <v>566</v>
      </c>
      <c r="AH24" s="14">
        <f>(AG24/C24)*10000</f>
        <v>26.604995722518357</v>
      </c>
      <c r="AI24" s="3">
        <v>94</v>
      </c>
      <c r="AJ24" s="8">
        <v>0.16600000000000001</v>
      </c>
      <c r="AK24" s="9">
        <v>0.13700000000000001</v>
      </c>
      <c r="AL24" s="13">
        <v>0.18</v>
      </c>
      <c r="AM24">
        <v>4.4000000000000004</v>
      </c>
      <c r="AN24" s="20">
        <v>122</v>
      </c>
      <c r="AO24" s="39">
        <v>3.2</v>
      </c>
      <c r="AP24" s="1">
        <v>5.69</v>
      </c>
      <c r="AQ24" s="21">
        <v>302.76774</v>
      </c>
      <c r="AR24" s="21">
        <v>665.77553999999998</v>
      </c>
      <c r="AS24" s="21">
        <v>51.002479999999998</v>
      </c>
      <c r="AU24">
        <v>129</v>
      </c>
      <c r="AV24" s="38">
        <v>135.44215</v>
      </c>
      <c r="AW24" s="64" t="s">
        <v>315</v>
      </c>
      <c r="AX24" s="65">
        <f>(AW24/C24)*100000</f>
        <v>224.685299564731</v>
      </c>
    </row>
    <row r="25" spans="1:50" x14ac:dyDescent="0.2">
      <c r="A25" s="3">
        <v>21</v>
      </c>
      <c r="B25" s="6" t="s">
        <v>63</v>
      </c>
      <c r="C25" s="10">
        <v>545798</v>
      </c>
      <c r="D25" s="10">
        <v>114945</v>
      </c>
      <c r="E25" s="35">
        <f>(C25-D25)</f>
        <v>430853</v>
      </c>
      <c r="F25" s="10">
        <v>21.570279571991009</v>
      </c>
      <c r="G25" s="35">
        <f>(100-F25)</f>
        <v>78.429720428008991</v>
      </c>
      <c r="H25" s="25">
        <v>4.8</v>
      </c>
      <c r="I25" s="25">
        <v>7</v>
      </c>
      <c r="J25" s="3">
        <v>51.4</v>
      </c>
      <c r="K25" s="3">
        <v>119</v>
      </c>
      <c r="L25" s="12">
        <f>(K25/C25)*10000</f>
        <v>2.1802938083320202</v>
      </c>
      <c r="M25" s="31">
        <f>(C25/67761092)*100</f>
        <v>0.80547403220715508</v>
      </c>
      <c r="N25" s="31">
        <f>(K25/9585)*100</f>
        <v>1.2415232133541994</v>
      </c>
      <c r="O25" s="17">
        <v>712</v>
      </c>
      <c r="P25" s="29">
        <f>(O25/C25)*10000</f>
        <v>13.045119256574777</v>
      </c>
      <c r="Q25" s="17">
        <v>546</v>
      </c>
      <c r="R25" s="29">
        <f>(Q25/C25)*10000</f>
        <v>10.003701002935152</v>
      </c>
      <c r="S25" s="17">
        <v>166</v>
      </c>
      <c r="T25" s="29">
        <f>(S25/C25)*10000</f>
        <v>3.0414182536396246</v>
      </c>
      <c r="U25" s="26">
        <v>627</v>
      </c>
      <c r="V25" s="29">
        <f>(U25/D25)*1000</f>
        <v>5.4547827221714735</v>
      </c>
      <c r="W25" s="32">
        <v>85</v>
      </c>
      <c r="X25" s="33">
        <f>(W25/E25)*1000</f>
        <v>0.19728306406129237</v>
      </c>
      <c r="Y25">
        <v>30.4</v>
      </c>
      <c r="Z25" s="26">
        <v>18.055555555555554</v>
      </c>
      <c r="AA25" s="26">
        <v>8.2474226804123703</v>
      </c>
      <c r="AB25" s="26">
        <v>28.455284552845526</v>
      </c>
      <c r="AC25" s="26">
        <v>43.30708661417323</v>
      </c>
      <c r="AD25" s="18">
        <v>0.25</v>
      </c>
      <c r="AE25" s="18">
        <v>0.40816326530612201</v>
      </c>
      <c r="AF25" s="18">
        <v>0.32727272727272699</v>
      </c>
      <c r="AG25" s="7">
        <v>342</v>
      </c>
      <c r="AH25" s="11">
        <f>(AG25/C25)*10000</f>
        <v>6.2660544743659745</v>
      </c>
      <c r="AI25" s="3">
        <v>69</v>
      </c>
      <c r="AJ25" s="8">
        <v>0.20200000000000001</v>
      </c>
      <c r="AK25" s="9">
        <v>0.192</v>
      </c>
      <c r="AL25" s="9">
        <v>0.20599999999999999</v>
      </c>
      <c r="AM25">
        <v>8.6999999999999993</v>
      </c>
      <c r="AN25" s="20">
        <v>163</v>
      </c>
      <c r="AO25" s="39">
        <v>12.37</v>
      </c>
      <c r="AP25" s="1">
        <v>4.7699999999999996</v>
      </c>
      <c r="AQ25" s="21">
        <v>308.31319000000002</v>
      </c>
      <c r="AR25" s="21">
        <v>678.09055000000001</v>
      </c>
      <c r="AS25" s="21">
        <v>59.839230000000001</v>
      </c>
      <c r="AU25">
        <v>126</v>
      </c>
      <c r="AV25" s="38">
        <v>135.63326000000001</v>
      </c>
      <c r="AW25" s="64" t="s">
        <v>266</v>
      </c>
      <c r="AX25" s="65">
        <f>(AW25/C25)*100000</f>
        <v>194.39426307901456</v>
      </c>
    </row>
    <row r="26" spans="1:50" x14ac:dyDescent="0.2">
      <c r="A26" s="3">
        <v>25</v>
      </c>
      <c r="B26" s="6" t="s">
        <v>71</v>
      </c>
      <c r="C26" s="10">
        <v>552643</v>
      </c>
      <c r="D26" s="10">
        <v>109537</v>
      </c>
      <c r="E26" s="35">
        <f>(C26-D26)</f>
        <v>443106</v>
      </c>
      <c r="F26" s="10">
        <v>20.305348605706936</v>
      </c>
      <c r="G26" s="35">
        <f>(100-F26)</f>
        <v>79.694651394293061</v>
      </c>
      <c r="H26" s="25">
        <v>5.4</v>
      </c>
      <c r="I26" s="25">
        <v>8.1999999999999993</v>
      </c>
      <c r="J26" s="3">
        <v>54.8</v>
      </c>
      <c r="K26" s="3">
        <v>72</v>
      </c>
      <c r="L26" s="12">
        <f>(K26/C26)*10000</f>
        <v>1.3028302176993105</v>
      </c>
      <c r="M26" s="31">
        <f>(C26/67761092)*100</f>
        <v>0.81557569939988572</v>
      </c>
      <c r="N26" s="31">
        <f>(K26/9585)*100</f>
        <v>0.75117370892018775</v>
      </c>
      <c r="O26" s="17">
        <v>694</v>
      </c>
      <c r="P26" s="29">
        <f>(O26/C26)*10000</f>
        <v>12.557835709490575</v>
      </c>
      <c r="Q26" s="17">
        <v>491</v>
      </c>
      <c r="R26" s="29">
        <f>(Q26/C26)*10000</f>
        <v>8.8845782901439083</v>
      </c>
      <c r="S26" s="17">
        <v>203</v>
      </c>
      <c r="T26" s="29">
        <f>(S26/C26)*10000</f>
        <v>3.6732574193466672</v>
      </c>
      <c r="U26" s="26">
        <v>605</v>
      </c>
      <c r="V26" s="29">
        <f>(U26/D26)*1000</f>
        <v>5.5232478523238724</v>
      </c>
      <c r="W26" s="32">
        <v>89</v>
      </c>
      <c r="X26" s="33">
        <f>(W26/E26)*1000</f>
        <v>0.20085487445441949</v>
      </c>
      <c r="Y26">
        <v>41.3</v>
      </c>
      <c r="Z26" s="26">
        <v>3.4883720930232558</v>
      </c>
      <c r="AA26" s="26">
        <v>45.588235294117645</v>
      </c>
      <c r="AB26" s="26">
        <v>33.333333333333329</v>
      </c>
      <c r="AC26" s="26">
        <v>58.407079646017699</v>
      </c>
      <c r="AD26" s="18">
        <v>0.23770491803278701</v>
      </c>
      <c r="AE26" s="18">
        <v>0.792682926829268</v>
      </c>
      <c r="AF26" s="18">
        <v>0.23966942148760301</v>
      </c>
      <c r="AG26" s="7">
        <v>479</v>
      </c>
      <c r="AH26" s="11">
        <f>(AG26/C26)*10000</f>
        <v>8.6674399205273573</v>
      </c>
      <c r="AI26" s="3">
        <v>127</v>
      </c>
      <c r="AJ26" s="8">
        <v>0.26500000000000001</v>
      </c>
      <c r="AK26" s="9">
        <v>0.27500000000000002</v>
      </c>
      <c r="AL26" s="9">
        <v>0.26100000000000001</v>
      </c>
      <c r="AM26">
        <v>6.5</v>
      </c>
      <c r="AN26" s="20">
        <v>166</v>
      </c>
      <c r="AO26" s="39">
        <v>7.65</v>
      </c>
      <c r="AP26" s="1">
        <v>4.82</v>
      </c>
      <c r="AQ26" s="21">
        <v>239.16569000000001</v>
      </c>
      <c r="AR26" s="21">
        <v>687.61834999999996</v>
      </c>
      <c r="AS26" s="21">
        <v>54.855150000000002</v>
      </c>
      <c r="AU26">
        <v>76</v>
      </c>
      <c r="AV26" s="38">
        <v>94.807749999999999</v>
      </c>
      <c r="AW26" s="64" t="s">
        <v>271</v>
      </c>
      <c r="AX26" s="65">
        <f>(AW26/C26)*100000</f>
        <v>153.98729378640459</v>
      </c>
    </row>
    <row r="27" spans="1:50" x14ac:dyDescent="0.2">
      <c r="A27" s="3">
        <v>32</v>
      </c>
      <c r="B27" s="6" t="s">
        <v>70</v>
      </c>
      <c r="C27" s="10">
        <v>197953</v>
      </c>
      <c r="D27" s="10">
        <v>54096</v>
      </c>
      <c r="E27" s="35">
        <f>(C27-D27)</f>
        <v>143857</v>
      </c>
      <c r="F27" s="10">
        <v>28.465586192380556</v>
      </c>
      <c r="G27" s="35">
        <f>(100-F27)</f>
        <v>71.534413807619444</v>
      </c>
      <c r="H27" s="25">
        <v>5</v>
      </c>
      <c r="I27" s="25">
        <v>7</v>
      </c>
      <c r="J27" s="3">
        <v>50.2</v>
      </c>
      <c r="K27" s="3">
        <v>9</v>
      </c>
      <c r="L27" s="12">
        <f>(K27/C27)*10000</f>
        <v>0.45465337731683786</v>
      </c>
      <c r="M27" s="31">
        <f>(C27/67761092)*100</f>
        <v>0.29213372181192121</v>
      </c>
      <c r="N27" s="31">
        <f>(K27/9585)*100</f>
        <v>9.3896713615023469E-2</v>
      </c>
      <c r="O27" s="17">
        <v>234</v>
      </c>
      <c r="P27" s="29">
        <f>(O27/C27)*10000</f>
        <v>11.820987810237783</v>
      </c>
      <c r="Q27" s="17">
        <v>246</v>
      </c>
      <c r="R27" s="29">
        <f>(Q27/C27)*10000</f>
        <v>12.427192313326902</v>
      </c>
      <c r="S27" s="17">
        <v>-12</v>
      </c>
      <c r="T27" s="29">
        <f>(S27/C27)*10000</f>
        <v>-0.60620450308911711</v>
      </c>
      <c r="U27" s="26">
        <v>218</v>
      </c>
      <c r="V27" s="29">
        <f>(U27/D27)*1000</f>
        <v>4.0298728186926951</v>
      </c>
      <c r="W27" s="34">
        <v>16</v>
      </c>
      <c r="X27" s="33">
        <f>(W27/E27)*1000</f>
        <v>0.11122156029946405</v>
      </c>
      <c r="Y27">
        <v>-4.9000000000000004</v>
      </c>
      <c r="Z27" s="26">
        <v>-23.809523809523807</v>
      </c>
      <c r="AA27" s="26">
        <v>-47.222222222222221</v>
      </c>
      <c r="AB27" s="26">
        <v>-9.5238095238095237</v>
      </c>
      <c r="AC27" s="26">
        <v>9.5238095238095237</v>
      </c>
      <c r="AD27" s="18">
        <v>0.22368421052631601</v>
      </c>
      <c r="AE27" s="18">
        <v>0.13725490196078399</v>
      </c>
      <c r="AF27" s="18">
        <v>-0.442857142857143</v>
      </c>
      <c r="AG27" s="7">
        <v>472</v>
      </c>
      <c r="AH27" s="11">
        <f>(AG27/C27)*10000</f>
        <v>23.844043788171938</v>
      </c>
      <c r="AI27" s="3">
        <v>64</v>
      </c>
      <c r="AJ27" s="8">
        <v>0.13600000000000001</v>
      </c>
      <c r="AK27" s="9">
        <v>0.157</v>
      </c>
      <c r="AL27" s="13">
        <v>0.13</v>
      </c>
      <c r="AM27">
        <v>3.2</v>
      </c>
      <c r="AN27" s="20">
        <v>150</v>
      </c>
      <c r="AO27" s="39">
        <v>1.84</v>
      </c>
      <c r="AP27" s="1">
        <v>4.0999999999999996</v>
      </c>
      <c r="AQ27" s="21">
        <v>223.19549000000001</v>
      </c>
      <c r="AR27" s="21">
        <v>706.73449000000005</v>
      </c>
      <c r="AS27" s="21">
        <v>55.018709999999999</v>
      </c>
      <c r="AU27">
        <v>116</v>
      </c>
      <c r="AV27" s="38">
        <v>119.50364</v>
      </c>
      <c r="AW27" s="64" t="s">
        <v>278</v>
      </c>
      <c r="AX27" s="65">
        <f>(AW27/C27)*100000</f>
        <v>162.66487499557977</v>
      </c>
    </row>
    <row r="28" spans="1:50" x14ac:dyDescent="0.2">
      <c r="A28" s="16">
        <v>69</v>
      </c>
      <c r="B28" s="6" t="s">
        <v>80</v>
      </c>
      <c r="C28" s="10">
        <v>1869599</v>
      </c>
      <c r="D28" s="10">
        <v>326001</v>
      </c>
      <c r="E28" s="35">
        <f>(C28-D28)</f>
        <v>1543598</v>
      </c>
      <c r="F28" s="10">
        <v>17.376979623688268</v>
      </c>
      <c r="G28" s="35">
        <f>(100-F28)</f>
        <v>82.623020376311729</v>
      </c>
      <c r="H28" s="25">
        <v>8.4</v>
      </c>
      <c r="I28" s="25">
        <v>12.4</v>
      </c>
      <c r="J28" s="3">
        <v>42.9</v>
      </c>
      <c r="K28" s="3">
        <v>320</v>
      </c>
      <c r="L28" s="12">
        <f>(K28/C28)*10000</f>
        <v>1.7115969788173828</v>
      </c>
      <c r="M28" s="31">
        <f>(C28/67761092)*100</f>
        <v>2.7591040002720146</v>
      </c>
      <c r="N28" s="31">
        <f>(K28/9585)*100</f>
        <v>3.3385498174230568</v>
      </c>
      <c r="O28" s="17">
        <v>1981</v>
      </c>
      <c r="P28" s="29">
        <f>(O28/C28)*10000</f>
        <v>10.59585504699136</v>
      </c>
      <c r="Q28" s="17">
        <v>1557</v>
      </c>
      <c r="R28" s="29">
        <f>(Q28/C28)*10000</f>
        <v>8.3279890500583278</v>
      </c>
      <c r="S28" s="17">
        <v>424</v>
      </c>
      <c r="T28" s="29">
        <f>(S28/C28)*10000</f>
        <v>2.2678659969330321</v>
      </c>
      <c r="U28" s="26">
        <v>1745</v>
      </c>
      <c r="V28" s="29">
        <f>(U28/D28)*1000</f>
        <v>5.3527443167352242</v>
      </c>
      <c r="W28" s="34">
        <v>236</v>
      </c>
      <c r="X28" s="33">
        <f>(W28/E28)*1000</f>
        <v>0.15288954766720353</v>
      </c>
      <c r="Y28">
        <v>27.2</v>
      </c>
      <c r="Z28" s="26">
        <v>-0.42194092827004215</v>
      </c>
      <c r="AA28" s="26">
        <v>17.52136752136752</v>
      </c>
      <c r="AB28" s="26">
        <v>15.921787709497206</v>
      </c>
      <c r="AC28" s="26">
        <v>44.917582417582416</v>
      </c>
      <c r="AD28" s="18">
        <v>0.205327413984462</v>
      </c>
      <c r="AE28" s="18">
        <v>0.57432432432432401</v>
      </c>
      <c r="AF28" s="18">
        <v>0.28615384615384598</v>
      </c>
      <c r="AG28" s="7">
        <v>812</v>
      </c>
      <c r="AH28" s="11">
        <f>(AG28/C28)*10000</f>
        <v>4.3431773337491082</v>
      </c>
      <c r="AI28" s="3">
        <v>175</v>
      </c>
      <c r="AJ28" s="8">
        <v>0.216</v>
      </c>
      <c r="AK28" s="9">
        <v>0.22800000000000001</v>
      </c>
      <c r="AL28" s="9">
        <v>0.20899999999999999</v>
      </c>
      <c r="AM28">
        <v>12.4</v>
      </c>
      <c r="AN28" s="20">
        <v>175</v>
      </c>
      <c r="AO28" s="39">
        <v>25.15</v>
      </c>
      <c r="AP28" s="1">
        <v>5.0599999999999996</v>
      </c>
      <c r="AQ28" s="21">
        <v>205.85085000000001</v>
      </c>
      <c r="AR28" s="21">
        <v>647.55016000000001</v>
      </c>
      <c r="AS28" s="21">
        <v>64.049379999999999</v>
      </c>
      <c r="AT28" s="28">
        <v>12</v>
      </c>
      <c r="AU28">
        <v>92</v>
      </c>
      <c r="AV28" s="38">
        <v>129.34603000000001</v>
      </c>
      <c r="AW28" s="64" t="s">
        <v>325</v>
      </c>
      <c r="AX28" s="65">
        <f>(AW28/C28)*100000</f>
        <v>155.969274694734</v>
      </c>
    </row>
    <row r="29" spans="1:50" x14ac:dyDescent="0.2">
      <c r="A29" s="3">
        <v>47</v>
      </c>
      <c r="B29" s="6" t="s">
        <v>58</v>
      </c>
      <c r="C29" s="10">
        <v>341270</v>
      </c>
      <c r="D29" s="10">
        <v>88607</v>
      </c>
      <c r="E29" s="35">
        <f>(C29-D29)</f>
        <v>252663</v>
      </c>
      <c r="F29" s="10">
        <v>26.823295069262809</v>
      </c>
      <c r="G29" s="35">
        <f>(100-F29)</f>
        <v>73.176704930737188</v>
      </c>
      <c r="H29" s="25">
        <v>6.5</v>
      </c>
      <c r="I29" s="25">
        <v>9.3000000000000007</v>
      </c>
      <c r="J29" s="3">
        <v>56.400000000000006</v>
      </c>
      <c r="K29" s="3">
        <v>4</v>
      </c>
      <c r="L29" s="12">
        <f>(K29/C29)*10000</f>
        <v>0.11720924780965218</v>
      </c>
      <c r="M29" s="31">
        <f>(C29/67761092)*100</f>
        <v>0.50363710195225309</v>
      </c>
      <c r="N29" s="31">
        <f>(K29/9585)*100</f>
        <v>4.1731872717788214E-2</v>
      </c>
      <c r="O29" s="17">
        <v>413</v>
      </c>
      <c r="P29" s="29">
        <f>(O29/C29)*10000</f>
        <v>12.101854836346588</v>
      </c>
      <c r="Q29" s="17">
        <v>416</v>
      </c>
      <c r="R29" s="29">
        <f>(Q29/C29)*10000</f>
        <v>12.189761772203827</v>
      </c>
      <c r="S29" s="17">
        <v>-3</v>
      </c>
      <c r="T29" s="29">
        <f>(S29/C29)*10000</f>
        <v>-8.7906935857239132E-2</v>
      </c>
      <c r="U29" s="26">
        <v>374</v>
      </c>
      <c r="V29" s="29">
        <f>(U29/D29)*1000</f>
        <v>4.2208854830882441</v>
      </c>
      <c r="W29" s="34">
        <v>39</v>
      </c>
      <c r="X29" s="33">
        <f>(W29/E29)*1000</f>
        <v>0.15435580199712659</v>
      </c>
      <c r="Y29">
        <v>-0.7</v>
      </c>
      <c r="Z29" s="26">
        <v>-22</v>
      </c>
      <c r="AA29" s="26">
        <v>-3.5087719298245612</v>
      </c>
      <c r="AB29" s="26">
        <v>18.75</v>
      </c>
      <c r="AC29" s="26">
        <v>-2.1834061135371177</v>
      </c>
      <c r="AD29" s="18">
        <v>0.193370165745856</v>
      </c>
      <c r="AE29" s="18">
        <v>-0.40243902439024398</v>
      </c>
      <c r="AF29" s="18">
        <v>0.16806722689075601</v>
      </c>
      <c r="AG29" s="7">
        <v>250</v>
      </c>
      <c r="AH29" s="11">
        <f>(AG29/C29)*10000</f>
        <v>7.3255779881032614</v>
      </c>
      <c r="AI29" s="3">
        <v>10</v>
      </c>
      <c r="AJ29" s="15">
        <v>0.04</v>
      </c>
      <c r="AK29" s="13">
        <v>0.06</v>
      </c>
      <c r="AL29" s="13">
        <v>0.03</v>
      </c>
      <c r="AM29">
        <v>4.5</v>
      </c>
      <c r="AN29" s="20">
        <v>130</v>
      </c>
      <c r="AO29" s="39">
        <v>2.21</v>
      </c>
      <c r="AP29" s="1">
        <v>4.51</v>
      </c>
      <c r="AQ29" s="21">
        <v>243.08450999999999</v>
      </c>
      <c r="AR29" s="21">
        <v>693.22564</v>
      </c>
      <c r="AS29" s="21">
        <v>69.731480000000005</v>
      </c>
      <c r="AU29">
        <v>98</v>
      </c>
      <c r="AV29" s="38">
        <v>113.2457</v>
      </c>
      <c r="AW29" s="64" t="s">
        <v>304</v>
      </c>
      <c r="AX29" s="65">
        <f>(AW29/C29)*100000</f>
        <v>155.00923022826501</v>
      </c>
    </row>
    <row r="30" spans="1:50" x14ac:dyDescent="0.2">
      <c r="A30" s="3">
        <v>52</v>
      </c>
      <c r="B30" s="6" t="s">
        <v>45</v>
      </c>
      <c r="C30" s="10">
        <v>180753</v>
      </c>
      <c r="D30" s="10">
        <v>43460</v>
      </c>
      <c r="E30" s="35">
        <f>(C30-D30)</f>
        <v>137293</v>
      </c>
      <c r="F30" s="10">
        <v>25.677991137370753</v>
      </c>
      <c r="G30" s="35">
        <f>(100-F30)</f>
        <v>74.322008862629247</v>
      </c>
      <c r="H30" s="25">
        <v>2.5</v>
      </c>
      <c r="I30" s="25">
        <v>3.8</v>
      </c>
      <c r="J30" s="3">
        <v>62.2</v>
      </c>
      <c r="K30" s="3">
        <v>42</v>
      </c>
      <c r="L30" s="12">
        <f>(K30/C30)*10000</f>
        <v>2.3236128860931768</v>
      </c>
      <c r="M30" s="31">
        <f>(C30/67761092)*100</f>
        <v>0.2667504236797128</v>
      </c>
      <c r="N30" s="31">
        <f>(K30/9585)*100</f>
        <v>0.43818466353677621</v>
      </c>
      <c r="O30" s="17">
        <v>261</v>
      </c>
      <c r="P30" s="29">
        <f>(O30/C30)*10000</f>
        <v>14.439594363579028</v>
      </c>
      <c r="Q30" s="17">
        <v>209</v>
      </c>
      <c r="R30" s="29">
        <f>(Q30/C30)*10000</f>
        <v>11.562740314130332</v>
      </c>
      <c r="S30" s="17">
        <v>52</v>
      </c>
      <c r="T30" s="29">
        <f>(S30/C30)*10000</f>
        <v>2.8768540494486952</v>
      </c>
      <c r="U30" s="26">
        <v>243</v>
      </c>
      <c r="V30" s="29">
        <f>(U30/D30)*1000</f>
        <v>5.5913483663138521</v>
      </c>
      <c r="W30" s="34">
        <v>18</v>
      </c>
      <c r="X30" s="33">
        <f>(W30/E30)*1000</f>
        <v>0.13110646573386844</v>
      </c>
      <c r="Y30">
        <v>24.9</v>
      </c>
      <c r="Z30" s="26">
        <v>-35.714285714285715</v>
      </c>
      <c r="AA30" s="26">
        <v>9.67741935483871</v>
      </c>
      <c r="AB30" s="26">
        <v>6.666666666666667</v>
      </c>
      <c r="AC30" s="26">
        <v>53.333333333333336</v>
      </c>
      <c r="AD30" s="18">
        <v>0.186440677966102</v>
      </c>
      <c r="AE30" s="18">
        <v>0.33333333333333298</v>
      </c>
      <c r="AF30" s="18">
        <v>0.48979591836734698</v>
      </c>
      <c r="AG30" s="7">
        <v>107</v>
      </c>
      <c r="AH30" s="11">
        <f>(AG30/C30)*10000</f>
        <v>5.9196804479040459</v>
      </c>
      <c r="AI30" s="3">
        <v>29</v>
      </c>
      <c r="AJ30" s="8">
        <v>0.27100000000000002</v>
      </c>
      <c r="AK30" s="9">
        <v>0.308</v>
      </c>
      <c r="AL30" s="9">
        <v>0.25900000000000001</v>
      </c>
      <c r="AM30">
        <v>3.2</v>
      </c>
      <c r="AN30" s="20">
        <v>152</v>
      </c>
      <c r="AO30" s="39">
        <v>2.4500000000000002</v>
      </c>
      <c r="AP30" s="1">
        <v>5.4</v>
      </c>
      <c r="AQ30" s="21" t="s">
        <v>134</v>
      </c>
      <c r="AR30" s="21">
        <v>754.46394999999995</v>
      </c>
      <c r="AS30" s="21">
        <v>89.813130000000001</v>
      </c>
      <c r="AU30">
        <v>97</v>
      </c>
      <c r="AV30" s="38">
        <v>111.52007999999999</v>
      </c>
      <c r="AW30" s="64" t="s">
        <v>286</v>
      </c>
      <c r="AX30" s="65">
        <f>(AW30/C30)*100000</f>
        <v>179.80337809054345</v>
      </c>
    </row>
    <row r="31" spans="1:50" x14ac:dyDescent="0.2">
      <c r="A31" s="3">
        <v>54</v>
      </c>
      <c r="B31" s="6" t="s">
        <v>85</v>
      </c>
      <c r="C31" s="10">
        <v>745300</v>
      </c>
      <c r="D31" s="10">
        <v>146492</v>
      </c>
      <c r="E31" s="35">
        <f>(C31-D31)</f>
        <v>598808</v>
      </c>
      <c r="F31" s="10">
        <v>20.056462367093008</v>
      </c>
      <c r="G31" s="35">
        <f>(100-F31)</f>
        <v>79.943537632906995</v>
      </c>
      <c r="H31" s="25">
        <v>5.9</v>
      </c>
      <c r="I31" s="25">
        <v>8.5</v>
      </c>
      <c r="J31" s="3">
        <v>53.5</v>
      </c>
      <c r="K31" s="3">
        <v>179</v>
      </c>
      <c r="L31" s="12">
        <f>(K31/C31)*10000</f>
        <v>2.4017174292231318</v>
      </c>
      <c r="M31" s="31">
        <f>(C31/67761092)*100</f>
        <v>1.0998937266241222</v>
      </c>
      <c r="N31" s="31">
        <f>(K31/9585)*100</f>
        <v>1.8675013041210224</v>
      </c>
      <c r="O31" s="17">
        <v>914</v>
      </c>
      <c r="P31" s="29">
        <f>(O31/C31)*10000</f>
        <v>12.263518046424259</v>
      </c>
      <c r="Q31" s="17">
        <v>734</v>
      </c>
      <c r="R31" s="29">
        <f>(Q31/C31)*10000</f>
        <v>9.8483832013954125</v>
      </c>
      <c r="S31" s="17">
        <v>180</v>
      </c>
      <c r="T31" s="29">
        <f>(S31/C31)*10000</f>
        <v>2.4151348450288475</v>
      </c>
      <c r="U31" s="26">
        <v>781</v>
      </c>
      <c r="V31" s="29">
        <f>(U31/D31)*1000</f>
        <v>5.3313491521721321</v>
      </c>
      <c r="W31" s="34">
        <v>133</v>
      </c>
      <c r="X31" s="33">
        <f>(W31/E31)*1000</f>
        <v>0.2221079210698588</v>
      </c>
      <c r="Y31">
        <v>24.5</v>
      </c>
      <c r="Z31" s="26">
        <v>2.3076923076923079</v>
      </c>
      <c r="AA31" s="26">
        <v>40.74074074074074</v>
      </c>
      <c r="AB31" s="26">
        <v>31.612903225806448</v>
      </c>
      <c r="AC31" s="26">
        <v>24.633431085043988</v>
      </c>
      <c r="AD31" s="18">
        <v>0.167400881057269</v>
      </c>
      <c r="AE31" s="18">
        <v>0</v>
      </c>
      <c r="AF31" s="18">
        <v>0.49629629629629601</v>
      </c>
      <c r="AG31" s="7">
        <v>962</v>
      </c>
      <c r="AH31" s="11">
        <f>(AG31/C31)*10000</f>
        <v>12.907554005098618</v>
      </c>
      <c r="AI31" s="3">
        <v>138</v>
      </c>
      <c r="AJ31" s="8">
        <v>0.14299999999999999</v>
      </c>
      <c r="AK31" s="9">
        <v>0.19600000000000001</v>
      </c>
      <c r="AL31" s="9">
        <v>0.121</v>
      </c>
      <c r="AM31">
        <v>8.1</v>
      </c>
      <c r="AN31" s="20">
        <v>176</v>
      </c>
      <c r="AO31" s="39">
        <v>10.87</v>
      </c>
      <c r="AP31" s="1">
        <v>5.49</v>
      </c>
      <c r="AQ31" s="21" t="s">
        <v>134</v>
      </c>
      <c r="AR31" s="21">
        <v>701.48659999999995</v>
      </c>
      <c r="AS31" s="21">
        <v>65.477620000000002</v>
      </c>
      <c r="AT31" s="28">
        <v>23</v>
      </c>
      <c r="AU31">
        <v>97</v>
      </c>
      <c r="AV31" s="38">
        <v>132.44157000000001</v>
      </c>
      <c r="AW31" s="64" t="s">
        <v>311</v>
      </c>
      <c r="AX31" s="65">
        <f>(AW31/C31)*100000</f>
        <v>160.33811887830404</v>
      </c>
    </row>
    <row r="32" spans="1:50" x14ac:dyDescent="0.2">
      <c r="A32" s="3">
        <v>27</v>
      </c>
      <c r="B32" s="6" t="s">
        <v>96</v>
      </c>
      <c r="C32" s="10">
        <v>614926</v>
      </c>
      <c r="D32" s="10">
        <v>120849</v>
      </c>
      <c r="E32" s="35">
        <f>(C32-D32)</f>
        <v>494077</v>
      </c>
      <c r="F32" s="10">
        <v>20.118464358309733</v>
      </c>
      <c r="G32" s="35">
        <f>(100-F32)</f>
        <v>79.881535641690263</v>
      </c>
      <c r="H32" s="25">
        <v>3.4</v>
      </c>
      <c r="I32" s="25">
        <v>4.9000000000000004</v>
      </c>
      <c r="J32" s="3">
        <v>56.6</v>
      </c>
      <c r="K32" s="3">
        <v>35</v>
      </c>
      <c r="L32" s="12">
        <f>(K32/C32)*10000</f>
        <v>0.56917417705545059</v>
      </c>
      <c r="M32" s="31">
        <f>(C32/67761092)*100</f>
        <v>0.90749127832827725</v>
      </c>
      <c r="N32" s="31">
        <f>(K32/9585)*100</f>
        <v>0.36515388628064682</v>
      </c>
      <c r="O32" s="17">
        <v>495</v>
      </c>
      <c r="P32" s="29">
        <f>(O32/C32)*10000</f>
        <v>8.0497490754985161</v>
      </c>
      <c r="Q32" s="17">
        <v>441</v>
      </c>
      <c r="R32" s="29">
        <f>(Q32/C32)*10000</f>
        <v>7.171594630898678</v>
      </c>
      <c r="S32" s="17">
        <v>54</v>
      </c>
      <c r="T32" s="29">
        <f>(S32/C32)*10000</f>
        <v>0.87815444459983805</v>
      </c>
      <c r="U32" s="26">
        <v>423</v>
      </c>
      <c r="V32" s="29">
        <f>(U32/D32)*1000</f>
        <v>3.5002358314921929</v>
      </c>
      <c r="W32" s="32">
        <v>72</v>
      </c>
      <c r="X32" s="33">
        <f>(W32/E32)*1000</f>
        <v>0.14572627343511232</v>
      </c>
      <c r="Y32">
        <v>12.2</v>
      </c>
      <c r="Z32" s="27">
        <v>38.461538461538467</v>
      </c>
      <c r="AA32" s="26">
        <v>16.129032258064516</v>
      </c>
      <c r="AB32" s="26">
        <v>31.645569620253166</v>
      </c>
      <c r="AC32" s="26">
        <v>-0.40322580645161288</v>
      </c>
      <c r="AD32" s="18">
        <v>0.16582914572864299</v>
      </c>
      <c r="AE32" s="18">
        <v>0.21052631578947401</v>
      </c>
      <c r="AF32" s="18">
        <v>0.238095238095238</v>
      </c>
      <c r="AG32" s="7">
        <v>1412</v>
      </c>
      <c r="AH32" s="11">
        <f>(AG32/C32)*10000</f>
        <v>22.962112514351322</v>
      </c>
      <c r="AI32" s="3">
        <v>297</v>
      </c>
      <c r="AJ32" s="15">
        <v>0.21</v>
      </c>
      <c r="AK32" s="9">
        <v>0.21099999999999999</v>
      </c>
      <c r="AL32" s="13">
        <v>0.21</v>
      </c>
      <c r="AM32">
        <v>5.4</v>
      </c>
      <c r="AN32" s="20">
        <v>96</v>
      </c>
      <c r="AO32" s="39">
        <v>6.35</v>
      </c>
      <c r="AP32" s="1">
        <v>5.12</v>
      </c>
      <c r="AQ32" s="21">
        <v>284.82033999999999</v>
      </c>
      <c r="AR32" s="21">
        <v>669.15791000000002</v>
      </c>
      <c r="AS32" s="21">
        <v>81.121009999999998</v>
      </c>
      <c r="AU32">
        <v>98</v>
      </c>
      <c r="AV32" s="38">
        <v>137.80146999999999</v>
      </c>
      <c r="AW32" s="64" t="s">
        <v>274</v>
      </c>
      <c r="AX32" s="65">
        <f>(AW32/C32)*100000</f>
        <v>95.458640551871284</v>
      </c>
    </row>
    <row r="33" spans="1:50" x14ac:dyDescent="0.2">
      <c r="A33" s="16">
        <v>72</v>
      </c>
      <c r="B33" s="6" t="s">
        <v>22</v>
      </c>
      <c r="C33" s="10">
        <v>579650</v>
      </c>
      <c r="D33" s="10">
        <v>127978</v>
      </c>
      <c r="E33" s="35">
        <f>(C33-D33)</f>
        <v>451672</v>
      </c>
      <c r="F33" s="10">
        <v>22.843954325657279</v>
      </c>
      <c r="G33" s="35">
        <f>(100-F33)</f>
        <v>77.156045674342721</v>
      </c>
      <c r="H33" s="25">
        <v>2.8</v>
      </c>
      <c r="I33" s="25">
        <v>3.9</v>
      </c>
      <c r="J33" s="3">
        <v>58</v>
      </c>
      <c r="K33" s="3">
        <v>27</v>
      </c>
      <c r="L33" s="12">
        <f>(K33/C33)*10000</f>
        <v>0.46579832657638226</v>
      </c>
      <c r="M33" s="31">
        <f>(C33/67761092)*100</f>
        <v>0.85543190478689446</v>
      </c>
      <c r="N33" s="31">
        <f>(K33/9585)*100</f>
        <v>0.28169014084507044</v>
      </c>
      <c r="O33" s="17">
        <v>654</v>
      </c>
      <c r="P33" s="29">
        <f>(O33/C33)*10000</f>
        <v>11.28267057707237</v>
      </c>
      <c r="Q33" s="17">
        <v>584</v>
      </c>
      <c r="R33" s="29">
        <f>(Q33/C33)*10000</f>
        <v>10.075045285948418</v>
      </c>
      <c r="S33" s="17">
        <v>70</v>
      </c>
      <c r="T33" s="29">
        <f>(S33/C33)*10000</f>
        <v>1.207625291123954</v>
      </c>
      <c r="U33" s="26">
        <v>559</v>
      </c>
      <c r="V33" s="29">
        <f>(U33/D33)*1000</f>
        <v>4.3679382393848938</v>
      </c>
      <c r="W33" s="34">
        <v>95</v>
      </c>
      <c r="X33" s="33">
        <f>(W33/E33)*1000</f>
        <v>0.21032961972404754</v>
      </c>
      <c r="Y33">
        <v>12</v>
      </c>
      <c r="Z33" s="26">
        <v>4.395604395604396</v>
      </c>
      <c r="AA33" s="26">
        <v>13.580246913580247</v>
      </c>
      <c r="AB33" s="26">
        <v>15.044247787610621</v>
      </c>
      <c r="AC33" s="26">
        <v>12.709030100334449</v>
      </c>
      <c r="AD33" s="18">
        <v>0.16299559471365599</v>
      </c>
      <c r="AE33" s="18">
        <v>0.43636363636363601</v>
      </c>
      <c r="AF33" s="18">
        <v>-9.2307692307692299E-2</v>
      </c>
      <c r="AG33" s="7">
        <v>11</v>
      </c>
      <c r="AH33" s="11">
        <f>(AG33/C33)*10000</f>
        <v>0.18976968860519278</v>
      </c>
      <c r="AI33" s="3">
        <v>2</v>
      </c>
      <c r="AJ33" s="8">
        <v>0.182</v>
      </c>
      <c r="AK33" s="13">
        <v>0.25</v>
      </c>
      <c r="AL33" s="9">
        <v>0.14299999999999999</v>
      </c>
      <c r="AM33">
        <v>4.8</v>
      </c>
      <c r="AN33" s="20">
        <v>118</v>
      </c>
      <c r="AO33" s="39">
        <v>7.61</v>
      </c>
      <c r="AP33" s="1">
        <v>4.79</v>
      </c>
      <c r="AQ33" s="21">
        <v>298.07033000000001</v>
      </c>
      <c r="AR33" s="21">
        <v>624.37671999999998</v>
      </c>
      <c r="AS33" s="21">
        <v>56.614559999999997</v>
      </c>
      <c r="AU33">
        <v>116</v>
      </c>
      <c r="AV33" s="38">
        <v>146.17719</v>
      </c>
      <c r="AW33" s="64" t="s">
        <v>327</v>
      </c>
      <c r="AX33" s="65">
        <f>(AW33/C33)*100000</f>
        <v>155.95618045372208</v>
      </c>
    </row>
    <row r="34" spans="1:50" x14ac:dyDescent="0.2">
      <c r="A34" s="3">
        <v>79</v>
      </c>
      <c r="B34" s="6" t="s">
        <v>26</v>
      </c>
      <c r="C34" s="10">
        <v>384479</v>
      </c>
      <c r="D34" s="10">
        <v>89351</v>
      </c>
      <c r="E34" s="35">
        <f>(C34-D34)</f>
        <v>295128</v>
      </c>
      <c r="F34" s="10">
        <v>23.97867035936741</v>
      </c>
      <c r="G34" s="35">
        <f>(100-F34)</f>
        <v>76.021329640632587</v>
      </c>
      <c r="H34" s="25">
        <v>3.2</v>
      </c>
      <c r="I34" s="25">
        <v>4.2</v>
      </c>
      <c r="J34" s="3">
        <v>56.8</v>
      </c>
      <c r="K34" s="3">
        <v>10</v>
      </c>
      <c r="L34" s="12">
        <f>(K34/C34)*10000</f>
        <v>0.26009222870429854</v>
      </c>
      <c r="M34" s="31">
        <f>(C34/67761092)*100</f>
        <v>0.56740378387054335</v>
      </c>
      <c r="N34" s="31">
        <f>(K34/9585)*100</f>
        <v>0.10432968179447052</v>
      </c>
      <c r="O34" s="17">
        <v>417</v>
      </c>
      <c r="P34" s="29">
        <f>(O34/C34)*10000</f>
        <v>10.845845936969249</v>
      </c>
      <c r="Q34" s="17">
        <v>360</v>
      </c>
      <c r="R34" s="29">
        <f>(Q34/C34)*10000</f>
        <v>9.3633202333547469</v>
      </c>
      <c r="S34" s="17">
        <v>57</v>
      </c>
      <c r="T34" s="29">
        <f>(S34/C34)*10000</f>
        <v>1.4825257036145016</v>
      </c>
      <c r="U34" s="26">
        <v>367</v>
      </c>
      <c r="V34" s="29">
        <f>(U34/D34)*1000</f>
        <v>4.1073966715537598</v>
      </c>
      <c r="W34" s="34">
        <v>50</v>
      </c>
      <c r="X34" s="33">
        <f>(W34/E34)*1000</f>
        <v>0.16941801523406794</v>
      </c>
      <c r="Y34">
        <v>15.8</v>
      </c>
      <c r="Z34" s="26">
        <v>11.111111111111111</v>
      </c>
      <c r="AA34" s="26">
        <v>34.210526315789473</v>
      </c>
      <c r="AB34" s="26">
        <v>-3.79746835443038</v>
      </c>
      <c r="AC34" s="26">
        <v>21.212121212121211</v>
      </c>
      <c r="AD34" s="18">
        <v>0.16042780748663099</v>
      </c>
      <c r="AE34" s="18">
        <v>0.209302325581395</v>
      </c>
      <c r="AF34" s="18">
        <v>7.2463768115942101E-2</v>
      </c>
      <c r="AG34" s="7">
        <v>19</v>
      </c>
      <c r="AH34" s="11">
        <f>(AG34/C34)*10000</f>
        <v>0.4941752345381672</v>
      </c>
      <c r="AI34" s="3">
        <v>3</v>
      </c>
      <c r="AJ34" s="8">
        <v>0.158</v>
      </c>
      <c r="AK34" s="13">
        <v>0</v>
      </c>
      <c r="AL34" s="9">
        <v>0.23100000000000001</v>
      </c>
      <c r="AM34">
        <v>3.1</v>
      </c>
      <c r="AN34" s="20">
        <v>138</v>
      </c>
      <c r="AO34" s="39">
        <v>2.57</v>
      </c>
      <c r="AP34" s="1">
        <v>4.54</v>
      </c>
      <c r="AQ34" s="21">
        <v>202.52901</v>
      </c>
      <c r="AR34" s="21">
        <v>714.20398</v>
      </c>
      <c r="AS34" s="21">
        <v>58.573189999999997</v>
      </c>
      <c r="AU34">
        <v>141</v>
      </c>
      <c r="AV34" s="38">
        <v>157.67383000000001</v>
      </c>
      <c r="AW34" s="64" t="s">
        <v>269</v>
      </c>
      <c r="AX34" s="65">
        <f>(AW34/C34)*100000</f>
        <v>140.96998795772981</v>
      </c>
    </row>
    <row r="35" spans="1:50" x14ac:dyDescent="0.2">
      <c r="A35" s="3">
        <v>11</v>
      </c>
      <c r="B35" s="6" t="s">
        <v>75</v>
      </c>
      <c r="C35" s="10">
        <v>379094</v>
      </c>
      <c r="D35" s="10">
        <v>100437</v>
      </c>
      <c r="E35" s="35">
        <f>(C35-D35)</f>
        <v>278657</v>
      </c>
      <c r="F35" s="10">
        <v>26.948122509759731</v>
      </c>
      <c r="G35" s="35">
        <f>(100-F35)</f>
        <v>73.051877490240273</v>
      </c>
      <c r="H35" s="25">
        <v>5.8</v>
      </c>
      <c r="I35" s="25">
        <v>8.9</v>
      </c>
      <c r="J35" s="3">
        <v>54.3</v>
      </c>
      <c r="K35" s="3">
        <v>40</v>
      </c>
      <c r="L35" s="12">
        <f>(K35/C35)*10000</f>
        <v>1.0551472721805146</v>
      </c>
      <c r="M35" s="31">
        <f>(C35/67761092)*100</f>
        <v>0.55945674547275592</v>
      </c>
      <c r="N35" s="31">
        <f>(K35/9585)*100</f>
        <v>0.4173187271778821</v>
      </c>
      <c r="O35" s="17">
        <v>456</v>
      </c>
      <c r="P35" s="29">
        <f>(O35/C35)*10000</f>
        <v>12.028678902857866</v>
      </c>
      <c r="Q35" s="17">
        <v>423</v>
      </c>
      <c r="R35" s="29">
        <f>(Q35/C35)*10000</f>
        <v>11.158182403308942</v>
      </c>
      <c r="S35" s="17">
        <v>33</v>
      </c>
      <c r="T35" s="29">
        <f>(S35/C35)*10000</f>
        <v>0.8704964995489245</v>
      </c>
      <c r="U35" s="26">
        <v>413</v>
      </c>
      <c r="V35" s="29">
        <f>(U35/D35)*1000</f>
        <v>4.1120304270338623</v>
      </c>
      <c r="W35" s="32">
        <v>43</v>
      </c>
      <c r="X35" s="33">
        <f>(W35/E35)*1000</f>
        <v>0.15431157300911155</v>
      </c>
      <c r="Y35">
        <v>7.8</v>
      </c>
      <c r="Z35" s="27">
        <v>38.70967741935484</v>
      </c>
      <c r="AA35" s="26">
        <v>15.254237288135593</v>
      </c>
      <c r="AB35" s="26">
        <v>36.708860759493675</v>
      </c>
      <c r="AC35" s="26">
        <v>-6.6929133858267722</v>
      </c>
      <c r="AD35" s="18">
        <v>0.14583333333333301</v>
      </c>
      <c r="AE35" s="18">
        <v>-0.114285714285714</v>
      </c>
      <c r="AF35" s="18">
        <v>0.11111111111111099</v>
      </c>
      <c r="AG35" s="7">
        <v>597</v>
      </c>
      <c r="AH35" s="11">
        <f>(AG35/C35)*10000</f>
        <v>15.74807303729418</v>
      </c>
      <c r="AI35" s="3">
        <v>91</v>
      </c>
      <c r="AJ35" s="8">
        <v>0.152</v>
      </c>
      <c r="AK35" s="9">
        <v>0.19800000000000001</v>
      </c>
      <c r="AL35" s="9">
        <v>0.128</v>
      </c>
      <c r="AM35">
        <v>4.9000000000000004</v>
      </c>
      <c r="AN35" s="20">
        <v>155</v>
      </c>
      <c r="AO35" s="39">
        <v>2.82</v>
      </c>
      <c r="AP35" s="1">
        <v>5.07</v>
      </c>
      <c r="AQ35" s="21">
        <v>163.92447000000001</v>
      </c>
      <c r="AR35" s="21">
        <v>708.69632000000001</v>
      </c>
      <c r="AS35" s="21">
        <v>69.087069999999997</v>
      </c>
      <c r="AU35">
        <v>96</v>
      </c>
      <c r="AV35" s="38">
        <v>102.64258</v>
      </c>
      <c r="AW35" s="64" t="s">
        <v>255</v>
      </c>
      <c r="AX35" s="65">
        <f>(AW35/C35)*100000</f>
        <v>152.46878083008437</v>
      </c>
    </row>
    <row r="36" spans="1:50" x14ac:dyDescent="0.2">
      <c r="A36" s="16" t="s">
        <v>126</v>
      </c>
      <c r="B36" s="6" t="s">
        <v>69</v>
      </c>
      <c r="C36" s="10">
        <v>291557</v>
      </c>
      <c r="D36" s="10">
        <v>74459</v>
      </c>
      <c r="E36" s="35">
        <f>(C36-D36)</f>
        <v>217098</v>
      </c>
      <c r="F36" s="10">
        <v>26.889921741548484</v>
      </c>
      <c r="G36" s="35">
        <f>(100-F36)</f>
        <v>73.110078258451523</v>
      </c>
      <c r="H36" s="25">
        <v>2.9</v>
      </c>
      <c r="I36" s="25">
        <v>3.9</v>
      </c>
      <c r="J36" s="3">
        <v>60.1</v>
      </c>
      <c r="K36" s="3">
        <v>19</v>
      </c>
      <c r="L36" s="12">
        <f>(K36/C36)*10000</f>
        <v>0.65167360070243552</v>
      </c>
      <c r="M36" s="31">
        <f>(C36/67761092)*100</f>
        <v>0.43027199148443479</v>
      </c>
      <c r="N36" s="31">
        <f>(K36/9585)*100</f>
        <v>0.19822639540949399</v>
      </c>
      <c r="O36" s="17">
        <v>349</v>
      </c>
      <c r="P36" s="29">
        <f>(O36/C36)*10000</f>
        <v>11.970215086586844</v>
      </c>
      <c r="Q36" s="17">
        <v>342</v>
      </c>
      <c r="R36" s="29">
        <f>(Q36/C36)*10000</f>
        <v>11.73012481264384</v>
      </c>
      <c r="S36" s="17">
        <v>7</v>
      </c>
      <c r="T36" s="29">
        <f>(S36/C36)*10000</f>
        <v>0.24009027394300259</v>
      </c>
      <c r="U36" s="26">
        <v>312</v>
      </c>
      <c r="V36" s="29">
        <f>(U36/D36)*1000</f>
        <v>4.1902254932244594</v>
      </c>
      <c r="W36" s="34">
        <v>37</v>
      </c>
      <c r="X36" s="33">
        <f>(W36/E36)*1000</f>
        <v>0.17042994408055348</v>
      </c>
      <c r="Y36">
        <v>2</v>
      </c>
      <c r="Z36" s="26">
        <v>-7.5</v>
      </c>
      <c r="AA36" s="26">
        <v>9.5238095238095237</v>
      </c>
      <c r="AB36" s="26">
        <v>8.9552238805970141</v>
      </c>
      <c r="AC36" s="26">
        <v>0</v>
      </c>
      <c r="AD36" s="18">
        <v>0.14383561643835599</v>
      </c>
      <c r="AE36" s="18">
        <v>6.9767441860465004E-2</v>
      </c>
      <c r="AF36" s="18">
        <v>-0.26470588235294101</v>
      </c>
      <c r="AG36" s="7">
        <v>450</v>
      </c>
      <c r="AH36" s="11">
        <f>(AG36/C36)*10000</f>
        <v>15.434374753478735</v>
      </c>
      <c r="AI36" s="3">
        <v>44</v>
      </c>
      <c r="AJ36" s="8">
        <v>9.8000000000000004E-2</v>
      </c>
      <c r="AK36" s="13">
        <v>0.11</v>
      </c>
      <c r="AL36" s="13">
        <v>0.09</v>
      </c>
      <c r="AM36">
        <v>4</v>
      </c>
      <c r="AN36" s="20">
        <v>135</v>
      </c>
      <c r="AO36" s="39">
        <v>2.4</v>
      </c>
      <c r="AP36" s="1">
        <v>4.55</v>
      </c>
      <c r="AQ36" s="21">
        <v>201.94647000000001</v>
      </c>
      <c r="AR36" s="21">
        <v>708.98778000000004</v>
      </c>
      <c r="AS36" s="21">
        <v>54.35474</v>
      </c>
      <c r="AU36">
        <v>133</v>
      </c>
      <c r="AV36" s="38">
        <v>157.72075000000001</v>
      </c>
      <c r="AW36" s="64" t="s">
        <v>318</v>
      </c>
      <c r="AX36" s="65">
        <f>(AW36/C36)*100000</f>
        <v>216.76721875996805</v>
      </c>
    </row>
    <row r="37" spans="1:50" x14ac:dyDescent="0.2">
      <c r="A37" s="16" t="s">
        <v>117</v>
      </c>
      <c r="B37" s="6" t="s">
        <v>46</v>
      </c>
      <c r="C37" s="10">
        <v>249135</v>
      </c>
      <c r="D37" s="10">
        <v>67247</v>
      </c>
      <c r="E37" s="35">
        <f>(C37-D37)</f>
        <v>181888</v>
      </c>
      <c r="F37" s="10">
        <v>27.980410758271752</v>
      </c>
      <c r="G37" s="35">
        <f>(100-F37)</f>
        <v>72.019589241728255</v>
      </c>
      <c r="H37" s="25">
        <v>4</v>
      </c>
      <c r="I37" s="25">
        <v>5.9</v>
      </c>
      <c r="J37" s="3">
        <v>55.3</v>
      </c>
      <c r="K37" s="3">
        <v>14</v>
      </c>
      <c r="L37" s="12">
        <f>(K37/C37)*10000</f>
        <v>0.5619443273727095</v>
      </c>
      <c r="M37" s="31">
        <f>(C37/67761092)*100</f>
        <v>0.36766674303300778</v>
      </c>
      <c r="N37" s="31">
        <f>(K37/9585)*100</f>
        <v>0.14606155451225875</v>
      </c>
      <c r="O37" s="17">
        <v>339</v>
      </c>
      <c r="P37" s="29">
        <f>(O37/C37)*10000</f>
        <v>13.607080498524896</v>
      </c>
      <c r="Q37" s="17">
        <v>349</v>
      </c>
      <c r="R37" s="29">
        <f>(Q37/C37)*10000</f>
        <v>14.008469303791117</v>
      </c>
      <c r="S37" s="17">
        <v>-10</v>
      </c>
      <c r="T37" s="29">
        <f>(S37/C37)*10000</f>
        <v>-0.40138880526622112</v>
      </c>
      <c r="U37" s="26">
        <v>303</v>
      </c>
      <c r="V37" s="29">
        <f>(U37/D37)*1000</f>
        <v>4.5057772093922406</v>
      </c>
      <c r="W37" s="32">
        <v>36</v>
      </c>
      <c r="X37" s="33">
        <f>(W37/E37)*1000</f>
        <v>0.19792399718508091</v>
      </c>
      <c r="Y37">
        <v>-2.9</v>
      </c>
      <c r="Z37" s="26">
        <v>12.5</v>
      </c>
      <c r="AA37" s="26">
        <v>17.073170731707318</v>
      </c>
      <c r="AB37" s="26">
        <v>4.6153846153846159</v>
      </c>
      <c r="AC37" s="26">
        <v>-11.374407582938389</v>
      </c>
      <c r="AD37" s="18">
        <v>0.14012738853503201</v>
      </c>
      <c r="AE37" s="18">
        <v>-0.112903225806452</v>
      </c>
      <c r="AF37" s="18">
        <v>-1.1764705882352899E-2</v>
      </c>
      <c r="AG37" s="7">
        <v>108</v>
      </c>
      <c r="AH37" s="11">
        <f>(AG37/C37)*10000</f>
        <v>4.3349990968751886</v>
      </c>
      <c r="AI37" s="3">
        <v>13</v>
      </c>
      <c r="AJ37" s="15">
        <v>0.12</v>
      </c>
      <c r="AK37" s="9">
        <v>0.16200000000000001</v>
      </c>
      <c r="AL37" s="9">
        <v>9.9000000000000005E-2</v>
      </c>
      <c r="AM37">
        <v>3.7</v>
      </c>
      <c r="AN37" s="20">
        <v>149</v>
      </c>
      <c r="AO37" s="39">
        <v>2.23</v>
      </c>
      <c r="AP37" s="1">
        <v>4.74</v>
      </c>
      <c r="AQ37" s="21">
        <v>266.84535</v>
      </c>
      <c r="AR37" s="21">
        <v>735.44992000000002</v>
      </c>
      <c r="AS37" s="21">
        <v>61.167400000000001</v>
      </c>
      <c r="AU37">
        <v>116</v>
      </c>
      <c r="AV37" s="38">
        <v>125.98542999999999</v>
      </c>
      <c r="AW37" s="64" t="s">
        <v>264</v>
      </c>
      <c r="AX37" s="65">
        <f>(AW37/C37)*100000</f>
        <v>227.58745258594737</v>
      </c>
    </row>
    <row r="38" spans="1:50" x14ac:dyDescent="0.2">
      <c r="A38" s="3">
        <v>49</v>
      </c>
      <c r="B38" s="6" t="s">
        <v>35</v>
      </c>
      <c r="C38" s="10">
        <v>833154</v>
      </c>
      <c r="D38" s="10">
        <v>173153</v>
      </c>
      <c r="E38" s="35">
        <f>(C38-D38)</f>
        <v>660001</v>
      </c>
      <c r="F38" s="10">
        <v>21.222825387525877</v>
      </c>
      <c r="G38" s="35">
        <f>(100-F38)</f>
        <v>78.777174612474127</v>
      </c>
      <c r="H38" s="25">
        <v>2.9</v>
      </c>
      <c r="I38" s="25">
        <v>4</v>
      </c>
      <c r="J38" s="3">
        <v>55.3</v>
      </c>
      <c r="K38" s="3">
        <v>54</v>
      </c>
      <c r="L38" s="12">
        <f>(K38/C38)*10000</f>
        <v>0.64813947961601337</v>
      </c>
      <c r="M38" s="31">
        <f>(C38/67761092)*100</f>
        <v>1.2295463007001126</v>
      </c>
      <c r="N38" s="31">
        <f>(K38/9585)*100</f>
        <v>0.56338028169014087</v>
      </c>
      <c r="O38" s="17">
        <v>846</v>
      </c>
      <c r="P38" s="29">
        <f>(O38/C38)*10000</f>
        <v>10.154185180650877</v>
      </c>
      <c r="Q38" s="17">
        <v>759</v>
      </c>
      <c r="R38" s="29">
        <f>(Q38/C38)*10000</f>
        <v>9.1099604634917437</v>
      </c>
      <c r="S38" s="17">
        <v>87</v>
      </c>
      <c r="T38" s="29">
        <f>(S38/C38)*10000</f>
        <v>1.0442247171591326</v>
      </c>
      <c r="U38" s="26">
        <v>715</v>
      </c>
      <c r="V38" s="29">
        <f>(U38/D38)*1000</f>
        <v>4.1292960560891228</v>
      </c>
      <c r="W38" s="34">
        <v>131</v>
      </c>
      <c r="X38" s="33">
        <f>(W38/E38)*1000</f>
        <v>0.19848454775068522</v>
      </c>
      <c r="Y38">
        <v>11.5</v>
      </c>
      <c r="Z38" s="26">
        <v>20.183486238532112</v>
      </c>
      <c r="AA38" s="26">
        <v>-13.445378151260504</v>
      </c>
      <c r="AB38" s="26">
        <v>17.266187050359711</v>
      </c>
      <c r="AC38" s="26">
        <v>14.540816326530612</v>
      </c>
      <c r="AD38" s="18">
        <v>0.12983425414364599</v>
      </c>
      <c r="AE38" s="18">
        <v>-0.160714285714286</v>
      </c>
      <c r="AF38" s="18">
        <v>0.34532374100719399</v>
      </c>
      <c r="AG38" s="7">
        <v>55</v>
      </c>
      <c r="AH38" s="11">
        <f>(AG38/C38)*10000</f>
        <v>0.66014206257186547</v>
      </c>
      <c r="AI38" s="3">
        <v>6</v>
      </c>
      <c r="AJ38" s="8">
        <v>0.109</v>
      </c>
      <c r="AK38" s="9">
        <v>4.8000000000000001E-2</v>
      </c>
      <c r="AL38" s="9">
        <v>0.14699999999999999</v>
      </c>
      <c r="AM38">
        <v>6.3</v>
      </c>
      <c r="AN38" s="20">
        <v>155</v>
      </c>
      <c r="AO38" s="39">
        <v>5.91</v>
      </c>
      <c r="AP38" s="1">
        <v>4.17</v>
      </c>
      <c r="AQ38" s="21">
        <v>190.0411</v>
      </c>
      <c r="AR38" s="21">
        <v>595.36635000000001</v>
      </c>
      <c r="AS38" s="21">
        <v>38.921169999999996</v>
      </c>
      <c r="AU38">
        <v>133</v>
      </c>
      <c r="AV38" s="38">
        <v>173.08417</v>
      </c>
      <c r="AW38" s="64" t="s">
        <v>306</v>
      </c>
      <c r="AX38" s="65">
        <f>(AW38/C38)*100000</f>
        <v>144.87117627713482</v>
      </c>
    </row>
    <row r="39" spans="1:50" x14ac:dyDescent="0.2">
      <c r="A39" s="3">
        <v>50</v>
      </c>
      <c r="B39" s="6" t="s">
        <v>79</v>
      </c>
      <c r="C39" s="10">
        <v>512923</v>
      </c>
      <c r="D39" s="10">
        <v>127010</v>
      </c>
      <c r="E39" s="35">
        <f>(C39-D39)</f>
        <v>385913</v>
      </c>
      <c r="F39" s="10">
        <v>25.885067122642759</v>
      </c>
      <c r="G39" s="35">
        <f>(100-F39)</f>
        <v>74.114932877357234</v>
      </c>
      <c r="H39" s="25">
        <v>1.7</v>
      </c>
      <c r="I39" s="25">
        <v>2.2999999999999998</v>
      </c>
      <c r="J39" s="3">
        <v>56.8</v>
      </c>
      <c r="K39" s="3">
        <v>21</v>
      </c>
      <c r="L39" s="12">
        <f>(K39/C39)*10000</f>
        <v>0.40941817777717127</v>
      </c>
      <c r="M39" s="31">
        <f>(C39/67761092)*100</f>
        <v>0.75695798999225106</v>
      </c>
      <c r="N39" s="31">
        <f>(K39/9585)*100</f>
        <v>0.2190923317683881</v>
      </c>
      <c r="O39" s="17">
        <v>609</v>
      </c>
      <c r="P39" s="29">
        <f>(O39/C39)*10000</f>
        <v>11.873127155537967</v>
      </c>
      <c r="Q39" s="17">
        <v>564</v>
      </c>
      <c r="R39" s="29">
        <f>(Q39/C39)*10000</f>
        <v>10.995802488872599</v>
      </c>
      <c r="S39" s="17">
        <v>45</v>
      </c>
      <c r="T39" s="29">
        <f>(S39/C39)*10000</f>
        <v>0.8773246666653669</v>
      </c>
      <c r="U39" s="26">
        <v>538</v>
      </c>
      <c r="V39" s="29">
        <f>(U39/D39)*1000</f>
        <v>4.2358869380363755</v>
      </c>
      <c r="W39" s="34">
        <v>71</v>
      </c>
      <c r="X39" s="33">
        <f>(W39/E39)*1000</f>
        <v>0.18397929066914046</v>
      </c>
      <c r="Y39">
        <v>8</v>
      </c>
      <c r="Z39" s="26">
        <v>-10.126582278481013</v>
      </c>
      <c r="AA39" s="26">
        <v>8.9743589743589745</v>
      </c>
      <c r="AB39" s="26">
        <v>30.612244897959183</v>
      </c>
      <c r="AC39" s="26">
        <v>5.1779935275080913</v>
      </c>
      <c r="AD39" s="18">
        <v>0.124</v>
      </c>
      <c r="AE39" s="18">
        <v>0.12727272727272701</v>
      </c>
      <c r="AF39" s="18">
        <v>0.25225225225225201</v>
      </c>
      <c r="AG39" s="7">
        <v>767</v>
      </c>
      <c r="AH39" s="11">
        <f>(AG39/C39)*10000</f>
        <v>14.953511540718589</v>
      </c>
      <c r="AI39" s="3">
        <v>81</v>
      </c>
      <c r="AJ39" s="8">
        <v>0.106</v>
      </c>
      <c r="AK39" s="9">
        <v>0.108</v>
      </c>
      <c r="AL39" s="9">
        <v>0.104</v>
      </c>
      <c r="AM39">
        <v>3.2</v>
      </c>
      <c r="AN39" s="20">
        <v>138</v>
      </c>
      <c r="AO39" s="39">
        <v>2.98</v>
      </c>
      <c r="AP39" s="1">
        <v>3.89</v>
      </c>
      <c r="AQ39" s="21">
        <v>188.22433000000001</v>
      </c>
      <c r="AR39" s="21">
        <v>732.82803999999999</v>
      </c>
      <c r="AS39" s="21">
        <v>77.199629999999999</v>
      </c>
      <c r="AU39">
        <v>102</v>
      </c>
      <c r="AV39" s="38">
        <v>122.5758</v>
      </c>
      <c r="AW39" s="64" t="s">
        <v>307</v>
      </c>
      <c r="AX39" s="65">
        <f>(AW39/C39)*100000</f>
        <v>181.31376444417583</v>
      </c>
    </row>
    <row r="40" spans="1:50" x14ac:dyDescent="0.2">
      <c r="A40" s="16">
        <v>85</v>
      </c>
      <c r="B40" s="6" t="s">
        <v>41</v>
      </c>
      <c r="C40" s="10">
        <v>693455</v>
      </c>
      <c r="D40" s="10">
        <v>171033</v>
      </c>
      <c r="E40" s="35">
        <f>(C40-D40)</f>
        <v>522422</v>
      </c>
      <c r="F40" s="10">
        <v>25.034580576035552</v>
      </c>
      <c r="G40" s="35">
        <f>(100-F40)</f>
        <v>74.965419423964448</v>
      </c>
      <c r="H40" s="25">
        <v>1.5</v>
      </c>
      <c r="I40" s="25">
        <v>2.4</v>
      </c>
      <c r="J40" s="3">
        <v>58.7</v>
      </c>
      <c r="K40" s="3">
        <v>21</v>
      </c>
      <c r="L40" s="12">
        <f>(K40/C40)*10000</f>
        <v>0.30283147428456064</v>
      </c>
      <c r="M40" s="31">
        <f>(C40/67761092)*100</f>
        <v>1.0233822678064279</v>
      </c>
      <c r="N40" s="31">
        <f>(K40/9585)*100</f>
        <v>0.2190923317683881</v>
      </c>
      <c r="O40" s="17">
        <v>728</v>
      </c>
      <c r="P40" s="29">
        <f>(O40/C40)*10000</f>
        <v>10.498157775198102</v>
      </c>
      <c r="Q40" s="17">
        <v>672</v>
      </c>
      <c r="R40" s="29">
        <f>(Q40/C40)*10000</f>
        <v>9.6906071771059406</v>
      </c>
      <c r="S40" s="17">
        <v>56</v>
      </c>
      <c r="T40" s="29">
        <f>(S40/C40)*10000</f>
        <v>0.80755059809216168</v>
      </c>
      <c r="U40" s="26">
        <v>646</v>
      </c>
      <c r="V40" s="29">
        <f>(U40/D40)*1000</f>
        <v>3.7770488736091865</v>
      </c>
      <c r="W40" s="34">
        <v>82</v>
      </c>
      <c r="X40" s="33">
        <f>(W40/E40)*1000</f>
        <v>0.15696123057604772</v>
      </c>
      <c r="Y40">
        <v>8.3000000000000007</v>
      </c>
      <c r="Z40" s="26">
        <v>-4.6511627906976747</v>
      </c>
      <c r="AA40" s="26">
        <v>9.2783505154639183</v>
      </c>
      <c r="AB40" s="26">
        <v>-4.5161290322580641</v>
      </c>
      <c r="AC40" s="26">
        <v>17.365269461077844</v>
      </c>
      <c r="AD40" s="18">
        <v>0.1171875</v>
      </c>
      <c r="AE40" s="18">
        <v>-9.4017094017094002E-2</v>
      </c>
      <c r="AF40" s="18">
        <v>0.107142857142857</v>
      </c>
      <c r="AG40" s="7">
        <v>80</v>
      </c>
      <c r="AH40" s="11">
        <f>(AG40/C40)*10000</f>
        <v>1.1536437115602309</v>
      </c>
      <c r="AI40" s="3">
        <v>8</v>
      </c>
      <c r="AJ40" s="15">
        <v>0.1</v>
      </c>
      <c r="AK40" s="9">
        <v>0.125</v>
      </c>
      <c r="AL40" s="9">
        <v>8.8999999999999996E-2</v>
      </c>
      <c r="AM40">
        <v>3.3</v>
      </c>
      <c r="AN40" s="20">
        <v>124</v>
      </c>
      <c r="AO40" s="39">
        <v>1.66</v>
      </c>
      <c r="AP40" s="1">
        <v>4.16</v>
      </c>
      <c r="AQ40" s="21">
        <v>135.40582000000001</v>
      </c>
      <c r="AR40" s="21">
        <v>726.79975000000002</v>
      </c>
      <c r="AS40" s="21">
        <v>61.313789999999997</v>
      </c>
      <c r="AU40">
        <v>141</v>
      </c>
      <c r="AV40" s="38">
        <v>157.68835000000001</v>
      </c>
      <c r="AW40" s="64" t="s">
        <v>340</v>
      </c>
      <c r="AX40" s="65">
        <f>(AW40/C40)*100000</f>
        <v>132.38061590153652</v>
      </c>
    </row>
    <row r="41" spans="1:50" x14ac:dyDescent="0.2">
      <c r="A41" s="16" t="s">
        <v>124</v>
      </c>
      <c r="B41" s="6" t="s">
        <v>89</v>
      </c>
      <c r="C41" s="10">
        <v>2635255</v>
      </c>
      <c r="D41" s="10">
        <v>453093</v>
      </c>
      <c r="E41" s="35">
        <f>(C41-D41)</f>
        <v>2182162</v>
      </c>
      <c r="F41" s="10">
        <v>17.500776365127997</v>
      </c>
      <c r="G41" s="35">
        <f>(100-F41)</f>
        <v>82.49922363487201</v>
      </c>
      <c r="H41" s="25">
        <v>5</v>
      </c>
      <c r="I41" s="25">
        <v>6.7</v>
      </c>
      <c r="J41" s="3">
        <v>53.2</v>
      </c>
      <c r="K41" s="3">
        <v>274</v>
      </c>
      <c r="L41" s="12">
        <f>(K41/C41)*10000</f>
        <v>1.0397475766102333</v>
      </c>
      <c r="M41" s="31">
        <f>(C41/67761092)*100</f>
        <v>3.889038565080976</v>
      </c>
      <c r="N41" s="31">
        <f>(K41/9585)*100</f>
        <v>2.8586332811684922</v>
      </c>
      <c r="O41" s="17">
        <v>2744</v>
      </c>
      <c r="P41" s="29">
        <f>(O41/C41)*10000</f>
        <v>10.412654562841167</v>
      </c>
      <c r="Q41" s="17">
        <v>2377</v>
      </c>
      <c r="R41" s="29">
        <f>(Q41/C41)*10000</f>
        <v>9.0199999620530082</v>
      </c>
      <c r="S41" s="17">
        <v>367</v>
      </c>
      <c r="T41" s="29">
        <f>(S41/C41)*10000</f>
        <v>1.3926546007881591</v>
      </c>
      <c r="U41" s="26">
        <v>2299</v>
      </c>
      <c r="V41" s="29">
        <f>(U41/D41)*1000</f>
        <v>5.0740135027466762</v>
      </c>
      <c r="W41" s="34">
        <v>445</v>
      </c>
      <c r="X41" s="33">
        <f>(W41/E41)*1000</f>
        <v>0.20392619796330427</v>
      </c>
      <c r="Y41">
        <v>15.4</v>
      </c>
      <c r="Z41" s="26">
        <v>-4.7109207708779444</v>
      </c>
      <c r="AA41" s="26">
        <v>17.433414043583532</v>
      </c>
      <c r="AB41" s="26">
        <v>13.446969696969695</v>
      </c>
      <c r="AC41" s="26">
        <v>25.386996904024766</v>
      </c>
      <c r="AD41" s="18">
        <v>0.113780918727915</v>
      </c>
      <c r="AE41" s="18">
        <v>0.269230769230769</v>
      </c>
      <c r="AF41" s="18">
        <v>0.27156549520766798</v>
      </c>
      <c r="AG41" s="7">
        <v>1121</v>
      </c>
      <c r="AH41" s="11">
        <f>(AG41/C41)*10000</f>
        <v>4.2538577860586546</v>
      </c>
      <c r="AI41" s="3">
        <v>223</v>
      </c>
      <c r="AJ41" s="8">
        <v>0.19900000000000001</v>
      </c>
      <c r="AK41" s="9">
        <v>0.214</v>
      </c>
      <c r="AL41" s="9">
        <v>0.191</v>
      </c>
      <c r="AM41">
        <v>7.6</v>
      </c>
      <c r="AN41" s="20">
        <v>166</v>
      </c>
      <c r="AO41" s="39">
        <v>12.45</v>
      </c>
      <c r="AP41" s="1">
        <v>6.25</v>
      </c>
      <c r="AQ41" s="21">
        <v>205.02429000000001</v>
      </c>
      <c r="AR41" s="21">
        <v>721.01926000000003</v>
      </c>
      <c r="AS41" s="21">
        <v>73.437029999999993</v>
      </c>
      <c r="AT41" s="28">
        <v>26</v>
      </c>
      <c r="AU41">
        <v>104</v>
      </c>
      <c r="AV41" s="38">
        <v>128.62711999999999</v>
      </c>
      <c r="AW41" s="64" t="s">
        <v>316</v>
      </c>
      <c r="AX41" s="65">
        <f>(AW41/C41)*100000</f>
        <v>171.25477420591176</v>
      </c>
    </row>
    <row r="42" spans="1:50" x14ac:dyDescent="0.2">
      <c r="A42" s="3">
        <v>26</v>
      </c>
      <c r="B42" s="6" t="s">
        <v>72</v>
      </c>
      <c r="C42" s="10">
        <v>524574</v>
      </c>
      <c r="D42" s="10">
        <v>117134</v>
      </c>
      <c r="E42" s="35">
        <f>(C42-D42)</f>
        <v>407440</v>
      </c>
      <c r="F42" s="10">
        <v>22.501536806516061</v>
      </c>
      <c r="G42" s="35">
        <f>(100-F42)</f>
        <v>77.498463193483943</v>
      </c>
      <c r="H42" s="25">
        <v>4.8</v>
      </c>
      <c r="I42" s="25">
        <v>7.4</v>
      </c>
      <c r="J42" s="3">
        <v>51.5</v>
      </c>
      <c r="K42" s="3">
        <v>80</v>
      </c>
      <c r="L42" s="12">
        <f>(K42/C42)*10000</f>
        <v>1.5250469905103952</v>
      </c>
      <c r="M42" s="31">
        <f>(C42/67761092)*100</f>
        <v>0.77415222293052777</v>
      </c>
      <c r="N42" s="31">
        <f>(K42/9585)*100</f>
        <v>0.8346374543557642</v>
      </c>
      <c r="O42" s="17">
        <v>600</v>
      </c>
      <c r="P42" s="29">
        <f>(O42/C42)*10000</f>
        <v>11.437852428827963</v>
      </c>
      <c r="Q42" s="17">
        <v>521</v>
      </c>
      <c r="R42" s="29">
        <f>(Q42/C42)*10000</f>
        <v>9.9318685256989472</v>
      </c>
      <c r="S42" s="17">
        <v>79</v>
      </c>
      <c r="T42" s="29">
        <f>(S42/C42)*10000</f>
        <v>1.5059839031290152</v>
      </c>
      <c r="U42" s="26">
        <v>526</v>
      </c>
      <c r="V42" s="29">
        <f>(U42/D42)*1000</f>
        <v>4.490583434357232</v>
      </c>
      <c r="W42" s="32">
        <v>74</v>
      </c>
      <c r="X42" s="33">
        <f>(W42/E42)*1000</f>
        <v>0.18162183388965245</v>
      </c>
      <c r="Y42">
        <v>15.2</v>
      </c>
      <c r="Z42" s="26">
        <v>4.225352112676056</v>
      </c>
      <c r="AA42" s="26">
        <v>4</v>
      </c>
      <c r="AB42" s="26">
        <v>26.086956521739129</v>
      </c>
      <c r="AC42" s="26">
        <v>16.538461538461537</v>
      </c>
      <c r="AD42" s="18">
        <v>0.11244979919678701</v>
      </c>
      <c r="AE42" s="18">
        <v>0.5625</v>
      </c>
      <c r="AF42" s="18">
        <v>0.18918918918918901</v>
      </c>
      <c r="AG42" s="7">
        <v>479</v>
      </c>
      <c r="AH42" s="11">
        <f>(AG42/C42)*10000</f>
        <v>9.1312188556809897</v>
      </c>
      <c r="AI42" s="3">
        <v>93</v>
      </c>
      <c r="AJ42" s="8">
        <v>0.19400000000000001</v>
      </c>
      <c r="AK42" s="9">
        <v>0.22800000000000001</v>
      </c>
      <c r="AL42" s="9">
        <v>0.17399999999999999</v>
      </c>
      <c r="AM42">
        <v>4.8</v>
      </c>
      <c r="AN42" s="20">
        <v>149</v>
      </c>
      <c r="AO42" s="39">
        <v>4.6500000000000004</v>
      </c>
      <c r="AP42" s="1">
        <v>4.83</v>
      </c>
      <c r="AQ42" s="21">
        <v>345.91176000000002</v>
      </c>
      <c r="AR42" s="21">
        <v>760.84523000000002</v>
      </c>
      <c r="AS42" s="21">
        <v>74.834879999999998</v>
      </c>
      <c r="AU42">
        <v>97</v>
      </c>
      <c r="AV42" s="38">
        <v>115.86666</v>
      </c>
      <c r="AW42" s="64" t="s">
        <v>272</v>
      </c>
      <c r="AX42" s="65">
        <f>(AW42/C42)*100000</f>
        <v>161.84561186791569</v>
      </c>
    </row>
    <row r="43" spans="1:50" x14ac:dyDescent="0.2">
      <c r="A43" s="3">
        <v>28</v>
      </c>
      <c r="B43" s="6" t="s">
        <v>97</v>
      </c>
      <c r="C43" s="10">
        <v>443538</v>
      </c>
      <c r="D43" s="10">
        <v>92015</v>
      </c>
      <c r="E43" s="35">
        <f>(C43-D43)</f>
        <v>351523</v>
      </c>
      <c r="F43" s="10">
        <v>21.427490248588228</v>
      </c>
      <c r="G43" s="35">
        <f>(100-F43)</f>
        <v>78.572509751411772</v>
      </c>
      <c r="H43" s="25">
        <v>4.7</v>
      </c>
      <c r="I43" s="25">
        <v>6.9</v>
      </c>
      <c r="J43" s="3">
        <v>54.9</v>
      </c>
      <c r="K43" s="3">
        <v>42</v>
      </c>
      <c r="L43" s="12">
        <f>(K43/C43)*10000</f>
        <v>0.94693126631765479</v>
      </c>
      <c r="M43" s="31">
        <f>(C43/67761092)*100</f>
        <v>0.65456147017229294</v>
      </c>
      <c r="N43" s="31">
        <f>(K43/9585)*100</f>
        <v>0.43818466353677621</v>
      </c>
      <c r="O43" s="17">
        <v>491</v>
      </c>
      <c r="P43" s="29">
        <f>(O43/C43)*10000</f>
        <v>11.070077422904014</v>
      </c>
      <c r="Q43" s="17">
        <v>411</v>
      </c>
      <c r="R43" s="29">
        <f>(Q43/C43)*10000</f>
        <v>9.266398820394194</v>
      </c>
      <c r="S43" s="17">
        <v>80</v>
      </c>
      <c r="T43" s="29">
        <f>(S43/C43)*10000</f>
        <v>1.8036786025098188</v>
      </c>
      <c r="U43" s="26">
        <v>437</v>
      </c>
      <c r="V43" s="29">
        <f>(U43/D43)*1000</f>
        <v>4.7492256697277622</v>
      </c>
      <c r="W43" s="32">
        <v>54</v>
      </c>
      <c r="X43" s="33">
        <f>(W43/E43)*1000</f>
        <v>0.15361725975256241</v>
      </c>
      <c r="Y43">
        <v>19.5</v>
      </c>
      <c r="Z43" s="26">
        <v>-6.8965517241379306</v>
      </c>
      <c r="AA43" s="26">
        <v>24.561403508771928</v>
      </c>
      <c r="AB43" s="26">
        <v>29.069767441860467</v>
      </c>
      <c r="AC43" s="26">
        <v>21.428571428571427</v>
      </c>
      <c r="AD43" s="18">
        <v>0.11214953271028</v>
      </c>
      <c r="AE43" s="18">
        <v>0.33333333333333298</v>
      </c>
      <c r="AF43" s="18">
        <v>9.3457943925232493E-3</v>
      </c>
      <c r="AG43" s="7">
        <v>1433</v>
      </c>
      <c r="AH43" s="14">
        <f>(AG43/C43)*10000</f>
        <v>32.308392967457131</v>
      </c>
      <c r="AI43" s="3">
        <v>486</v>
      </c>
      <c r="AJ43" s="8">
        <v>0.33900000000000002</v>
      </c>
      <c r="AK43" s="9">
        <v>0.38900000000000001</v>
      </c>
      <c r="AL43" s="9">
        <v>0.318</v>
      </c>
      <c r="AM43">
        <v>5.5</v>
      </c>
      <c r="AN43" s="20">
        <v>106</v>
      </c>
      <c r="AO43" s="39">
        <v>10.84</v>
      </c>
      <c r="AP43" s="1">
        <v>5.24</v>
      </c>
      <c r="AQ43" s="21">
        <v>382.08229</v>
      </c>
      <c r="AR43" s="21">
        <v>697.98110999999994</v>
      </c>
      <c r="AS43" s="21">
        <v>79.868740000000003</v>
      </c>
      <c r="AU43">
        <v>106</v>
      </c>
      <c r="AV43" s="38">
        <v>118.00273</v>
      </c>
      <c r="AW43" s="64" t="s">
        <v>275</v>
      </c>
      <c r="AX43" s="65">
        <f>(AW43/C43)*100000</f>
        <v>182.39699867880543</v>
      </c>
    </row>
    <row r="44" spans="1:50" x14ac:dyDescent="0.2">
      <c r="A44" s="3">
        <v>53</v>
      </c>
      <c r="B44" s="6" t="s">
        <v>30</v>
      </c>
      <c r="C44" s="10">
        <v>316750</v>
      </c>
      <c r="D44" s="10">
        <v>70214</v>
      </c>
      <c r="E44" s="35">
        <f>(C44-D44)</f>
        <v>246536</v>
      </c>
      <c r="F44" s="10">
        <v>22.993466834771503</v>
      </c>
      <c r="G44" s="35">
        <f>(100-F44)</f>
        <v>77.00653316522849</v>
      </c>
      <c r="H44" s="25">
        <v>2.5</v>
      </c>
      <c r="I44" s="25">
        <v>3.3</v>
      </c>
      <c r="J44" s="3">
        <v>57.5</v>
      </c>
      <c r="K44" s="3">
        <v>19</v>
      </c>
      <c r="L44" s="12">
        <f>(K44/C44)*10000</f>
        <v>0.59984214680347281</v>
      </c>
      <c r="M44" s="31">
        <f>(C44/67761092)*100</f>
        <v>0.46745114438238389</v>
      </c>
      <c r="N44" s="31">
        <f>(K44/9585)*100</f>
        <v>0.19822639540949399</v>
      </c>
      <c r="O44" s="17">
        <v>338</v>
      </c>
      <c r="P44" s="29">
        <f>(O44/C44)*10000</f>
        <v>10.670876085240726</v>
      </c>
      <c r="Q44" s="17">
        <v>297</v>
      </c>
      <c r="R44" s="29">
        <f>(Q44/C44)*10000</f>
        <v>9.3764798737174431</v>
      </c>
      <c r="S44" s="17">
        <v>41</v>
      </c>
      <c r="T44" s="29">
        <f>(S44/C44)*10000</f>
        <v>1.2943962115232832</v>
      </c>
      <c r="U44" s="26">
        <v>311</v>
      </c>
      <c r="V44" s="29">
        <f>(U44/D44)*1000</f>
        <v>4.4293160908081006</v>
      </c>
      <c r="W44" s="34">
        <v>27</v>
      </c>
      <c r="X44" s="33">
        <f>(W44/E44)*1000</f>
        <v>0.10951747412142648</v>
      </c>
      <c r="Y44">
        <v>13.8</v>
      </c>
      <c r="Z44" s="26">
        <v>0</v>
      </c>
      <c r="AA44" s="26">
        <v>32.258064516129032</v>
      </c>
      <c r="AB44" s="26">
        <v>0</v>
      </c>
      <c r="AC44" s="26">
        <v>17.613636363636363</v>
      </c>
      <c r="AD44" s="18">
        <v>0.107142857142857</v>
      </c>
      <c r="AE44" s="18">
        <v>-7.7922077922077906E-2</v>
      </c>
      <c r="AF44" s="18">
        <v>0.25531914893617003</v>
      </c>
      <c r="AG44" s="7">
        <v>23</v>
      </c>
      <c r="AH44" s="11">
        <f>(AG44/C44)*10000</f>
        <v>0.72612470402525653</v>
      </c>
      <c r="AI44" s="3">
        <v>3</v>
      </c>
      <c r="AJ44" s="15">
        <v>0.13</v>
      </c>
      <c r="AK44" s="13">
        <v>0</v>
      </c>
      <c r="AL44" s="9">
        <v>0.16700000000000001</v>
      </c>
      <c r="AM44">
        <v>3.8</v>
      </c>
      <c r="AN44" s="20">
        <v>114</v>
      </c>
      <c r="AO44" s="39">
        <v>2.65</v>
      </c>
      <c r="AP44" s="1">
        <v>3.52</v>
      </c>
      <c r="AQ44" s="21">
        <v>181.82551000000001</v>
      </c>
      <c r="AR44" s="21">
        <v>637.96619999999996</v>
      </c>
      <c r="AS44" s="21">
        <v>50.862630000000003</v>
      </c>
      <c r="AU44">
        <v>141</v>
      </c>
      <c r="AV44" s="38">
        <v>155.12169</v>
      </c>
      <c r="AW44" s="64" t="s">
        <v>310</v>
      </c>
      <c r="AX44" s="65">
        <f>(AW44/C44)*100000</f>
        <v>151.22336227308602</v>
      </c>
    </row>
    <row r="45" spans="1:50" x14ac:dyDescent="0.2">
      <c r="A45" s="3">
        <v>48</v>
      </c>
      <c r="B45" s="6" t="s">
        <v>18</v>
      </c>
      <c r="C45" s="10">
        <v>80240</v>
      </c>
      <c r="D45" s="10">
        <v>20031</v>
      </c>
      <c r="E45" s="35">
        <f>(C45-D45)</f>
        <v>60209</v>
      </c>
      <c r="F45" s="10">
        <v>26.257766824843355</v>
      </c>
      <c r="G45" s="35">
        <f>(100-F45)</f>
        <v>73.742233175156642</v>
      </c>
      <c r="H45" s="25">
        <v>3.8</v>
      </c>
      <c r="I45" s="25">
        <v>4.8</v>
      </c>
      <c r="J45" s="3">
        <v>50.2</v>
      </c>
      <c r="K45" s="3">
        <v>0</v>
      </c>
      <c r="L45" s="12">
        <f>(K45/C45)*10000</f>
        <v>0</v>
      </c>
      <c r="M45" s="31">
        <f>(C45/67761092)*100</f>
        <v>0.11841603733304651</v>
      </c>
      <c r="N45" s="31">
        <f>(K45/9585)*100</f>
        <v>0</v>
      </c>
      <c r="O45" s="17">
        <v>91</v>
      </c>
      <c r="P45" s="29">
        <f>(O45/C45)*10000</f>
        <v>11.340977068793618</v>
      </c>
      <c r="Q45" s="17">
        <v>91</v>
      </c>
      <c r="R45" s="29">
        <f>(Q45/C45)*10000</f>
        <v>11.340977068793618</v>
      </c>
      <c r="S45" s="17">
        <v>0</v>
      </c>
      <c r="T45" s="29">
        <f>(S45/C45)*10000</f>
        <v>0</v>
      </c>
      <c r="U45" s="26">
        <v>83</v>
      </c>
      <c r="V45" s="29">
        <f>(U45/D45)*1000</f>
        <v>4.1435774549448352</v>
      </c>
      <c r="W45" s="34">
        <v>8</v>
      </c>
      <c r="X45" s="33">
        <f>(W45/E45)*1000</f>
        <v>0.13287050108787724</v>
      </c>
      <c r="Y45">
        <v>0</v>
      </c>
      <c r="Z45" s="26">
        <v>-33.333333333333329</v>
      </c>
      <c r="AA45" s="26">
        <v>12.5</v>
      </c>
      <c r="AB45" s="26">
        <v>0</v>
      </c>
      <c r="AC45" s="26">
        <v>5.6603773584905666</v>
      </c>
      <c r="AD45" s="18">
        <v>0.10344827586206901</v>
      </c>
      <c r="AE45" s="18">
        <v>-0.1</v>
      </c>
      <c r="AF45" s="18">
        <v>0</v>
      </c>
      <c r="AG45" s="7">
        <v>1</v>
      </c>
      <c r="AH45" s="11">
        <f>(AG45/C45)*10000</f>
        <v>0.12462612163509471</v>
      </c>
      <c r="AI45" s="3">
        <v>1</v>
      </c>
      <c r="AJ45" s="15">
        <v>1</v>
      </c>
      <c r="AK45" s="13">
        <v>1</v>
      </c>
      <c r="AL45" s="13">
        <v>0</v>
      </c>
      <c r="AM45">
        <v>5.0999999999999996</v>
      </c>
      <c r="AN45" s="20">
        <v>141</v>
      </c>
      <c r="AO45" s="39">
        <v>1.62</v>
      </c>
      <c r="AP45" s="1">
        <v>4.04</v>
      </c>
      <c r="AQ45" s="21">
        <v>253.45905999999999</v>
      </c>
      <c r="AR45" s="21">
        <v>609.44110000000001</v>
      </c>
      <c r="AS45" s="21">
        <v>84.138180000000006</v>
      </c>
      <c r="AU45">
        <v>181</v>
      </c>
      <c r="AV45" s="38">
        <v>196.89394999999999</v>
      </c>
      <c r="AW45" s="64" t="s">
        <v>305</v>
      </c>
      <c r="AX45" s="65">
        <f>(AW45/C45)*100000</f>
        <v>188.18544366899303</v>
      </c>
    </row>
    <row r="46" spans="1:50" x14ac:dyDescent="0.2">
      <c r="A46" s="16" t="s">
        <v>120</v>
      </c>
      <c r="B46" s="6" t="s">
        <v>55</v>
      </c>
      <c r="C46" s="10">
        <v>192588</v>
      </c>
      <c r="D46" s="10">
        <v>42833</v>
      </c>
      <c r="E46" s="35">
        <f>(C46-D46)</f>
        <v>149755</v>
      </c>
      <c r="F46" s="10">
        <v>23.581129811000821</v>
      </c>
      <c r="G46" s="35">
        <f>(100-F46)</f>
        <v>76.418870188999179</v>
      </c>
      <c r="H46" s="25">
        <v>3.2</v>
      </c>
      <c r="I46" s="25">
        <v>4.5999999999999996</v>
      </c>
      <c r="J46" s="3">
        <v>60.900000000000006</v>
      </c>
      <c r="K46" s="3">
        <v>49</v>
      </c>
      <c r="L46" s="12">
        <f>(K46/C46)*10000</f>
        <v>2.5442914407958961</v>
      </c>
      <c r="M46" s="31">
        <f>(C46/67761092)*100</f>
        <v>0.28421619887707833</v>
      </c>
      <c r="N46" s="31">
        <f>(K46/9585)*100</f>
        <v>0.5112154407929056</v>
      </c>
      <c r="O46" s="17">
        <v>280</v>
      </c>
      <c r="P46" s="29">
        <f>(O46/C46)*10000</f>
        <v>14.538808233119406</v>
      </c>
      <c r="Q46" s="17">
        <v>234</v>
      </c>
      <c r="R46" s="29">
        <f>(Q46/C46)*10000</f>
        <v>12.15028973767836</v>
      </c>
      <c r="S46" s="17">
        <v>46</v>
      </c>
      <c r="T46" s="29">
        <f>(S46/C46)*10000</f>
        <v>2.388518495441045</v>
      </c>
      <c r="U46" s="26">
        <v>260</v>
      </c>
      <c r="V46" s="29">
        <f>(U46/D46)*1000</f>
        <v>6.070086148530339</v>
      </c>
      <c r="W46" s="34">
        <v>20</v>
      </c>
      <c r="X46" s="33">
        <f>(W46/E46)*1000</f>
        <v>0.13355146739674803</v>
      </c>
      <c r="Y46">
        <v>19.7</v>
      </c>
      <c r="Z46" s="26">
        <v>-20</v>
      </c>
      <c r="AA46" s="26">
        <v>5.5555555555555554</v>
      </c>
      <c r="AB46" s="26">
        <v>15.517241379310345</v>
      </c>
      <c r="AC46" s="26">
        <v>34.782608695652172</v>
      </c>
      <c r="AD46" s="18">
        <v>9.5238095238095302E-2</v>
      </c>
      <c r="AE46" s="18">
        <v>1.0888888888888899</v>
      </c>
      <c r="AF46" s="18">
        <v>-0.16</v>
      </c>
      <c r="AG46" s="7">
        <v>229</v>
      </c>
      <c r="AH46" s="11">
        <f>(AG46/C46)*10000</f>
        <v>11.890668162086943</v>
      </c>
      <c r="AI46" s="3">
        <v>38</v>
      </c>
      <c r="AJ46" s="8">
        <v>0.16600000000000001</v>
      </c>
      <c r="AK46" s="9">
        <v>0.16400000000000001</v>
      </c>
      <c r="AL46" s="9">
        <v>0.16700000000000001</v>
      </c>
      <c r="AM46">
        <v>3</v>
      </c>
      <c r="AN46" s="20">
        <v>135</v>
      </c>
      <c r="AO46" s="39">
        <v>2.67</v>
      </c>
      <c r="AP46" s="1">
        <v>5.23</v>
      </c>
      <c r="AQ46" s="21" t="s">
        <v>134</v>
      </c>
      <c r="AR46" s="21">
        <v>734.97718999999995</v>
      </c>
      <c r="AS46" s="21">
        <v>66.705259999999996</v>
      </c>
      <c r="AU46">
        <v>115</v>
      </c>
      <c r="AV46" s="38">
        <v>123.00208000000001</v>
      </c>
      <c r="AW46" s="64" t="s">
        <v>312</v>
      </c>
      <c r="AX46" s="65">
        <f>(AW46/C46)*100000</f>
        <v>205.10104471722019</v>
      </c>
    </row>
    <row r="47" spans="1:50" x14ac:dyDescent="0.2">
      <c r="A47" s="16">
        <v>76</v>
      </c>
      <c r="B47" s="6" t="s">
        <v>98</v>
      </c>
      <c r="C47" s="10">
        <v>1275559</v>
      </c>
      <c r="D47" s="10">
        <v>257063</v>
      </c>
      <c r="E47" s="35">
        <f>(C47-D47)</f>
        <v>1018496</v>
      </c>
      <c r="F47" s="10">
        <v>20.667750452649486</v>
      </c>
      <c r="G47" s="35">
        <f>(100-F47)</f>
        <v>79.332249547350514</v>
      </c>
      <c r="H47" s="25">
        <v>3.5</v>
      </c>
      <c r="I47" s="25">
        <v>5.0999999999999996</v>
      </c>
      <c r="J47" s="3">
        <v>55.5</v>
      </c>
      <c r="K47" s="3">
        <v>100</v>
      </c>
      <c r="L47" s="12">
        <f>(K47/C47)*10000</f>
        <v>0.78397000844335696</v>
      </c>
      <c r="M47" s="31">
        <f>(C47/67761092)*100</f>
        <v>1.8824357198966037</v>
      </c>
      <c r="N47" s="31">
        <f>(K47/9585)*100</f>
        <v>1.0432968179447053</v>
      </c>
      <c r="O47" s="17">
        <v>1448</v>
      </c>
      <c r="P47" s="29">
        <f>(O47/C47)*10000</f>
        <v>11.351885722259809</v>
      </c>
      <c r="Q47" s="17">
        <v>1324</v>
      </c>
      <c r="R47" s="29">
        <f>(Q47/C47)*10000</f>
        <v>10.379762911790047</v>
      </c>
      <c r="S47" s="17">
        <v>124</v>
      </c>
      <c r="T47" s="29">
        <f>(S47/C47)*10000</f>
        <v>0.97212281046976268</v>
      </c>
      <c r="U47" s="26">
        <v>1213</v>
      </c>
      <c r="V47" s="29">
        <f>(U47/D47)*1000</f>
        <v>4.7186876368827875</v>
      </c>
      <c r="W47" s="34">
        <v>235</v>
      </c>
      <c r="X47" s="33">
        <f>(W47/E47)*1000</f>
        <v>0.23073237401030541</v>
      </c>
      <c r="Y47">
        <v>9.4</v>
      </c>
      <c r="Z47" s="26">
        <v>4.4444444444444446</v>
      </c>
      <c r="AA47" s="26">
        <v>2.4691358024691357</v>
      </c>
      <c r="AB47" s="26">
        <v>13.307984790874524</v>
      </c>
      <c r="AC47" s="26">
        <v>12.310286677908937</v>
      </c>
      <c r="AD47" s="18">
        <v>9.22266139657444E-2</v>
      </c>
      <c r="AE47" s="18">
        <v>0.220588235294118</v>
      </c>
      <c r="AF47" s="18">
        <v>9.0410958904109606E-2</v>
      </c>
      <c r="AG47" s="7">
        <v>1434</v>
      </c>
      <c r="AH47" s="11">
        <f>(AG47/C47)*10000</f>
        <v>11.242129921077739</v>
      </c>
      <c r="AI47" s="3">
        <v>287</v>
      </c>
      <c r="AJ47" s="15">
        <v>0.2</v>
      </c>
      <c r="AK47" s="9">
        <v>0.182</v>
      </c>
      <c r="AL47" s="9">
        <v>0.20799999999999999</v>
      </c>
      <c r="AM47">
        <v>7.4</v>
      </c>
      <c r="AN47" s="20">
        <v>149</v>
      </c>
      <c r="AO47" s="39">
        <v>10.76</v>
      </c>
      <c r="AP47" s="1">
        <v>5.35</v>
      </c>
      <c r="AQ47" s="21">
        <v>237.55678</v>
      </c>
      <c r="AR47" s="21">
        <v>637.90342999999996</v>
      </c>
      <c r="AS47" s="21">
        <v>91.624960000000002</v>
      </c>
      <c r="AU47">
        <v>101</v>
      </c>
      <c r="AV47" s="38">
        <v>156.58784</v>
      </c>
      <c r="AW47" s="64" t="s">
        <v>330</v>
      </c>
      <c r="AX47" s="65">
        <f>(AW47/C47)*100000</f>
        <v>153.26613665067629</v>
      </c>
    </row>
    <row r="48" spans="1:50" x14ac:dyDescent="0.2">
      <c r="A48" s="3">
        <v>42</v>
      </c>
      <c r="B48" s="6" t="s">
        <v>39</v>
      </c>
      <c r="C48" s="10">
        <v>777328</v>
      </c>
      <c r="D48" s="10">
        <v>174274</v>
      </c>
      <c r="E48" s="35">
        <f>(C48-D48)</f>
        <v>603054</v>
      </c>
      <c r="F48" s="10">
        <v>22.788749596266427</v>
      </c>
      <c r="G48" s="35">
        <f>(100-F48)</f>
        <v>77.211250403733573</v>
      </c>
      <c r="H48" s="25">
        <v>6.2</v>
      </c>
      <c r="I48" s="25">
        <v>8.4</v>
      </c>
      <c r="J48" s="3">
        <v>54.4</v>
      </c>
      <c r="K48" s="3">
        <v>110</v>
      </c>
      <c r="L48" s="12">
        <f>(K48/C48)*10000</f>
        <v>1.4151040487413293</v>
      </c>
      <c r="M48" s="31">
        <f>(C48/67761092)*100</f>
        <v>1.1471597889833298</v>
      </c>
      <c r="N48" s="31">
        <f>(K48/9585)*100</f>
        <v>1.1476264997391759</v>
      </c>
      <c r="O48" s="17">
        <v>990</v>
      </c>
      <c r="P48" s="29">
        <f>(O48/C48)*10000</f>
        <v>12.735936438671963</v>
      </c>
      <c r="Q48" s="17">
        <v>888</v>
      </c>
      <c r="R48" s="29">
        <f>(Q48/C48)*10000</f>
        <v>11.423749048020914</v>
      </c>
      <c r="S48" s="17">
        <v>102</v>
      </c>
      <c r="T48" s="29">
        <f>(S48/C48)*10000</f>
        <v>1.3121873906510506</v>
      </c>
      <c r="U48" s="26">
        <v>895</v>
      </c>
      <c r="V48" s="29">
        <f>(U48/D48)*1000</f>
        <v>5.1355910807119827</v>
      </c>
      <c r="W48" s="34">
        <v>95</v>
      </c>
      <c r="X48" s="33">
        <f>(W48/E48)*1000</f>
        <v>0.15753149800847022</v>
      </c>
      <c r="Y48">
        <v>11.5</v>
      </c>
      <c r="Z48" s="26">
        <v>-20.168067226890756</v>
      </c>
      <c r="AA48" s="26">
        <v>17.272727272727273</v>
      </c>
      <c r="AB48" s="26">
        <v>27.956989247311824</v>
      </c>
      <c r="AC48" s="26">
        <v>11.627906976744185</v>
      </c>
      <c r="AD48" s="18">
        <v>6.5075921908893705E-2</v>
      </c>
      <c r="AE48" s="18">
        <v>0.351515151515152</v>
      </c>
      <c r="AF48" s="18">
        <v>-8.2949308755760301E-2</v>
      </c>
      <c r="AG48" s="7">
        <v>71</v>
      </c>
      <c r="AH48" s="11">
        <f>(AG48/C48)*10000</f>
        <v>0.91338534055122156</v>
      </c>
      <c r="AI48" s="3">
        <v>11</v>
      </c>
      <c r="AJ48" s="8">
        <v>0.155</v>
      </c>
      <c r="AK48" s="9">
        <v>0.316</v>
      </c>
      <c r="AL48" s="9">
        <v>9.6000000000000002E-2</v>
      </c>
      <c r="AM48">
        <v>5.5</v>
      </c>
      <c r="AN48" s="20">
        <v>161</v>
      </c>
      <c r="AO48" s="39">
        <v>8.4600000000000009</v>
      </c>
      <c r="AP48" s="1">
        <v>5.07</v>
      </c>
      <c r="AQ48" s="21">
        <v>245.52221</v>
      </c>
      <c r="AR48" s="21">
        <v>725.32110999999998</v>
      </c>
      <c r="AS48" s="21">
        <v>41.512529999999998</v>
      </c>
      <c r="AU48">
        <v>127</v>
      </c>
      <c r="AV48" s="38">
        <v>148.30847</v>
      </c>
      <c r="AW48" s="64" t="s">
        <v>300</v>
      </c>
      <c r="AX48" s="65">
        <f>(AW48/C48)*100000</f>
        <v>176.37342280221478</v>
      </c>
    </row>
    <row r="49" spans="1:50" x14ac:dyDescent="0.2">
      <c r="A49" s="3">
        <v>39</v>
      </c>
      <c r="B49" s="6" t="s">
        <v>56</v>
      </c>
      <c r="C49" s="10">
        <v>269344</v>
      </c>
      <c r="D49" s="10">
        <v>62893</v>
      </c>
      <c r="E49" s="35">
        <f>(C49-D49)</f>
        <v>206451</v>
      </c>
      <c r="F49" s="10">
        <v>24.391407374083283</v>
      </c>
      <c r="G49" s="35">
        <f>(100-F49)</f>
        <v>75.608592625916714</v>
      </c>
      <c r="H49" s="25">
        <v>4</v>
      </c>
      <c r="I49" s="25">
        <v>5.8</v>
      </c>
      <c r="J49" s="3">
        <v>57</v>
      </c>
      <c r="K49" s="3">
        <v>28</v>
      </c>
      <c r="L49" s="12">
        <f>(K49/C49)*10000</f>
        <v>1.0395627895924915</v>
      </c>
      <c r="M49" s="31">
        <f>(C49/67761092)*100</f>
        <v>0.39749064256520539</v>
      </c>
      <c r="N49" s="31">
        <f>(K49/9585)*100</f>
        <v>0.29212310902451749</v>
      </c>
      <c r="O49" s="17">
        <v>298</v>
      </c>
      <c r="P49" s="29">
        <f>(O49/C49)*10000</f>
        <v>11.063918260662943</v>
      </c>
      <c r="Q49" s="17">
        <v>272</v>
      </c>
      <c r="R49" s="29">
        <f>(Q49/C49)*10000</f>
        <v>10.098609956041345</v>
      </c>
      <c r="S49" s="17">
        <v>26</v>
      </c>
      <c r="T49" s="29">
        <f>(S49/C49)*10000</f>
        <v>0.96530830462159911</v>
      </c>
      <c r="U49" s="26">
        <v>278</v>
      </c>
      <c r="V49" s="29">
        <f>(U49/D49)*1000</f>
        <v>4.4202057462674702</v>
      </c>
      <c r="W49" s="34">
        <v>20</v>
      </c>
      <c r="X49" s="33">
        <f>(W49/E49)*1000</f>
        <v>9.6875287598510051E-2</v>
      </c>
      <c r="Y49">
        <v>9.6</v>
      </c>
      <c r="Z49" s="26">
        <v>-39.393939393939391</v>
      </c>
      <c r="AA49" s="26">
        <v>45.161290322580641</v>
      </c>
      <c r="AB49" s="26">
        <v>4.838709677419355</v>
      </c>
      <c r="AC49" s="26">
        <v>15.068493150684931</v>
      </c>
      <c r="AD49" s="18">
        <v>5.3691275167785199E-2</v>
      </c>
      <c r="AE49" s="18">
        <v>7.1428571428571397E-2</v>
      </c>
      <c r="AF49" s="18">
        <v>0.33333333333333298</v>
      </c>
      <c r="AG49" s="7">
        <v>232</v>
      </c>
      <c r="AH49" s="11">
        <f>(AG49/C49)*10000</f>
        <v>8.6135202566235005</v>
      </c>
      <c r="AI49" s="3">
        <v>53</v>
      </c>
      <c r="AJ49" s="8">
        <v>0.22800000000000001</v>
      </c>
      <c r="AK49" s="13">
        <v>0.2</v>
      </c>
      <c r="AL49" s="9">
        <v>0.23799999999999999</v>
      </c>
      <c r="AM49">
        <v>3.9</v>
      </c>
      <c r="AN49" s="20">
        <v>145</v>
      </c>
      <c r="AO49" s="39">
        <v>2.67</v>
      </c>
      <c r="AP49" s="1">
        <v>4.5199999999999996</v>
      </c>
      <c r="AQ49" s="21">
        <v>123.61275000000001</v>
      </c>
      <c r="AR49" s="21">
        <v>656.50773000000004</v>
      </c>
      <c r="AS49" s="21">
        <v>60.56174</v>
      </c>
      <c r="AU49">
        <v>104</v>
      </c>
      <c r="AV49" s="38">
        <v>135.02314999999999</v>
      </c>
      <c r="AW49" s="64" t="s">
        <v>297</v>
      </c>
      <c r="AX49" s="65">
        <f>(AW49/C49)*100000</f>
        <v>178.58203635499584</v>
      </c>
    </row>
    <row r="50" spans="1:50" x14ac:dyDescent="0.2">
      <c r="A50" s="3">
        <v>74</v>
      </c>
      <c r="B50" s="6" t="s">
        <v>99</v>
      </c>
      <c r="C50" s="10">
        <v>828417</v>
      </c>
      <c r="D50" s="10">
        <v>143395</v>
      </c>
      <c r="E50" s="35">
        <f>(C50-D50)</f>
        <v>685022</v>
      </c>
      <c r="F50" s="10">
        <v>17.309769979659709</v>
      </c>
      <c r="G50" s="35">
        <f>(100-F50)</f>
        <v>82.690230020340294</v>
      </c>
      <c r="H50" s="25">
        <v>9.4</v>
      </c>
      <c r="I50" s="25">
        <v>12.4</v>
      </c>
      <c r="J50" s="3">
        <v>49.7</v>
      </c>
      <c r="K50" s="3">
        <v>88</v>
      </c>
      <c r="L50" s="12">
        <f>(K50/C50)*10000</f>
        <v>1.0622669500988029</v>
      </c>
      <c r="M50" s="31">
        <f>(C50/67761092)*100</f>
        <v>1.2225555633017249</v>
      </c>
      <c r="N50" s="31">
        <f>(K50/9585)*100</f>
        <v>0.91810119979134053</v>
      </c>
      <c r="O50" s="17">
        <v>771</v>
      </c>
      <c r="P50" s="29">
        <f>(O50/C50)*10000</f>
        <v>9.3069070287065578</v>
      </c>
      <c r="Q50" s="17">
        <v>628</v>
      </c>
      <c r="R50" s="29">
        <f>(Q50/C50)*10000</f>
        <v>7.5807232347960021</v>
      </c>
      <c r="S50" s="17">
        <v>143</v>
      </c>
      <c r="T50" s="29">
        <f>(S50/C50)*10000</f>
        <v>1.7261837939105547</v>
      </c>
      <c r="U50" s="26">
        <v>678</v>
      </c>
      <c r="V50" s="29">
        <f>(U50/D50)*1000</f>
        <v>4.7281983332752189</v>
      </c>
      <c r="W50" s="34">
        <v>93</v>
      </c>
      <c r="X50" s="33">
        <f>(W50/E50)*1000</f>
        <v>0.13576206311622108</v>
      </c>
      <c r="Y50">
        <v>22.8</v>
      </c>
      <c r="Z50" s="26">
        <v>-13.888888888888889</v>
      </c>
      <c r="AA50" s="26">
        <v>24.705882352941178</v>
      </c>
      <c r="AB50" s="26">
        <v>25.531914893617021</v>
      </c>
      <c r="AC50" s="26">
        <v>34.353741496598637</v>
      </c>
      <c r="AD50" s="18">
        <v>5.1446945337620502E-2</v>
      </c>
      <c r="AE50" s="18">
        <v>0.18867924528301899</v>
      </c>
      <c r="AF50" s="18">
        <v>0.55833333333333302</v>
      </c>
      <c r="AG50" s="7">
        <v>1684</v>
      </c>
      <c r="AH50" s="11">
        <f>(AG50/C50)*10000</f>
        <v>20.327926635981637</v>
      </c>
      <c r="AI50" s="3">
        <v>440</v>
      </c>
      <c r="AJ50" s="8">
        <v>0.26100000000000001</v>
      </c>
      <c r="AK50" s="9">
        <v>0.28499999999999998</v>
      </c>
      <c r="AL50" s="9">
        <v>0.252</v>
      </c>
      <c r="AM50">
        <v>8.8000000000000007</v>
      </c>
      <c r="AN50" s="20">
        <v>151</v>
      </c>
      <c r="AO50" s="39">
        <v>5.23</v>
      </c>
      <c r="AP50" s="1">
        <v>3.89</v>
      </c>
      <c r="AQ50" s="21">
        <v>279.18499000000003</v>
      </c>
      <c r="AR50" s="21">
        <v>721.47152000000006</v>
      </c>
      <c r="AS50" s="21">
        <v>82.255260000000007</v>
      </c>
      <c r="AU50">
        <v>91</v>
      </c>
      <c r="AV50" s="38">
        <v>108.62653</v>
      </c>
      <c r="AW50" s="64" t="s">
        <v>288</v>
      </c>
      <c r="AX50" s="65">
        <f>(AW50/C50)*100000</f>
        <v>141.83678026887426</v>
      </c>
    </row>
    <row r="51" spans="1:50" x14ac:dyDescent="0.2">
      <c r="A51" s="3">
        <v>10</v>
      </c>
      <c r="B51" s="6" t="s">
        <v>92</v>
      </c>
      <c r="C51" s="10">
        <v>317118</v>
      </c>
      <c r="D51" s="10">
        <v>68299</v>
      </c>
      <c r="E51" s="35">
        <f>(C51-D51)</f>
        <v>248819</v>
      </c>
      <c r="F51" s="10">
        <v>22.038547047985364</v>
      </c>
      <c r="G51" s="35">
        <f>(100-F51)</f>
        <v>77.961452952014639</v>
      </c>
      <c r="H51" s="25">
        <v>5.3</v>
      </c>
      <c r="I51" s="25">
        <v>7.6</v>
      </c>
      <c r="J51" s="3">
        <v>57.900000000000006</v>
      </c>
      <c r="K51" s="3">
        <v>62</v>
      </c>
      <c r="L51" s="12">
        <f>(K51/C51)*10000</f>
        <v>1.9551081931646894</v>
      </c>
      <c r="M51" s="31">
        <f>(C51/67761092)*100</f>
        <v>0.46799422890056142</v>
      </c>
      <c r="N51" s="31">
        <f>(K51/9585)*100</f>
        <v>0.64684402712571731</v>
      </c>
      <c r="O51" s="17">
        <v>353</v>
      </c>
      <c r="P51" s="29">
        <f>(O51/C51)*10000</f>
        <v>11.131503099792507</v>
      </c>
      <c r="Q51" s="17">
        <v>337</v>
      </c>
      <c r="R51" s="29">
        <f>(Q51/C51)*10000</f>
        <v>10.626959049943554</v>
      </c>
      <c r="S51" s="17">
        <v>16</v>
      </c>
      <c r="T51" s="29">
        <f>(S51/C51)*10000</f>
        <v>0.50454404984895207</v>
      </c>
      <c r="U51" s="26">
        <v>311</v>
      </c>
      <c r="V51" s="29">
        <f>(U51/D51)*1000</f>
        <v>4.5535073719966617</v>
      </c>
      <c r="W51" s="32">
        <v>42</v>
      </c>
      <c r="X51" s="33">
        <f>(W51/E51)*1000</f>
        <v>0.16879739891246245</v>
      </c>
      <c r="Y51">
        <v>4.7</v>
      </c>
      <c r="Z51" s="26">
        <v>-12.5</v>
      </c>
      <c r="AA51" s="26">
        <v>3.5714285714285712</v>
      </c>
      <c r="AB51" s="26">
        <v>16.417910447761194</v>
      </c>
      <c r="AC51" s="26">
        <v>5.4216867469879517</v>
      </c>
      <c r="AD51" s="18">
        <v>4.2328042328042298E-2</v>
      </c>
      <c r="AE51" s="18">
        <v>0.105263157894737</v>
      </c>
      <c r="AF51" s="18">
        <v>6.6666666666666693E-2</v>
      </c>
      <c r="AG51" s="7">
        <v>1165</v>
      </c>
      <c r="AH51" s="14">
        <f>(AG51/C51)*10000</f>
        <v>36.737113629626826</v>
      </c>
      <c r="AI51" s="3">
        <v>240</v>
      </c>
      <c r="AJ51" s="8">
        <v>0.20599999999999999</v>
      </c>
      <c r="AK51" s="9">
        <v>0.19400000000000001</v>
      </c>
      <c r="AL51" s="9">
        <v>0.21199999999999999</v>
      </c>
      <c r="AM51">
        <v>6.9</v>
      </c>
      <c r="AN51" s="20">
        <v>120</v>
      </c>
      <c r="AO51" s="39">
        <v>5.19</v>
      </c>
      <c r="AP51" s="1">
        <v>5.45</v>
      </c>
      <c r="AQ51" s="21" t="s">
        <v>134</v>
      </c>
      <c r="AR51" s="21">
        <v>588.50253999999995</v>
      </c>
      <c r="AS51" s="21">
        <v>40.579090000000001</v>
      </c>
      <c r="AU51">
        <v>120</v>
      </c>
      <c r="AV51" s="38">
        <v>132.89415</v>
      </c>
      <c r="AW51" s="64" t="s">
        <v>254</v>
      </c>
      <c r="AX51" s="65">
        <f>(AW51/C51)*100000</f>
        <v>130.86611292957195</v>
      </c>
    </row>
    <row r="52" spans="1:50" x14ac:dyDescent="0.2">
      <c r="A52" s="3">
        <v>35</v>
      </c>
      <c r="B52" s="6" t="s">
        <v>34</v>
      </c>
      <c r="C52" s="10">
        <v>1084554</v>
      </c>
      <c r="D52" s="10">
        <v>199325</v>
      </c>
      <c r="E52" s="35">
        <f>(C52-D52)</f>
        <v>885229</v>
      </c>
      <c r="F52" s="10">
        <v>18.420661082939876</v>
      </c>
      <c r="G52" s="35">
        <f>(100-F52)</f>
        <v>81.579338917060127</v>
      </c>
      <c r="H52" s="25">
        <v>3.3</v>
      </c>
      <c r="I52" s="25">
        <v>4.3</v>
      </c>
      <c r="J52" s="3">
        <v>49.099999999999994</v>
      </c>
      <c r="K52" s="3">
        <v>40</v>
      </c>
      <c r="L52" s="12">
        <f>(K52/C52)*10000</f>
        <v>0.36881519961200643</v>
      </c>
      <c r="M52" s="31">
        <f>(C52/67761092)*100</f>
        <v>1.6005556699115768</v>
      </c>
      <c r="N52" s="31">
        <f>(K52/9585)*100</f>
        <v>0.4173187271778821</v>
      </c>
      <c r="O52" s="17">
        <v>968</v>
      </c>
      <c r="P52" s="29">
        <f>(O52/C52)*10000</f>
        <v>8.9253278306105539</v>
      </c>
      <c r="Q52" s="17">
        <v>925</v>
      </c>
      <c r="R52" s="29">
        <f>(Q52/C52)*10000</f>
        <v>8.5288514910276483</v>
      </c>
      <c r="S52" s="17">
        <v>43</v>
      </c>
      <c r="T52" s="29">
        <f>(S52/C52)*10000</f>
        <v>0.3964763395829069</v>
      </c>
      <c r="U52" s="26">
        <v>833</v>
      </c>
      <c r="V52" s="29">
        <f>(U52/D52)*1000</f>
        <v>4.1791044776119399</v>
      </c>
      <c r="W52" s="34">
        <v>135</v>
      </c>
      <c r="X52" s="33">
        <f>(W52/E52)*1000</f>
        <v>0.15250291167596183</v>
      </c>
      <c r="Y52">
        <v>4.5999999999999996</v>
      </c>
      <c r="Z52" s="26">
        <v>-21.511627906976745</v>
      </c>
      <c r="AA52" s="26">
        <v>33.636363636363633</v>
      </c>
      <c r="AB52" s="26">
        <v>5.7591623036649215</v>
      </c>
      <c r="AC52" s="26">
        <v>7.0796460176991154</v>
      </c>
      <c r="AD52" s="18">
        <v>3.7475345167652802E-2</v>
      </c>
      <c r="AE52" s="18">
        <v>0.26605504587155998</v>
      </c>
      <c r="AF52" s="18">
        <v>2.6315789473684299E-2</v>
      </c>
      <c r="AG52" s="7">
        <v>54</v>
      </c>
      <c r="AH52" s="11">
        <f>(AG52/C52)*10000</f>
        <v>0.49790051947620861</v>
      </c>
      <c r="AI52" s="3">
        <v>7</v>
      </c>
      <c r="AJ52" s="15">
        <v>0.13</v>
      </c>
      <c r="AK52" s="9">
        <v>0.154</v>
      </c>
      <c r="AL52" s="9">
        <v>0.122</v>
      </c>
      <c r="AM52">
        <v>6.8</v>
      </c>
      <c r="AN52" s="20">
        <v>158</v>
      </c>
      <c r="AO52" s="39">
        <v>10.76</v>
      </c>
      <c r="AP52" s="1">
        <v>3.16</v>
      </c>
      <c r="AQ52" s="21">
        <v>254.93867</v>
      </c>
      <c r="AR52" s="21">
        <v>712.87940000000003</v>
      </c>
      <c r="AS52" s="21">
        <v>75.925700000000006</v>
      </c>
      <c r="AT52" s="28">
        <v>14</v>
      </c>
      <c r="AU52">
        <v>129</v>
      </c>
      <c r="AV52" s="38">
        <v>144.40816000000001</v>
      </c>
      <c r="AW52" s="64" t="s">
        <v>293</v>
      </c>
      <c r="AX52" s="65">
        <f>(AW52/C52)*100000</f>
        <v>141.71724045091347</v>
      </c>
    </row>
    <row r="53" spans="1:50" x14ac:dyDescent="0.2">
      <c r="A53" s="16" t="s">
        <v>121</v>
      </c>
      <c r="B53" s="6" t="s">
        <v>24</v>
      </c>
      <c r="C53" s="10">
        <v>771911</v>
      </c>
      <c r="D53" s="10">
        <v>190740</v>
      </c>
      <c r="E53" s="35">
        <f>(C53-D53)</f>
        <v>581171</v>
      </c>
      <c r="F53" s="10">
        <v>25.244651029823999</v>
      </c>
      <c r="G53" s="35">
        <f>(100-F53)</f>
        <v>74.755348970176001</v>
      </c>
      <c r="H53" s="25">
        <v>2.2999999999999998</v>
      </c>
      <c r="I53" s="25">
        <v>3</v>
      </c>
      <c r="J53" s="3">
        <v>54.7</v>
      </c>
      <c r="K53" s="3">
        <v>60</v>
      </c>
      <c r="L53" s="12">
        <f>(K53/C53)*10000</f>
        <v>0.77729168259035042</v>
      </c>
      <c r="M53" s="31">
        <f>(C53/67761092)*100</f>
        <v>1.1391655258448314</v>
      </c>
      <c r="N53" s="31">
        <f>(K53/9585)*100</f>
        <v>0.6259780907668232</v>
      </c>
      <c r="O53" s="17">
        <v>981</v>
      </c>
      <c r="P53" s="29">
        <f>(O53/C53)*10000</f>
        <v>12.70871901035223</v>
      </c>
      <c r="Q53" s="17">
        <v>873</v>
      </c>
      <c r="R53" s="29">
        <f>(Q53/C53)*10000</f>
        <v>11.3095939816896</v>
      </c>
      <c r="S53" s="17">
        <v>108</v>
      </c>
      <c r="T53" s="29">
        <f>(S53/C53)*10000</f>
        <v>1.3991250286626307</v>
      </c>
      <c r="U53" s="26">
        <v>874</v>
      </c>
      <c r="V53" s="29">
        <f>(U53/D53)*1000</f>
        <v>4.5821537171018143</v>
      </c>
      <c r="W53" s="34">
        <v>107</v>
      </c>
      <c r="X53" s="33">
        <f>(W53/E53)*1000</f>
        <v>0.18411104476995582</v>
      </c>
      <c r="Y53">
        <v>12.4</v>
      </c>
      <c r="Z53" s="26">
        <v>3.8834951456310676</v>
      </c>
      <c r="AA53" s="26">
        <v>23.622047244094489</v>
      </c>
      <c r="AB53" s="26">
        <v>-12.612612612612612</v>
      </c>
      <c r="AC53" s="26">
        <v>24.228028503562946</v>
      </c>
      <c r="AD53" s="18">
        <v>3.6939313984168901E-2</v>
      </c>
      <c r="AE53" s="18">
        <v>-5.0632911392405097E-2</v>
      </c>
      <c r="AF53" s="18">
        <v>0.17525773195876301</v>
      </c>
      <c r="AG53" s="7">
        <v>17</v>
      </c>
      <c r="AH53" s="11">
        <f>(AG53/C53)*10000</f>
        <v>0.22023264340059928</v>
      </c>
      <c r="AI53" s="3">
        <v>2</v>
      </c>
      <c r="AJ53" s="8">
        <v>0.11799999999999999</v>
      </c>
      <c r="AK53" s="9">
        <v>0.33300000000000002</v>
      </c>
      <c r="AL53" s="9">
        <v>7.0999999999999994E-2</v>
      </c>
      <c r="AM53">
        <v>4.3</v>
      </c>
      <c r="AN53" s="20">
        <v>160</v>
      </c>
      <c r="AO53" s="39">
        <v>3.59</v>
      </c>
      <c r="AP53" s="1">
        <v>3.47</v>
      </c>
      <c r="AQ53" s="21">
        <v>214.91130999999999</v>
      </c>
      <c r="AR53" s="21">
        <v>794.08041000000003</v>
      </c>
      <c r="AS53" s="21">
        <v>76.21969</v>
      </c>
      <c r="AU53">
        <v>104</v>
      </c>
      <c r="AV53" s="38">
        <v>128.20078000000001</v>
      </c>
      <c r="AW53" s="64" t="s">
        <v>313</v>
      </c>
      <c r="AX53" s="65">
        <f>(AW53/C53)*100000</f>
        <v>165.95177423303983</v>
      </c>
    </row>
    <row r="54" spans="1:50" x14ac:dyDescent="0.2">
      <c r="A54" s="3">
        <v>7</v>
      </c>
      <c r="B54" s="6" t="s">
        <v>66</v>
      </c>
      <c r="C54" s="10">
        <v>334688</v>
      </c>
      <c r="D54" s="10">
        <v>83451</v>
      </c>
      <c r="E54" s="35">
        <f>(C54-D54)</f>
        <v>251237</v>
      </c>
      <c r="F54" s="10">
        <v>25.529942638623325</v>
      </c>
      <c r="G54" s="35">
        <f>(100-F54)</f>
        <v>74.470057361376675</v>
      </c>
      <c r="H54" s="25">
        <v>3.4</v>
      </c>
      <c r="I54" s="25">
        <v>5</v>
      </c>
      <c r="J54" s="3">
        <v>53.8</v>
      </c>
      <c r="K54" s="3">
        <v>43</v>
      </c>
      <c r="L54" s="12">
        <f>(K54/C54)*10000</f>
        <v>1.2847786595276796</v>
      </c>
      <c r="M54" s="31">
        <f>(C54/67761092)*100</f>
        <v>0.49392356309724167</v>
      </c>
      <c r="N54" s="31">
        <f>(K54/9585)*100</f>
        <v>0.44861763171622326</v>
      </c>
      <c r="O54" s="17">
        <v>445</v>
      </c>
      <c r="P54" s="29">
        <f>(O54/C54)*10000</f>
        <v>13.295965197437614</v>
      </c>
      <c r="Q54" s="17">
        <v>361</v>
      </c>
      <c r="R54" s="29">
        <f>(Q54/C54)*10000</f>
        <v>10.786165025337029</v>
      </c>
      <c r="S54" s="17">
        <v>84</v>
      </c>
      <c r="T54" s="29">
        <f>(S54/C54)*10000</f>
        <v>2.5098001721005834</v>
      </c>
      <c r="U54" s="26">
        <v>409</v>
      </c>
      <c r="V54" s="29">
        <f>(U54/D54)*1000</f>
        <v>4.9010796754981962</v>
      </c>
      <c r="W54" s="32">
        <v>36</v>
      </c>
      <c r="X54" s="33">
        <f>(W54/E54)*1000</f>
        <v>0.14329099615104463</v>
      </c>
      <c r="Y54">
        <v>23.3</v>
      </c>
      <c r="Z54" s="26">
        <v>9.0909090909090917</v>
      </c>
      <c r="AA54" s="26">
        <v>45.238095238095241</v>
      </c>
      <c r="AB54" s="26">
        <v>41.428571428571431</v>
      </c>
      <c r="AC54" s="26">
        <v>15.277777777777779</v>
      </c>
      <c r="AD54" s="18">
        <v>3.5714285714285803E-2</v>
      </c>
      <c r="AE54" s="18">
        <v>0.26229508196721302</v>
      </c>
      <c r="AF54" s="18">
        <v>0.62068965517241403</v>
      </c>
      <c r="AG54" s="7">
        <v>402</v>
      </c>
      <c r="AH54" s="11">
        <f>(AG54/C54)*10000</f>
        <v>12.011186537909936</v>
      </c>
      <c r="AI54" s="3">
        <v>101</v>
      </c>
      <c r="AJ54" s="8">
        <v>0.251</v>
      </c>
      <c r="AK54" s="9">
        <v>0.29899999999999999</v>
      </c>
      <c r="AL54" s="9">
        <v>0.22900000000000001</v>
      </c>
      <c r="AM54">
        <v>3.6</v>
      </c>
      <c r="AN54" s="20">
        <v>128</v>
      </c>
      <c r="AO54" s="39">
        <v>2.5</v>
      </c>
      <c r="AP54" s="1">
        <v>4.57</v>
      </c>
      <c r="AQ54" s="21">
        <v>338.81124</v>
      </c>
      <c r="AR54" s="21">
        <v>709.45532000000003</v>
      </c>
      <c r="AS54" s="21">
        <v>77.703320000000005</v>
      </c>
      <c r="AU54">
        <v>158</v>
      </c>
      <c r="AV54" s="38">
        <v>176.47857999999999</v>
      </c>
      <c r="AW54" s="64" t="s">
        <v>251</v>
      </c>
      <c r="AX54" s="65">
        <f>(AW54/C54)*100000</f>
        <v>154.7710106128693</v>
      </c>
    </row>
    <row r="55" spans="1:50" x14ac:dyDescent="0.2">
      <c r="A55" s="16">
        <v>73</v>
      </c>
      <c r="B55" s="6" t="s">
        <v>51</v>
      </c>
      <c r="C55" s="10">
        <v>443787</v>
      </c>
      <c r="D55" s="10">
        <v>92837</v>
      </c>
      <c r="E55" s="35">
        <f>(C55-D55)</f>
        <v>350950</v>
      </c>
      <c r="F55" s="10">
        <v>21.462820311271813</v>
      </c>
      <c r="G55" s="35">
        <f>(100-F55)</f>
        <v>78.537179688728187</v>
      </c>
      <c r="H55" s="25">
        <v>5.7</v>
      </c>
      <c r="I55" s="25">
        <v>7.9</v>
      </c>
      <c r="J55" s="3">
        <v>49.8</v>
      </c>
      <c r="K55" s="3">
        <v>24</v>
      </c>
      <c r="L55" s="12">
        <f>(K55/C55)*10000</f>
        <v>0.54079997836800087</v>
      </c>
      <c r="M55" s="31">
        <f>(C55/67761092)*100</f>
        <v>0.65492893768595117</v>
      </c>
      <c r="N55" s="31">
        <f>(K55/9585)*100</f>
        <v>0.25039123630672927</v>
      </c>
      <c r="O55" s="17">
        <v>437</v>
      </c>
      <c r="P55" s="29">
        <f>(O55/C55)*10000</f>
        <v>9.8470662727840157</v>
      </c>
      <c r="Q55" s="17">
        <v>400</v>
      </c>
      <c r="R55" s="29">
        <f>(Q55/C55)*10000</f>
        <v>9.0133329728000149</v>
      </c>
      <c r="S55" s="17">
        <v>37</v>
      </c>
      <c r="T55" s="29">
        <f>(S55/C55)*10000</f>
        <v>0.83373329998400136</v>
      </c>
      <c r="U55" s="26">
        <v>368</v>
      </c>
      <c r="V55" s="29">
        <f>(U55/D55)*1000</f>
        <v>3.9639367924426683</v>
      </c>
      <c r="W55" s="34">
        <v>69</v>
      </c>
      <c r="X55" s="33">
        <f>(W55/E55)*1000</f>
        <v>0.19660920359025502</v>
      </c>
      <c r="Y55">
        <v>9.3000000000000007</v>
      </c>
      <c r="Z55" s="26">
        <v>-8</v>
      </c>
      <c r="AA55" s="26">
        <v>1.8181818181818181</v>
      </c>
      <c r="AB55" s="26">
        <v>14.285714285714285</v>
      </c>
      <c r="AC55" s="26">
        <v>16.062176165803109</v>
      </c>
      <c r="AD55" s="18">
        <v>3.3816425120772903E-2</v>
      </c>
      <c r="AE55" s="18">
        <v>7.3170731707317097E-2</v>
      </c>
      <c r="AF55" s="18">
        <v>-5.9701492537313397E-2</v>
      </c>
      <c r="AG55" s="7">
        <v>200</v>
      </c>
      <c r="AH55" s="11">
        <f>(AG55/C55)*10000</f>
        <v>4.5066664864000074</v>
      </c>
      <c r="AI55" s="3">
        <v>33</v>
      </c>
      <c r="AJ55" s="8">
        <v>0.16500000000000001</v>
      </c>
      <c r="AK55" s="13">
        <v>0.18</v>
      </c>
      <c r="AL55" s="13">
        <v>0.16</v>
      </c>
      <c r="AM55">
        <v>7.7</v>
      </c>
      <c r="AN55" s="20">
        <v>191</v>
      </c>
      <c r="AO55" s="39">
        <v>7.39</v>
      </c>
      <c r="AP55" s="1">
        <v>3.96</v>
      </c>
      <c r="AQ55" s="21">
        <v>233.59693999999999</v>
      </c>
      <c r="AR55" s="21">
        <v>665.72068000000002</v>
      </c>
      <c r="AS55" s="21">
        <v>67.337850000000003</v>
      </c>
      <c r="AU55">
        <v>94</v>
      </c>
      <c r="AV55" s="38">
        <v>121.15072000000001</v>
      </c>
      <c r="AW55" s="64" t="s">
        <v>328</v>
      </c>
      <c r="AX55" s="65">
        <f>(AW55/C55)*100000</f>
        <v>180.2666594560003</v>
      </c>
    </row>
    <row r="56" spans="1:50" x14ac:dyDescent="0.2">
      <c r="A56" s="3">
        <v>36</v>
      </c>
      <c r="B56" s="6" t="s">
        <v>78</v>
      </c>
      <c r="C56" s="10">
        <v>227999</v>
      </c>
      <c r="D56" s="10">
        <v>62693</v>
      </c>
      <c r="E56" s="35">
        <f>(C56-D56)</f>
        <v>165306</v>
      </c>
      <c r="F56" s="10">
        <v>28.872289178820935</v>
      </c>
      <c r="G56" s="35">
        <f>(100-F56)</f>
        <v>71.127710821179065</v>
      </c>
      <c r="H56" s="25">
        <v>2.9</v>
      </c>
      <c r="I56" s="25">
        <v>4.3</v>
      </c>
      <c r="J56" s="3">
        <v>60.2</v>
      </c>
      <c r="K56" s="3">
        <v>38</v>
      </c>
      <c r="L56" s="12">
        <f>(K56/C56)*10000</f>
        <v>1.6666739766402485</v>
      </c>
      <c r="M56" s="31">
        <f>(C56/67761092)*100</f>
        <v>0.33647480179333589</v>
      </c>
      <c r="N56" s="31">
        <f>(K56/9585)*100</f>
        <v>0.39645279081898799</v>
      </c>
      <c r="O56" s="17">
        <v>341</v>
      </c>
      <c r="P56" s="29">
        <f>(O56/C56)*10000</f>
        <v>14.956205948271704</v>
      </c>
      <c r="Q56" s="17">
        <v>311</v>
      </c>
      <c r="R56" s="29">
        <f>(Q56/C56)*10000</f>
        <v>13.640410703555718</v>
      </c>
      <c r="S56" s="17">
        <v>30</v>
      </c>
      <c r="T56" s="29">
        <f>(S56/C56)*10000</f>
        <v>1.3157952447159855</v>
      </c>
      <c r="U56" s="26">
        <v>313</v>
      </c>
      <c r="V56" s="29">
        <f>(U56/D56)*1000</f>
        <v>4.9925829039924707</v>
      </c>
      <c r="W56" s="34">
        <v>28</v>
      </c>
      <c r="X56" s="33">
        <f>(W56/E56)*1000</f>
        <v>0.16938284151815422</v>
      </c>
      <c r="Y56">
        <v>9.6</v>
      </c>
      <c r="Z56" s="26">
        <v>-6.666666666666667</v>
      </c>
      <c r="AA56" s="26">
        <v>-20.454545454545457</v>
      </c>
      <c r="AB56" s="26">
        <v>37.931034482758619</v>
      </c>
      <c r="AC56" s="26">
        <v>10.614525139664805</v>
      </c>
      <c r="AD56" s="18">
        <v>3.2051282051282201E-2</v>
      </c>
      <c r="AE56" s="18">
        <v>0.32758620689655199</v>
      </c>
      <c r="AF56" s="18">
        <v>0.35185185185185203</v>
      </c>
      <c r="AG56" s="7">
        <v>724</v>
      </c>
      <c r="AH56" s="14">
        <f>(AG56/C56)*10000</f>
        <v>31.754525239145785</v>
      </c>
      <c r="AI56" s="3">
        <v>194</v>
      </c>
      <c r="AJ56" s="8">
        <v>0.26800000000000002</v>
      </c>
      <c r="AK56" s="9">
        <v>0.253</v>
      </c>
      <c r="AL56" s="9">
        <v>0.27400000000000002</v>
      </c>
      <c r="AM56">
        <v>3.4</v>
      </c>
      <c r="AN56" s="20">
        <v>123</v>
      </c>
      <c r="AO56" s="39">
        <v>2.87</v>
      </c>
      <c r="AP56" s="1">
        <v>5.27</v>
      </c>
      <c r="AQ56" s="21">
        <v>245.19041000000001</v>
      </c>
      <c r="AR56" s="21">
        <v>715.92534000000001</v>
      </c>
      <c r="AS56" s="21">
        <v>76.146799999999999</v>
      </c>
      <c r="AU56">
        <v>116</v>
      </c>
      <c r="AV56" s="38">
        <v>116.74158</v>
      </c>
      <c r="AW56" s="64" t="s">
        <v>294</v>
      </c>
      <c r="AX56" s="65">
        <f>(AW56/C56)*100000</f>
        <v>163.59720875968753</v>
      </c>
    </row>
    <row r="57" spans="1:50" x14ac:dyDescent="0.2">
      <c r="A57" s="16" t="s">
        <v>114</v>
      </c>
      <c r="B57" s="6" t="s">
        <v>49</v>
      </c>
      <c r="C57" s="10">
        <v>361539</v>
      </c>
      <c r="D57" s="10">
        <v>90689</v>
      </c>
      <c r="E57" s="35">
        <f>(C57-D57)</f>
        <v>270850</v>
      </c>
      <c r="F57" s="10">
        <v>26.046585099661097</v>
      </c>
      <c r="G57" s="35">
        <f>(100-F57)</f>
        <v>73.953414900338899</v>
      </c>
      <c r="H57" s="25">
        <v>4.3</v>
      </c>
      <c r="I57" s="25">
        <v>5.5</v>
      </c>
      <c r="J57" s="3">
        <v>56.5</v>
      </c>
      <c r="K57" s="3">
        <v>8</v>
      </c>
      <c r="L57" s="12">
        <f>(K57/C57)*10000</f>
        <v>0.22127626618428439</v>
      </c>
      <c r="M57" s="31">
        <f>(C57/67761092)*100</f>
        <v>0.53354954787328401</v>
      </c>
      <c r="N57" s="31">
        <f>(K57/9585)*100</f>
        <v>8.3463745435576428E-2</v>
      </c>
      <c r="O57" s="17">
        <v>453</v>
      </c>
      <c r="P57" s="29">
        <f>(O57/C57)*10000</f>
        <v>12.529768572685104</v>
      </c>
      <c r="Q57" s="17">
        <v>477</v>
      </c>
      <c r="R57" s="29">
        <f>(Q57/C57)*10000</f>
        <v>13.193597371237958</v>
      </c>
      <c r="S57" s="17">
        <v>-24</v>
      </c>
      <c r="T57" s="29">
        <f>(S57/C57)*10000</f>
        <v>-0.66382879855285326</v>
      </c>
      <c r="U57" s="26">
        <v>407</v>
      </c>
      <c r="V57" s="29">
        <f>(U57/D57)*1000</f>
        <v>4.4878651214590528</v>
      </c>
      <c r="W57" s="32">
        <v>46</v>
      </c>
      <c r="X57" s="33">
        <f>(W57/E57)*1000</f>
        <v>0.16983570241831272</v>
      </c>
      <c r="Y57">
        <v>-5</v>
      </c>
      <c r="Z57" s="26">
        <v>-19.298245614035086</v>
      </c>
      <c r="AA57" s="26">
        <v>-14.0625</v>
      </c>
      <c r="AB57" s="26">
        <v>-2.083333333333333</v>
      </c>
      <c r="AC57" s="26">
        <v>-0.76923076923076927</v>
      </c>
      <c r="AD57" s="18">
        <v>3.1578947368421199E-2</v>
      </c>
      <c r="AE57" s="18">
        <v>0.25</v>
      </c>
      <c r="AF57" s="18">
        <v>-0.18897637795275599</v>
      </c>
      <c r="AG57" s="7">
        <v>179</v>
      </c>
      <c r="AH57" s="11">
        <f>(AG57/C57)*10000</f>
        <v>4.9510564558733634</v>
      </c>
      <c r="AI57" s="3">
        <v>15</v>
      </c>
      <c r="AJ57" s="8">
        <v>8.4000000000000005E-2</v>
      </c>
      <c r="AK57" s="13">
        <v>0.14000000000000001</v>
      </c>
      <c r="AL57" s="9">
        <v>5.7000000000000002E-2</v>
      </c>
      <c r="AM57">
        <v>3.6</v>
      </c>
      <c r="AN57" s="20">
        <v>138</v>
      </c>
      <c r="AO57" s="39">
        <v>3.3</v>
      </c>
      <c r="AP57" s="1">
        <v>4.5199999999999996</v>
      </c>
      <c r="AQ57" s="21">
        <v>175.14195000000001</v>
      </c>
      <c r="AR57" s="21">
        <v>645.99494000000004</v>
      </c>
      <c r="AS57" s="21">
        <v>54.367570000000001</v>
      </c>
      <c r="AT57" s="28">
        <v>19</v>
      </c>
      <c r="AU57">
        <v>125</v>
      </c>
      <c r="AV57" s="38">
        <v>141.77552</v>
      </c>
      <c r="AW57" s="64" t="s">
        <v>261</v>
      </c>
      <c r="AX57" s="65">
        <f>(AW57/C57)*100000</f>
        <v>141.0636196924813</v>
      </c>
    </row>
    <row r="58" spans="1:50" x14ac:dyDescent="0.2">
      <c r="A58" s="3">
        <v>37</v>
      </c>
      <c r="B58" s="6" t="s">
        <v>76</v>
      </c>
      <c r="C58" s="10">
        <v>618820</v>
      </c>
      <c r="D58" s="10">
        <v>134833</v>
      </c>
      <c r="E58" s="35">
        <f>(C58-D58)</f>
        <v>483987</v>
      </c>
      <c r="F58" s="10">
        <v>22.272456969176385</v>
      </c>
      <c r="G58" s="35">
        <f>(100-F58)</f>
        <v>77.727543030823611</v>
      </c>
      <c r="H58" s="25">
        <v>4.2</v>
      </c>
      <c r="I58" s="25">
        <v>6.1</v>
      </c>
      <c r="J58" s="3">
        <v>51.1</v>
      </c>
      <c r="K58" s="3">
        <v>36</v>
      </c>
      <c r="L58" s="12">
        <f>(K58/C58)*10000</f>
        <v>0.58175236740893965</v>
      </c>
      <c r="M58" s="31">
        <f>(C58/67761092)*100</f>
        <v>0.91323793896355754</v>
      </c>
      <c r="N58" s="31">
        <f>(K58/9585)*100</f>
        <v>0.37558685446009388</v>
      </c>
      <c r="O58" s="17">
        <v>678</v>
      </c>
      <c r="P58" s="29">
        <f>(O58/C58)*10000</f>
        <v>10.956336252868361</v>
      </c>
      <c r="Q58" s="17">
        <v>630</v>
      </c>
      <c r="R58" s="29">
        <f>(Q58/C58)*10000</f>
        <v>10.180666429656442</v>
      </c>
      <c r="S58" s="17">
        <v>48</v>
      </c>
      <c r="T58" s="29">
        <f>(S58/C58)*10000</f>
        <v>0.77566982321191946</v>
      </c>
      <c r="U58" s="26">
        <v>572</v>
      </c>
      <c r="V58" s="29">
        <f>(U58/D58)*1000</f>
        <v>4.2422849005807182</v>
      </c>
      <c r="W58" s="34">
        <v>106</v>
      </c>
      <c r="X58" s="33">
        <f>(W58/E58)*1000</f>
        <v>0.21901414707419828</v>
      </c>
      <c r="Y58">
        <v>7.6</v>
      </c>
      <c r="Z58" s="26">
        <v>15.217391304347828</v>
      </c>
      <c r="AA58" s="26">
        <v>-4.9019607843137258</v>
      </c>
      <c r="AB58" s="26">
        <v>-5.2238805970149249</v>
      </c>
      <c r="AC58" s="26">
        <v>15.231788079470199</v>
      </c>
      <c r="AD58" s="18">
        <v>2.99401197604789E-2</v>
      </c>
      <c r="AE58" s="18">
        <v>-9.0090090090090297E-3</v>
      </c>
      <c r="AF58" s="18">
        <v>0.29599999999999999</v>
      </c>
      <c r="AG58" s="7">
        <v>597</v>
      </c>
      <c r="AH58" s="11">
        <f>(AG58/C58)*10000</f>
        <v>9.6473934261982475</v>
      </c>
      <c r="AI58" s="3">
        <v>78</v>
      </c>
      <c r="AJ58" s="8">
        <v>0.13100000000000001</v>
      </c>
      <c r="AK58" s="9">
        <v>0.154</v>
      </c>
      <c r="AL58" s="9">
        <v>0.11899999999999999</v>
      </c>
      <c r="AM58">
        <v>7.8</v>
      </c>
      <c r="AN58" s="20">
        <v>162</v>
      </c>
      <c r="AO58" s="39">
        <v>9.33</v>
      </c>
      <c r="AP58" s="1">
        <v>4.54</v>
      </c>
      <c r="AQ58" s="21">
        <v>278.63706999999999</v>
      </c>
      <c r="AR58" s="21">
        <v>645.71609000000001</v>
      </c>
      <c r="AS58" s="21">
        <v>66.950230000000005</v>
      </c>
      <c r="AT58" s="28">
        <v>17</v>
      </c>
      <c r="AU58">
        <v>103</v>
      </c>
      <c r="AV58" s="38">
        <v>124.15779999999999</v>
      </c>
      <c r="AW58" s="64" t="s">
        <v>295</v>
      </c>
      <c r="AX58" s="65">
        <f>(AW58/C58)*100000</f>
        <v>158.2043243592644</v>
      </c>
    </row>
    <row r="59" spans="1:50" x14ac:dyDescent="0.2">
      <c r="A59" s="3">
        <v>1</v>
      </c>
      <c r="B59" s="6" t="s">
        <v>91</v>
      </c>
      <c r="C59" s="10">
        <v>659180</v>
      </c>
      <c r="D59" s="10">
        <v>120352</v>
      </c>
      <c r="E59" s="35">
        <f>(C59-D59)</f>
        <v>538828</v>
      </c>
      <c r="F59" s="10">
        <v>18.319671819226581</v>
      </c>
      <c r="G59" s="35">
        <f>(100-F59)</f>
        <v>81.680328180773415</v>
      </c>
      <c r="H59" s="25">
        <v>8.6</v>
      </c>
      <c r="I59" s="25">
        <v>11.6</v>
      </c>
      <c r="J59" s="3">
        <v>52.099999999999994</v>
      </c>
      <c r="K59" s="3">
        <v>44</v>
      </c>
      <c r="L59" s="12">
        <f>(K59/C59)*10000</f>
        <v>0.66749597985375775</v>
      </c>
      <c r="M59" s="31">
        <f>(C59/67761092)*100</f>
        <v>0.97280014318541375</v>
      </c>
      <c r="N59" s="31">
        <f>(K59/9585)*100</f>
        <v>0.45905059989567026</v>
      </c>
      <c r="O59" s="17">
        <v>525</v>
      </c>
      <c r="P59" s="29">
        <f>(O59/C59)*10000</f>
        <v>7.9644406687096092</v>
      </c>
      <c r="Q59" s="17">
        <v>470</v>
      </c>
      <c r="R59" s="29">
        <f>(Q59/C59)*10000</f>
        <v>7.1300706938924119</v>
      </c>
      <c r="S59" s="17">
        <v>55</v>
      </c>
      <c r="T59" s="29">
        <f>(S59/C59)*10000</f>
        <v>0.83436997481719721</v>
      </c>
      <c r="U59" s="26">
        <v>472</v>
      </c>
      <c r="V59" s="29">
        <f>(U59/D59)*1000</f>
        <v>3.9218293007178939</v>
      </c>
      <c r="W59" s="32">
        <v>53</v>
      </c>
      <c r="X59" s="33">
        <f>(W59/E59)*1000</f>
        <v>9.8361629313992588E-2</v>
      </c>
      <c r="Y59">
        <v>11.7</v>
      </c>
      <c r="Z59" s="26">
        <v>17.777777777777779</v>
      </c>
      <c r="AA59" s="26">
        <v>65.957446808510639</v>
      </c>
      <c r="AB59" s="26">
        <v>7.216494845360824</v>
      </c>
      <c r="AC59" s="26">
        <v>3.2028469750889679</v>
      </c>
      <c r="AD59" s="18">
        <v>2.9850746268656799E-2</v>
      </c>
      <c r="AE59" s="18">
        <v>0.17592592592592601</v>
      </c>
      <c r="AF59" s="18">
        <v>-1.42857142857142E-2</v>
      </c>
      <c r="AG59" s="7">
        <v>1153</v>
      </c>
      <c r="AH59" s="11">
        <f>(AG59/C59)*10000</f>
        <v>17.49142874480415</v>
      </c>
      <c r="AI59" s="3">
        <v>229</v>
      </c>
      <c r="AJ59" s="8">
        <v>0.19900000000000001</v>
      </c>
      <c r="AK59" s="9">
        <v>0.22600000000000001</v>
      </c>
      <c r="AL59" s="9">
        <v>0.187</v>
      </c>
      <c r="AM59">
        <v>4.7</v>
      </c>
      <c r="AN59" s="20">
        <v>105</v>
      </c>
      <c r="AO59" s="39">
        <v>6.02</v>
      </c>
      <c r="AP59" s="1">
        <v>4.3899999999999997</v>
      </c>
      <c r="AQ59" s="21">
        <v>159.63204999999999</v>
      </c>
      <c r="AR59" s="21">
        <v>689.30300999999997</v>
      </c>
      <c r="AS59" s="21">
        <v>58.756720000000001</v>
      </c>
      <c r="AU59">
        <v>122</v>
      </c>
      <c r="AV59" s="38">
        <v>147.03282999999999</v>
      </c>
      <c r="AW59" s="64">
        <v>544</v>
      </c>
      <c r="AX59" s="65">
        <f>(AW59/C59)*100000</f>
        <v>82.526775691010045</v>
      </c>
    </row>
    <row r="60" spans="1:50" s="47" customFormat="1" x14ac:dyDescent="0.2">
      <c r="A60" s="16">
        <v>71</v>
      </c>
      <c r="B60" s="6" t="s">
        <v>90</v>
      </c>
      <c r="C60" s="10">
        <v>569531</v>
      </c>
      <c r="D60" s="10">
        <v>145862</v>
      </c>
      <c r="E60" s="35">
        <f>(C60-D60)</f>
        <v>423669</v>
      </c>
      <c r="F60" s="10">
        <v>26.625704605858818</v>
      </c>
      <c r="G60" s="35">
        <f>(100-F60)</f>
        <v>73.374295394141186</v>
      </c>
      <c r="H60" s="25">
        <v>4.5999999999999996</v>
      </c>
      <c r="I60" s="25">
        <v>6.7</v>
      </c>
      <c r="J60" s="3">
        <v>57.2</v>
      </c>
      <c r="K60" s="3">
        <v>92</v>
      </c>
      <c r="L60" s="12">
        <f>(K60/C60)*10000</f>
        <v>1.6153642207360093</v>
      </c>
      <c r="M60" s="31">
        <f>(C60/67761092)*100</f>
        <v>0.84049855631016102</v>
      </c>
      <c r="N60" s="31">
        <f>(K60/9585)*100</f>
        <v>0.95983307250912875</v>
      </c>
      <c r="O60" s="17">
        <v>768</v>
      </c>
      <c r="P60" s="29">
        <f>(O60/C60)*10000</f>
        <v>13.484779581796248</v>
      </c>
      <c r="Q60" s="17">
        <v>692</v>
      </c>
      <c r="R60" s="29">
        <f>(Q60/C60)*10000</f>
        <v>12.15034826901433</v>
      </c>
      <c r="S60" s="17">
        <v>76</v>
      </c>
      <c r="T60" s="29">
        <f>(S60/C60)*10000</f>
        <v>1.3344313127819205</v>
      </c>
      <c r="U60" s="26">
        <v>698</v>
      </c>
      <c r="V60" s="29">
        <f>(U60/D60)*1000</f>
        <v>4.7853450521726009</v>
      </c>
      <c r="W60" s="34">
        <v>70</v>
      </c>
      <c r="X60" s="33">
        <f>(W60/E60)*1000</f>
        <v>0.16522332292426398</v>
      </c>
      <c r="Y60">
        <v>11</v>
      </c>
      <c r="Z60" s="26">
        <v>-9.0909090909090917</v>
      </c>
      <c r="AA60" s="26">
        <v>13.48314606741573</v>
      </c>
      <c r="AB60" s="26">
        <v>2.0134228187919461</v>
      </c>
      <c r="AC60" s="26">
        <v>18.037135278514587</v>
      </c>
      <c r="AD60" s="18">
        <v>2.82485875706215E-2</v>
      </c>
      <c r="AE60" s="18">
        <v>0.154471544715447</v>
      </c>
      <c r="AF60" s="18">
        <v>0.128</v>
      </c>
      <c r="AG60" s="7">
        <v>1124</v>
      </c>
      <c r="AH60" s="11">
        <f>(AG60/C60)*10000</f>
        <v>19.73553678377472</v>
      </c>
      <c r="AI60" s="3">
        <v>152</v>
      </c>
      <c r="AJ60" s="8">
        <v>0.13500000000000001</v>
      </c>
      <c r="AK60" s="9">
        <v>0.14599999999999999</v>
      </c>
      <c r="AL60" s="13">
        <v>0.13</v>
      </c>
      <c r="AM60">
        <v>4.3</v>
      </c>
      <c r="AN60" s="20">
        <v>129</v>
      </c>
      <c r="AO60" s="39">
        <v>3.39</v>
      </c>
      <c r="AP60" s="1">
        <v>5.12</v>
      </c>
      <c r="AQ60" s="21">
        <v>249.52189000000001</v>
      </c>
      <c r="AR60" s="21">
        <v>610.65257999999994</v>
      </c>
      <c r="AS60" s="21">
        <v>56.773159999999997</v>
      </c>
      <c r="AT60" s="3"/>
      <c r="AU60">
        <v>117</v>
      </c>
      <c r="AV60" s="38">
        <v>150.42889</v>
      </c>
      <c r="AW60" s="64" t="s">
        <v>326</v>
      </c>
      <c r="AX60" s="65">
        <f>(AW60/C60)*100000</f>
        <v>182.78197323762885</v>
      </c>
    </row>
    <row r="61" spans="1:50" x14ac:dyDescent="0.2">
      <c r="A61" s="3">
        <v>30</v>
      </c>
      <c r="B61" s="6" t="s">
        <v>44</v>
      </c>
      <c r="C61" s="10">
        <v>757764</v>
      </c>
      <c r="D61" s="10">
        <v>176975</v>
      </c>
      <c r="E61" s="35">
        <f>(C61-D61)</f>
        <v>580789</v>
      </c>
      <c r="F61" s="10">
        <v>23.644965449424689</v>
      </c>
      <c r="G61" s="35">
        <f>(100-F61)</f>
        <v>76.355034550575311</v>
      </c>
      <c r="H61" s="25">
        <v>5.6</v>
      </c>
      <c r="I61" s="25">
        <v>8.8000000000000007</v>
      </c>
      <c r="J61" s="3">
        <v>51.6</v>
      </c>
      <c r="K61" s="3">
        <v>27</v>
      </c>
      <c r="L61" s="12">
        <f>(K61/C61)*10000</f>
        <v>0.35631146372749301</v>
      </c>
      <c r="M61" s="31">
        <f>(C61/67761092)*100</f>
        <v>1.1182877631310899</v>
      </c>
      <c r="N61" s="31">
        <f>(K61/9585)*100</f>
        <v>0.28169014084507044</v>
      </c>
      <c r="O61" s="17">
        <v>776</v>
      </c>
      <c r="P61" s="29">
        <f>(O61/C61)*10000</f>
        <v>10.240655401945725</v>
      </c>
      <c r="Q61" s="17">
        <v>703</v>
      </c>
      <c r="R61" s="29">
        <f>(Q61/C61)*10000</f>
        <v>9.2772947777936139</v>
      </c>
      <c r="S61" s="17">
        <v>73</v>
      </c>
      <c r="T61" s="29">
        <f>(S61/C61)*10000</f>
        <v>0.96336062415211066</v>
      </c>
      <c r="U61" s="26">
        <v>674</v>
      </c>
      <c r="V61" s="29">
        <f>(U61/D61)*1000</f>
        <v>3.8084475208362765</v>
      </c>
      <c r="W61" s="34">
        <v>102</v>
      </c>
      <c r="X61" s="33">
        <f>(W61/E61)*1000</f>
        <v>0.17562316090697311</v>
      </c>
      <c r="Y61">
        <v>10.4</v>
      </c>
      <c r="Z61" s="26">
        <v>9.67741935483871</v>
      </c>
      <c r="AA61" s="26">
        <v>6.1946902654867255</v>
      </c>
      <c r="AB61" s="26">
        <v>4.8611111111111116</v>
      </c>
      <c r="AC61" s="26">
        <v>14.164305949008499</v>
      </c>
      <c r="AD61" s="18">
        <v>2.6470588235293999E-2</v>
      </c>
      <c r="AE61" s="18">
        <v>0.233333333333333</v>
      </c>
      <c r="AF61" s="18">
        <v>8.6956521739130405E-2</v>
      </c>
      <c r="AG61" s="7">
        <v>96</v>
      </c>
      <c r="AH61" s="11">
        <f>(AG61/C61)*10000</f>
        <v>1.2668852043644194</v>
      </c>
      <c r="AI61" s="3">
        <v>5</v>
      </c>
      <c r="AJ61" s="8">
        <v>5.1999999999999998E-2</v>
      </c>
      <c r="AK61" s="13">
        <v>0</v>
      </c>
      <c r="AL61" s="9">
        <v>8.1000000000000003E-2</v>
      </c>
      <c r="AM61">
        <v>6.7</v>
      </c>
      <c r="AN61" s="20">
        <v>150</v>
      </c>
      <c r="AO61" s="39">
        <v>4.51</v>
      </c>
      <c r="AP61" s="1">
        <v>4.95</v>
      </c>
      <c r="AQ61" s="21">
        <v>308.85230000000001</v>
      </c>
      <c r="AR61" s="21">
        <v>738.24995999999999</v>
      </c>
      <c r="AS61" s="21">
        <v>82.915859999999995</v>
      </c>
      <c r="AT61" s="28">
        <v>18</v>
      </c>
      <c r="AU61">
        <v>85</v>
      </c>
      <c r="AV61" s="38">
        <v>101.3809</v>
      </c>
      <c r="AW61" s="64" t="s">
        <v>277</v>
      </c>
      <c r="AX61" s="65">
        <f>(AW61/C61)*100000</f>
        <v>119.1663895355282</v>
      </c>
    </row>
    <row r="62" spans="1:50" x14ac:dyDescent="0.2">
      <c r="A62" s="3">
        <v>34</v>
      </c>
      <c r="B62" s="6" t="s">
        <v>64</v>
      </c>
      <c r="C62" s="10">
        <v>1162867</v>
      </c>
      <c r="D62" s="10">
        <v>259013</v>
      </c>
      <c r="E62" s="35">
        <f>(C62-D62)</f>
        <v>903854</v>
      </c>
      <c r="F62" s="10">
        <v>22.02219964375141</v>
      </c>
      <c r="G62" s="35">
        <f>(100-F62)</f>
        <v>77.977800356248594</v>
      </c>
      <c r="H62" s="25">
        <v>6.7</v>
      </c>
      <c r="I62" s="25">
        <v>9.8000000000000007</v>
      </c>
      <c r="J62" s="3">
        <v>47.1</v>
      </c>
      <c r="K62" s="3">
        <v>76</v>
      </c>
      <c r="L62" s="12">
        <f>(K62/C62)*10000</f>
        <v>0.65355711358220669</v>
      </c>
      <c r="M62" s="31">
        <f>(C62/67761092)*100</f>
        <v>1.7161278923899279</v>
      </c>
      <c r="N62" s="31">
        <f>(K62/9585)*100</f>
        <v>0.79290558163797598</v>
      </c>
      <c r="O62" s="17">
        <v>1350</v>
      </c>
      <c r="P62" s="29">
        <f>(O62/C62)*10000</f>
        <v>11.6092382017892</v>
      </c>
      <c r="Q62" s="17">
        <v>1214</v>
      </c>
      <c r="R62" s="29">
        <f>(Q62/C62)*10000</f>
        <v>10.43971494590525</v>
      </c>
      <c r="S62" s="17">
        <v>136</v>
      </c>
      <c r="T62" s="29">
        <f>(S62/C62)*10000</f>
        <v>1.169523255883949</v>
      </c>
      <c r="U62" s="26">
        <v>1189</v>
      </c>
      <c r="V62" s="29">
        <f>(U62/D62)*1000</f>
        <v>4.5905031793770963</v>
      </c>
      <c r="W62" s="34">
        <v>161</v>
      </c>
      <c r="X62" s="33">
        <f>(W62/E62)*1000</f>
        <v>0.17812611328820804</v>
      </c>
      <c r="Y62">
        <v>11.2</v>
      </c>
      <c r="Z62" s="26">
        <v>-4.7337278106508878</v>
      </c>
      <c r="AA62" s="26">
        <v>12.087912087912088</v>
      </c>
      <c r="AB62" s="26">
        <v>3.1914893617021276</v>
      </c>
      <c r="AC62" s="26">
        <v>19.44922547332186</v>
      </c>
      <c r="AD62" s="18">
        <v>1.8662519440124401E-2</v>
      </c>
      <c r="AE62" s="18">
        <v>0.24277456647398801</v>
      </c>
      <c r="AF62" s="18">
        <v>0.233333333333333</v>
      </c>
      <c r="AG62" s="7">
        <v>365</v>
      </c>
      <c r="AH62" s="11">
        <f>(AG62/C62)*10000</f>
        <v>3.1387940323355981</v>
      </c>
      <c r="AI62" s="3">
        <v>26</v>
      </c>
      <c r="AJ62" s="8">
        <v>7.0999999999999994E-2</v>
      </c>
      <c r="AK62" s="9">
        <v>5.5E-2</v>
      </c>
      <c r="AL62" s="13">
        <v>0.08</v>
      </c>
      <c r="AM62">
        <v>11.9</v>
      </c>
      <c r="AN62" s="20">
        <v>186</v>
      </c>
      <c r="AO62" s="39">
        <v>9.7100000000000009</v>
      </c>
      <c r="AP62" s="1">
        <v>4.79</v>
      </c>
      <c r="AQ62" s="21">
        <v>252.03512000000001</v>
      </c>
      <c r="AR62" s="21">
        <v>626.93520000000001</v>
      </c>
      <c r="AS62" s="21">
        <v>75.884010000000004</v>
      </c>
      <c r="AU62">
        <v>92</v>
      </c>
      <c r="AV62" s="38">
        <v>102.66131</v>
      </c>
      <c r="AW62" s="64">
        <v>1615</v>
      </c>
      <c r="AX62" s="65">
        <f>(AW62/C62)*100000</f>
        <v>138.88088663621892</v>
      </c>
    </row>
    <row r="63" spans="1:50" x14ac:dyDescent="0.2">
      <c r="A63" s="3">
        <v>46</v>
      </c>
      <c r="B63" s="6" t="s">
        <v>37</v>
      </c>
      <c r="C63" s="10">
        <v>179556</v>
      </c>
      <c r="D63" s="10">
        <v>53187</v>
      </c>
      <c r="E63" s="35">
        <f>(C63-D63)</f>
        <v>126369</v>
      </c>
      <c r="F63" s="10">
        <v>30.714458958456049</v>
      </c>
      <c r="G63" s="35">
        <f>(100-F63)</f>
        <v>69.285541041543951</v>
      </c>
      <c r="H63" s="25">
        <v>4.8</v>
      </c>
      <c r="I63" s="25">
        <v>6.7</v>
      </c>
      <c r="J63" s="3">
        <v>51.900000000000006</v>
      </c>
      <c r="K63" s="3">
        <v>2</v>
      </c>
      <c r="L63" s="12">
        <f>(K63/C63)*10000</f>
        <v>0.11138586290627994</v>
      </c>
      <c r="M63" s="31">
        <f>(C63/67761092)*100</f>
        <v>0.26498392322248882</v>
      </c>
      <c r="N63" s="31">
        <f>(K63/9585)*100</f>
        <v>2.0865936358894107E-2</v>
      </c>
      <c r="O63" s="17">
        <v>220</v>
      </c>
      <c r="P63" s="29">
        <f>(O63/C63)*10000</f>
        <v>12.252444919690793</v>
      </c>
      <c r="Q63" s="17">
        <v>239</v>
      </c>
      <c r="R63" s="29">
        <f>(Q63/C63)*10000</f>
        <v>13.310610617300453</v>
      </c>
      <c r="S63" s="17">
        <v>-19</v>
      </c>
      <c r="T63" s="29">
        <f>(S63/C63)*10000</f>
        <v>-1.0581656976096594</v>
      </c>
      <c r="U63" s="26">
        <v>194</v>
      </c>
      <c r="V63" s="29">
        <f>(U63/D63)*1000</f>
        <v>3.6475078496625115</v>
      </c>
      <c r="W63" s="34">
        <v>26</v>
      </c>
      <c r="X63" s="33">
        <f>(W63/E63)*1000</f>
        <v>0.20574666255173343</v>
      </c>
      <c r="Y63">
        <v>-7.9</v>
      </c>
      <c r="Z63" s="26">
        <v>-27.777777777777779</v>
      </c>
      <c r="AA63" s="26">
        <v>36.363636363636367</v>
      </c>
      <c r="AB63" s="26">
        <v>2.083333333333333</v>
      </c>
      <c r="AC63" s="26">
        <v>-13.533834586466165</v>
      </c>
      <c r="AD63" s="18">
        <v>1.2820512820512799E-2</v>
      </c>
      <c r="AE63" s="18">
        <v>-0.34210526315789502</v>
      </c>
      <c r="AF63" s="18">
        <v>4.91803278688525E-2</v>
      </c>
      <c r="AG63" s="7">
        <v>61</v>
      </c>
      <c r="AH63" s="11">
        <f>(AG63/C63)*10000</f>
        <v>3.3972688186415381</v>
      </c>
      <c r="AI63" s="3">
        <v>10</v>
      </c>
      <c r="AJ63" s="8">
        <v>0.16400000000000001</v>
      </c>
      <c r="AK63" s="9">
        <v>0.14299999999999999</v>
      </c>
      <c r="AL63" s="9">
        <v>0.17499999999999999</v>
      </c>
      <c r="AM63">
        <v>4.5</v>
      </c>
      <c r="AN63" s="20">
        <v>159</v>
      </c>
      <c r="AO63" s="39">
        <v>2.2200000000000002</v>
      </c>
      <c r="AP63" s="1">
        <v>4.22</v>
      </c>
      <c r="AQ63" s="21">
        <v>253.52386000000001</v>
      </c>
      <c r="AR63" s="21">
        <v>630.13090999999997</v>
      </c>
      <c r="AS63" s="21">
        <v>50.264159999999997</v>
      </c>
      <c r="AU63">
        <v>99</v>
      </c>
      <c r="AV63" s="38">
        <v>127.53802</v>
      </c>
      <c r="AW63" s="64" t="s">
        <v>303</v>
      </c>
      <c r="AX63" s="65">
        <f>(AW63/C63)*100000</f>
        <v>166.5218650448885</v>
      </c>
    </row>
    <row r="64" spans="1:50" x14ac:dyDescent="0.2">
      <c r="A64" s="3">
        <v>23</v>
      </c>
      <c r="B64" s="6" t="s">
        <v>20</v>
      </c>
      <c r="C64" s="10">
        <v>122133</v>
      </c>
      <c r="D64" s="10">
        <v>35893</v>
      </c>
      <c r="E64" s="35">
        <f>(C64-D64)</f>
        <v>86240</v>
      </c>
      <c r="F64" s="10">
        <v>30.87038789025544</v>
      </c>
      <c r="G64" s="35">
        <f>(100-F64)</f>
        <v>69.129612109744556</v>
      </c>
      <c r="H64" s="25">
        <v>3.7</v>
      </c>
      <c r="I64" s="25">
        <v>4.7</v>
      </c>
      <c r="J64" s="3">
        <v>54.4</v>
      </c>
      <c r="K64" s="3">
        <v>4</v>
      </c>
      <c r="L64" s="12">
        <f>(K64/C64)*10000</f>
        <v>0.3275118108946804</v>
      </c>
      <c r="M64" s="31">
        <f>(C64/67761092)*100</f>
        <v>0.18024060178959336</v>
      </c>
      <c r="N64" s="31">
        <f>(K64/9585)*100</f>
        <v>4.1731872717788214E-2</v>
      </c>
      <c r="O64" s="17">
        <v>203</v>
      </c>
      <c r="P64" s="29">
        <f>(O64/C64)*10000</f>
        <v>16.621224402905028</v>
      </c>
      <c r="Q64" s="17">
        <v>190</v>
      </c>
      <c r="R64" s="29">
        <f>(Q64/C64)*10000</f>
        <v>15.556811017497319</v>
      </c>
      <c r="S64" s="17">
        <v>13</v>
      </c>
      <c r="T64" s="29">
        <f>(S64/C64)*10000</f>
        <v>1.0644133854077111</v>
      </c>
      <c r="U64" s="26">
        <v>182</v>
      </c>
      <c r="V64" s="29">
        <f>(U64/D64)*1000</f>
        <v>5.0706265845708076</v>
      </c>
      <c r="W64" s="32">
        <v>21</v>
      </c>
      <c r="X64" s="33">
        <f>(W64/E64)*1000</f>
        <v>0.2435064935064935</v>
      </c>
      <c r="Y64">
        <v>6.8</v>
      </c>
      <c r="Z64" s="26">
        <v>23.52941176470588</v>
      </c>
      <c r="AA64" s="26">
        <v>0</v>
      </c>
      <c r="AB64" s="26">
        <v>-5.8823529411764701</v>
      </c>
      <c r="AC64" s="26">
        <v>9.5652173913043477</v>
      </c>
      <c r="AD64" s="18">
        <v>0.01</v>
      </c>
      <c r="AE64" s="18">
        <v>0.05</v>
      </c>
      <c r="AF64" s="18">
        <v>0.25</v>
      </c>
      <c r="AG64" s="7">
        <v>9</v>
      </c>
      <c r="AH64" s="11">
        <f>(AG64/C64)*10000</f>
        <v>0.73690157451303084</v>
      </c>
      <c r="AI64" s="3">
        <v>5</v>
      </c>
      <c r="AJ64" s="8">
        <v>0.55600000000000005</v>
      </c>
      <c r="AK64" s="13">
        <v>0.5</v>
      </c>
      <c r="AL64" s="9">
        <v>0.57099999999999995</v>
      </c>
      <c r="AM64">
        <v>3.1</v>
      </c>
      <c r="AN64" s="20">
        <v>137</v>
      </c>
      <c r="AO64" s="39">
        <v>1.56</v>
      </c>
      <c r="AP64" s="1">
        <v>5.1100000000000003</v>
      </c>
      <c r="AQ64" s="21">
        <v>265.31033000000002</v>
      </c>
      <c r="AR64" s="21">
        <v>725.42858000000001</v>
      </c>
      <c r="AS64" s="21">
        <v>66.898989999999998</v>
      </c>
      <c r="AU64">
        <v>151</v>
      </c>
      <c r="AV64" s="38">
        <v>148.61178000000001</v>
      </c>
      <c r="AW64" s="64" t="s">
        <v>268</v>
      </c>
      <c r="AX64" s="65">
        <f>(AW64/C64)*100000</f>
        <v>209.60755897259546</v>
      </c>
    </row>
    <row r="65" spans="1:50" x14ac:dyDescent="0.2">
      <c r="A65" s="3">
        <v>33</v>
      </c>
      <c r="B65" s="6" t="s">
        <v>0</v>
      </c>
      <c r="C65" s="10">
        <v>1607545</v>
      </c>
      <c r="D65" s="10">
        <v>318481</v>
      </c>
      <c r="E65" s="35">
        <f>(C65-D65)</f>
        <v>1289064</v>
      </c>
      <c r="F65" s="10">
        <v>19.497563424429426</v>
      </c>
      <c r="G65" s="35">
        <f>(100-F65)</f>
        <v>80.50243657557057</v>
      </c>
      <c r="H65" s="25">
        <v>5.4</v>
      </c>
      <c r="I65" s="25">
        <v>7.2</v>
      </c>
      <c r="J65" s="3">
        <v>48.2</v>
      </c>
      <c r="K65" s="3">
        <v>69</v>
      </c>
      <c r="L65" s="12">
        <f>(K65/C65)*10000</f>
        <v>0.42922593146692628</v>
      </c>
      <c r="M65" s="31">
        <f>(C65/67761092)*100</f>
        <v>2.3723717439500533</v>
      </c>
      <c r="N65" s="31">
        <f>(K65/9585)*100</f>
        <v>0.7198748043818467</v>
      </c>
      <c r="O65" s="17">
        <v>1519</v>
      </c>
      <c r="P65" s="29">
        <f>(O65/C65)*10000</f>
        <v>9.4491911579458119</v>
      </c>
      <c r="Q65" s="17">
        <v>1556</v>
      </c>
      <c r="R65" s="29">
        <f>(Q65/C65)*10000</f>
        <v>9.6793557878628587</v>
      </c>
      <c r="S65" s="17">
        <v>-37</v>
      </c>
      <c r="T65" s="29">
        <f>(S65/C65)*10000</f>
        <v>-0.23016462991704742</v>
      </c>
      <c r="U65" s="26">
        <v>1290</v>
      </c>
      <c r="V65" s="29">
        <f>(U65/D65)*1000</f>
        <v>4.050477108524527</v>
      </c>
      <c r="W65" s="34">
        <v>229</v>
      </c>
      <c r="X65" s="33">
        <f>(W65/E65)*1000</f>
        <v>0.17764827813048847</v>
      </c>
      <c r="Y65">
        <v>-2.4</v>
      </c>
      <c r="Z65" s="26">
        <v>-6.1475409836065573</v>
      </c>
      <c r="AA65" s="26">
        <v>6.5040650406504072</v>
      </c>
      <c r="AB65" s="26">
        <v>-1.6025641025641024</v>
      </c>
      <c r="AC65" s="26">
        <v>-4.3766578249336874</v>
      </c>
      <c r="AD65" s="18">
        <v>0</v>
      </c>
      <c r="AE65" s="18">
        <v>-0.146496815286624</v>
      </c>
      <c r="AF65" s="18">
        <v>-4.0816326530612297E-2</v>
      </c>
      <c r="AG65" s="7">
        <v>3062</v>
      </c>
      <c r="AH65" s="11">
        <f>(AG65/C65)*10000</f>
        <v>19.047678292054034</v>
      </c>
      <c r="AI65" s="3">
        <v>287</v>
      </c>
      <c r="AJ65" s="8">
        <v>9.4E-2</v>
      </c>
      <c r="AK65" s="13">
        <v>0.12</v>
      </c>
      <c r="AL65" s="9">
        <v>8.2000000000000003E-2</v>
      </c>
      <c r="AM65">
        <v>9.3000000000000007</v>
      </c>
      <c r="AN65" s="20">
        <v>182</v>
      </c>
      <c r="AO65" s="39">
        <v>12.13</v>
      </c>
      <c r="AP65" s="1">
        <v>4.58</v>
      </c>
      <c r="AQ65" s="21">
        <v>268.15350000000001</v>
      </c>
      <c r="AR65" s="21">
        <v>669.77506000000005</v>
      </c>
      <c r="AS65" s="21">
        <v>68.862319999999997</v>
      </c>
      <c r="AT65" s="28">
        <v>13</v>
      </c>
      <c r="AU65">
        <v>98</v>
      </c>
      <c r="AV65" s="38">
        <v>129.54947999999999</v>
      </c>
      <c r="AW65" s="64" t="s">
        <v>279</v>
      </c>
      <c r="AX65" s="65">
        <f>(AW65/C65)*100000</f>
        <v>133.12224541148146</v>
      </c>
    </row>
    <row r="66" spans="1:50" x14ac:dyDescent="0.2">
      <c r="A66" s="3">
        <v>45</v>
      </c>
      <c r="B66" s="6" t="s">
        <v>100</v>
      </c>
      <c r="C66" s="10">
        <v>692540</v>
      </c>
      <c r="D66" s="10">
        <v>139645</v>
      </c>
      <c r="E66" s="35">
        <f>(C66-D66)</f>
        <v>552895</v>
      </c>
      <c r="F66" s="10">
        <v>20.449120649006428</v>
      </c>
      <c r="G66" s="35">
        <f>(100-F66)</f>
        <v>79.550879350993569</v>
      </c>
      <c r="H66" s="25">
        <v>6.9</v>
      </c>
      <c r="I66" s="25">
        <v>9.6</v>
      </c>
      <c r="J66" s="3">
        <v>53.099999999999994</v>
      </c>
      <c r="K66" s="3">
        <v>41</v>
      </c>
      <c r="L66" s="12">
        <f>(K66/C66)*10000</f>
        <v>0.59202356542582379</v>
      </c>
      <c r="M66" s="31">
        <f>(C66/67761092)*100</f>
        <v>1.0220319353767204</v>
      </c>
      <c r="N66" s="31">
        <f>(K66/9585)*100</f>
        <v>0.42775169535732915</v>
      </c>
      <c r="O66" s="17">
        <v>682</v>
      </c>
      <c r="P66" s="29">
        <f>(O66/C66)*10000</f>
        <v>9.8478066248880918</v>
      </c>
      <c r="Q66" s="17">
        <v>654</v>
      </c>
      <c r="R66" s="29">
        <f>(Q66/C66)*10000</f>
        <v>9.4434978484997263</v>
      </c>
      <c r="S66" s="17">
        <v>28</v>
      </c>
      <c r="T66" s="29">
        <f>(S66/C66)*10000</f>
        <v>0.40430877638836743</v>
      </c>
      <c r="U66" s="26">
        <v>595</v>
      </c>
      <c r="V66" s="29">
        <f>(U66/D66)*1000</f>
        <v>4.260804182033012</v>
      </c>
      <c r="W66" s="34">
        <v>87</v>
      </c>
      <c r="X66" s="33">
        <f>(W66/E66)*1000</f>
        <v>0.15735356622866908</v>
      </c>
      <c r="Y66">
        <v>4.3</v>
      </c>
      <c r="Z66" s="26">
        <v>-11.224489795918368</v>
      </c>
      <c r="AA66" s="26">
        <v>7.9207920792079207</v>
      </c>
      <c r="AB66" s="26">
        <v>16.153846153846153</v>
      </c>
      <c r="AC66" s="26">
        <v>3.0769230769230771</v>
      </c>
      <c r="AD66" s="18">
        <v>0</v>
      </c>
      <c r="AE66" s="18">
        <v>-0.177215189873418</v>
      </c>
      <c r="AF66" s="18">
        <v>-7.93650793650791E-3</v>
      </c>
      <c r="AG66" s="7">
        <v>1703</v>
      </c>
      <c r="AH66" s="14">
        <f>(AG66/C66)*10000</f>
        <v>24.590637363906776</v>
      </c>
      <c r="AI66" s="3">
        <v>293</v>
      </c>
      <c r="AJ66" s="8">
        <v>0.17199999999999999</v>
      </c>
      <c r="AK66" s="9">
        <v>0.17799999999999999</v>
      </c>
      <c r="AL66" s="9">
        <v>0.16900000000000001</v>
      </c>
      <c r="AM66">
        <v>7.5</v>
      </c>
      <c r="AN66" s="20">
        <v>110</v>
      </c>
      <c r="AO66" s="39">
        <v>9.56</v>
      </c>
      <c r="AP66" s="1">
        <v>5.46</v>
      </c>
      <c r="AQ66" s="21">
        <v>364.98012999999997</v>
      </c>
      <c r="AR66" s="21">
        <v>658.22906</v>
      </c>
      <c r="AS66" s="21">
        <v>70.749529999999993</v>
      </c>
      <c r="AT66" s="28">
        <v>18</v>
      </c>
      <c r="AU66">
        <v>109</v>
      </c>
      <c r="AV66" s="38">
        <v>121.54545</v>
      </c>
      <c r="AW66" s="64" t="s">
        <v>302</v>
      </c>
      <c r="AX66" s="65">
        <f>(AW66/C66)*100000</f>
        <v>150.17183122996505</v>
      </c>
    </row>
    <row r="67" spans="1:50" x14ac:dyDescent="0.2">
      <c r="A67" s="16">
        <v>89</v>
      </c>
      <c r="B67" s="6" t="s">
        <v>50</v>
      </c>
      <c r="C67" s="10">
        <v>346902</v>
      </c>
      <c r="D67" s="10">
        <v>83508</v>
      </c>
      <c r="E67" s="35">
        <f>(C67-D67)</f>
        <v>263394</v>
      </c>
      <c r="F67" s="10">
        <v>25.145740990556948</v>
      </c>
      <c r="G67" s="35">
        <f>(100-F67)</f>
        <v>74.854259009443055</v>
      </c>
      <c r="H67" s="25">
        <v>4.5999999999999996</v>
      </c>
      <c r="I67" s="25">
        <v>6.9</v>
      </c>
      <c r="J67" s="3">
        <v>58.099999999999994</v>
      </c>
      <c r="K67" s="3">
        <v>28</v>
      </c>
      <c r="L67" s="12">
        <f>(K67/C67)*10000</f>
        <v>0.80714438083378015</v>
      </c>
      <c r="M67" s="31">
        <f>(C67/67761092)*100</f>
        <v>0.51194865631740405</v>
      </c>
      <c r="N67" s="31">
        <f>(K67/9585)*100</f>
        <v>0.29212310902451749</v>
      </c>
      <c r="O67" s="17">
        <v>452</v>
      </c>
      <c r="P67" s="29">
        <f>(O67/C67)*10000</f>
        <v>13.029616433459594</v>
      </c>
      <c r="Q67" s="17">
        <v>471</v>
      </c>
      <c r="R67" s="29">
        <f>(Q67/C67)*10000</f>
        <v>13.577321549025374</v>
      </c>
      <c r="S67" s="17">
        <v>-19</v>
      </c>
      <c r="T67" s="29">
        <f>(S67/C67)*10000</f>
        <v>-0.54770511556577939</v>
      </c>
      <c r="U67" s="26">
        <v>388</v>
      </c>
      <c r="V67" s="29">
        <f>(U67/D67)*1000</f>
        <v>4.6462614360300805</v>
      </c>
      <c r="W67" s="34">
        <v>64</v>
      </c>
      <c r="X67" s="33">
        <f>(W67/E67)*1000</f>
        <v>0.24298199655269292</v>
      </c>
      <c r="Y67">
        <v>-4</v>
      </c>
      <c r="Z67" s="26">
        <v>10.344827586206897</v>
      </c>
      <c r="AA67" s="26">
        <v>-21.12676056338028</v>
      </c>
      <c r="AB67" s="26">
        <v>7.6923076923076925</v>
      </c>
      <c r="AC67" s="26">
        <v>-6.7729083665338639</v>
      </c>
      <c r="AD67" s="18">
        <v>-3.9370078740157402E-3</v>
      </c>
      <c r="AE67" s="18">
        <v>0.141304347826087</v>
      </c>
      <c r="AF67" s="18">
        <v>-0.1875</v>
      </c>
      <c r="AG67" s="7">
        <v>192</v>
      </c>
      <c r="AH67" s="11">
        <f>(AG67/C67)*10000</f>
        <v>5.5347043257173496</v>
      </c>
      <c r="AI67" s="3">
        <v>33</v>
      </c>
      <c r="AJ67" s="8">
        <v>0.17199999999999999</v>
      </c>
      <c r="AK67" s="9">
        <v>0.16400000000000001</v>
      </c>
      <c r="AL67" s="9">
        <v>0.17499999999999999</v>
      </c>
      <c r="AM67">
        <v>4.9000000000000004</v>
      </c>
      <c r="AN67" s="20">
        <v>116</v>
      </c>
      <c r="AO67" s="39">
        <v>5.35</v>
      </c>
      <c r="AP67" s="1">
        <v>5.61</v>
      </c>
      <c r="AQ67" s="21">
        <v>425.79865999999998</v>
      </c>
      <c r="AR67" s="21">
        <v>652.70361000000003</v>
      </c>
      <c r="AS67" s="21">
        <v>88.736360000000005</v>
      </c>
      <c r="AU67">
        <v>152</v>
      </c>
      <c r="AV67" s="38">
        <v>152.20881</v>
      </c>
      <c r="AW67" s="64" t="s">
        <v>343</v>
      </c>
      <c r="AX67" s="65">
        <f>(AW67/C67)*100000</f>
        <v>197.75037330427614</v>
      </c>
    </row>
    <row r="68" spans="1:50" s="47" customFormat="1" x14ac:dyDescent="0.2">
      <c r="A68" s="3">
        <v>8</v>
      </c>
      <c r="B68" s="6" t="s">
        <v>65</v>
      </c>
      <c r="C68" s="10">
        <v>280032</v>
      </c>
      <c r="D68" s="10">
        <v>60229</v>
      </c>
      <c r="E68" s="35">
        <f>(C68-D68)</f>
        <v>219803</v>
      </c>
      <c r="F68" s="10">
        <v>22.682473986088254</v>
      </c>
      <c r="G68" s="35">
        <f>(100-F68)</f>
        <v>77.317526013911746</v>
      </c>
      <c r="H68" s="25">
        <v>3.9</v>
      </c>
      <c r="I68" s="25">
        <v>5.7</v>
      </c>
      <c r="J68" s="3">
        <v>60.8</v>
      </c>
      <c r="K68" s="3">
        <v>17</v>
      </c>
      <c r="L68" s="12">
        <f>(K68/C68)*10000</f>
        <v>0.607073477316878</v>
      </c>
      <c r="M68" s="31">
        <f>(C68/67761092)*100</f>
        <v>0.41326370596270789</v>
      </c>
      <c r="N68" s="31">
        <f>(K68/9585)*100</f>
        <v>0.17736045905059988</v>
      </c>
      <c r="O68" s="17">
        <v>270</v>
      </c>
      <c r="P68" s="29">
        <f>(O68/C68)*10000</f>
        <v>9.6417552279739471</v>
      </c>
      <c r="Q68" s="17">
        <v>269</v>
      </c>
      <c r="R68" s="29">
        <f>(Q68/C68)*10000</f>
        <v>9.6060450234258941</v>
      </c>
      <c r="S68" s="17">
        <v>1</v>
      </c>
      <c r="T68" s="29">
        <f>(S68/C68)*10000</f>
        <v>3.5710204548051648E-2</v>
      </c>
      <c r="U68" s="26">
        <v>227</v>
      </c>
      <c r="V68" s="29">
        <f>(U68/D68)*1000</f>
        <v>3.7689485131747165</v>
      </c>
      <c r="W68" s="32">
        <v>43</v>
      </c>
      <c r="X68" s="33">
        <f>(W68/E68)*1000</f>
        <v>0.19562972297921322</v>
      </c>
      <c r="Y68">
        <v>0.4</v>
      </c>
      <c r="Z68" s="26">
        <v>7.5</v>
      </c>
      <c r="AA68" s="26">
        <v>-29.629629629629626</v>
      </c>
      <c r="AB68" s="26">
        <v>-1.7857142857142856</v>
      </c>
      <c r="AC68" s="26">
        <v>12.605042016806722</v>
      </c>
      <c r="AD68" s="18">
        <v>-6.1349693251533397E-3</v>
      </c>
      <c r="AE68" s="18">
        <v>0.26086956521739102</v>
      </c>
      <c r="AF68" s="18">
        <v>-9.45945945945946E-2</v>
      </c>
      <c r="AG68" s="7">
        <v>372</v>
      </c>
      <c r="AH68" s="11">
        <f>(AG68/C68)*10000</f>
        <v>13.284196091875213</v>
      </c>
      <c r="AI68" s="3">
        <v>51</v>
      </c>
      <c r="AJ68" s="8">
        <v>0.13700000000000001</v>
      </c>
      <c r="AK68" s="9">
        <v>0.13800000000000001</v>
      </c>
      <c r="AL68" s="9">
        <v>0.13700000000000001</v>
      </c>
      <c r="AM68">
        <v>3.2</v>
      </c>
      <c r="AN68" s="20">
        <v>135</v>
      </c>
      <c r="AO68" s="39">
        <v>3.36</v>
      </c>
      <c r="AP68" s="1">
        <v>5.98</v>
      </c>
      <c r="AQ68" s="21" t="s">
        <v>134</v>
      </c>
      <c r="AR68" s="21">
        <v>756.85681999999997</v>
      </c>
      <c r="AS68" s="21">
        <v>101.2803</v>
      </c>
      <c r="AT68" s="3"/>
      <c r="AU68">
        <v>96</v>
      </c>
      <c r="AV68" s="38">
        <v>112.97382</v>
      </c>
      <c r="AW68" s="64" t="s">
        <v>252</v>
      </c>
      <c r="AX68" s="65">
        <f>(AW68/C68)*100000</f>
        <v>181.76494114958291</v>
      </c>
    </row>
    <row r="69" spans="1:50" x14ac:dyDescent="0.2">
      <c r="A69" s="16">
        <v>84</v>
      </c>
      <c r="B69" s="6" t="s">
        <v>95</v>
      </c>
      <c r="C69" s="10">
        <v>570762</v>
      </c>
      <c r="D69" s="10">
        <v>126588</v>
      </c>
      <c r="E69" s="35">
        <f>(C69-D69)</f>
        <v>444174</v>
      </c>
      <c r="F69" s="10">
        <v>22.564826549874599</v>
      </c>
      <c r="G69" s="35">
        <f>(100-F69)</f>
        <v>77.435173450125404</v>
      </c>
      <c r="H69" s="25">
        <v>7.4</v>
      </c>
      <c r="I69" s="25">
        <v>11.1</v>
      </c>
      <c r="J69" s="3">
        <v>53.2</v>
      </c>
      <c r="K69" s="3">
        <v>22</v>
      </c>
      <c r="L69" s="12">
        <f>(K69/C69)*10000</f>
        <v>0.38544962698988366</v>
      </c>
      <c r="M69" s="31">
        <f>(C69/67761092)*100</f>
        <v>0.8423152330543906</v>
      </c>
      <c r="N69" s="31">
        <f>(K69/9585)*100</f>
        <v>0.22952529994783513</v>
      </c>
      <c r="O69" s="17">
        <v>643</v>
      </c>
      <c r="P69" s="29">
        <f>(O69/C69)*10000</f>
        <v>11.265641370658873</v>
      </c>
      <c r="Q69" s="17">
        <v>632</v>
      </c>
      <c r="R69" s="29">
        <f>(Q69/C69)*10000</f>
        <v>11.072916557163932</v>
      </c>
      <c r="S69" s="17">
        <v>11</v>
      </c>
      <c r="T69" s="29">
        <f>(S69/C69)*10000</f>
        <v>0.19272481349494183</v>
      </c>
      <c r="U69" s="26">
        <v>566</v>
      </c>
      <c r="V69" s="29">
        <f>(U69/D69)*1000</f>
        <v>4.4711979018548362</v>
      </c>
      <c r="W69" s="34">
        <v>77</v>
      </c>
      <c r="X69" s="33">
        <f>(W69/E69)*1000</f>
        <v>0.17335548681372615</v>
      </c>
      <c r="Y69">
        <v>1.7</v>
      </c>
      <c r="Z69" s="26">
        <v>-4.9382716049382713</v>
      </c>
      <c r="AA69" s="26">
        <v>-15.217391304347828</v>
      </c>
      <c r="AB69" s="26">
        <v>2.7777777777777777</v>
      </c>
      <c r="AC69" s="26">
        <v>7.9365079365079358</v>
      </c>
      <c r="AD69" s="18">
        <v>-8.1300813008130506E-3</v>
      </c>
      <c r="AE69" s="18">
        <v>0.26315789473684198</v>
      </c>
      <c r="AF69" s="18">
        <v>-6.6666666666666693E-2</v>
      </c>
      <c r="AG69" s="7">
        <v>1356</v>
      </c>
      <c r="AH69" s="11">
        <f>(AG69/C69)*10000</f>
        <v>23.757713372649196</v>
      </c>
      <c r="AI69" s="3">
        <v>93</v>
      </c>
      <c r="AJ69" s="8">
        <v>6.9000000000000006E-2</v>
      </c>
      <c r="AK69" s="13">
        <v>0.09</v>
      </c>
      <c r="AL69" s="9">
        <v>5.8999999999999997E-2</v>
      </c>
      <c r="AM69">
        <v>7.4</v>
      </c>
      <c r="AN69" s="20">
        <v>157</v>
      </c>
      <c r="AO69" s="39">
        <v>4.13</v>
      </c>
      <c r="AP69" s="1">
        <v>5.24</v>
      </c>
      <c r="AQ69" s="21">
        <v>522.82821000000001</v>
      </c>
      <c r="AR69" s="21">
        <v>835.03142000000003</v>
      </c>
      <c r="AS69" s="21">
        <v>124.56603</v>
      </c>
      <c r="AU69">
        <v>82</v>
      </c>
      <c r="AV69" s="38">
        <v>105.90236</v>
      </c>
      <c r="AW69" s="64" t="s">
        <v>339</v>
      </c>
      <c r="AX69" s="65">
        <f>(AW69/C69)*100000</f>
        <v>154.004646420049</v>
      </c>
    </row>
    <row r="70" spans="1:50" x14ac:dyDescent="0.2">
      <c r="A70" s="16">
        <v>86</v>
      </c>
      <c r="B70" s="6" t="s">
        <v>43</v>
      </c>
      <c r="C70" s="10">
        <v>447150</v>
      </c>
      <c r="D70" s="10">
        <v>99272</v>
      </c>
      <c r="E70" s="35">
        <f>(C70-D70)</f>
        <v>347878</v>
      </c>
      <c r="F70" s="10">
        <v>22.696034275419642</v>
      </c>
      <c r="G70" s="35">
        <f>(100-F70)</f>
        <v>77.303965724580365</v>
      </c>
      <c r="H70" s="25">
        <v>3.8</v>
      </c>
      <c r="I70" s="25">
        <v>5</v>
      </c>
      <c r="J70" s="3">
        <v>53.6</v>
      </c>
      <c r="K70" s="3">
        <v>21</v>
      </c>
      <c r="L70" s="12">
        <f>(K70/C70)*10000</f>
        <v>0.4696410600469641</v>
      </c>
      <c r="M70" s="31">
        <f>(C70/67761092)*100</f>
        <v>0.6598919627800568</v>
      </c>
      <c r="N70" s="31">
        <f>(K70/9585)*100</f>
        <v>0.2190923317683881</v>
      </c>
      <c r="O70" s="17">
        <v>513</v>
      </c>
      <c r="P70" s="29">
        <f>(O70/C70)*10000</f>
        <v>11.472660181147265</v>
      </c>
      <c r="Q70" s="17">
        <v>512</v>
      </c>
      <c r="R70" s="29">
        <f>(Q70/C70)*10000</f>
        <v>11.45029632114503</v>
      </c>
      <c r="S70" s="17">
        <v>1</v>
      </c>
      <c r="T70" s="29">
        <f>(S70/C70)*10000</f>
        <v>2.2363860002236387E-2</v>
      </c>
      <c r="U70" s="26">
        <v>455</v>
      </c>
      <c r="V70" s="29">
        <f>(U70/D70)*1000</f>
        <v>4.5833669111129023</v>
      </c>
      <c r="W70" s="34">
        <v>58</v>
      </c>
      <c r="X70" s="33">
        <f>(W70/E70)*1000</f>
        <v>0.16672511627639575</v>
      </c>
      <c r="Y70">
        <v>0.2</v>
      </c>
      <c r="Z70" s="26">
        <v>-14.705882352941178</v>
      </c>
      <c r="AA70" s="26">
        <v>0</v>
      </c>
      <c r="AB70" s="26">
        <v>29.885057471264371</v>
      </c>
      <c r="AC70" s="26">
        <v>-5.4347826086956523</v>
      </c>
      <c r="AD70" s="18">
        <v>-9.7087378640776708E-3</v>
      </c>
      <c r="AE70" s="18">
        <v>6.25E-2</v>
      </c>
      <c r="AF70" s="18">
        <v>1.6949152542372801E-2</v>
      </c>
      <c r="AG70" s="7">
        <v>88</v>
      </c>
      <c r="AH70" s="11">
        <f>(AG70/C70)*10000</f>
        <v>1.968019680196802</v>
      </c>
      <c r="AI70" s="3">
        <v>15</v>
      </c>
      <c r="AJ70" s="15">
        <v>0.17</v>
      </c>
      <c r="AK70" s="9">
        <v>0.19400000000000001</v>
      </c>
      <c r="AL70" s="9">
        <v>0.158</v>
      </c>
      <c r="AM70">
        <v>8</v>
      </c>
      <c r="AN70" s="20">
        <v>163</v>
      </c>
      <c r="AO70" s="39">
        <v>5.24</v>
      </c>
      <c r="AP70" s="1">
        <v>4.3499999999999996</v>
      </c>
      <c r="AQ70" s="21">
        <v>153.24554000000001</v>
      </c>
      <c r="AR70" s="21">
        <v>641.61920999999995</v>
      </c>
      <c r="AS70" s="21">
        <v>46.239750000000001</v>
      </c>
      <c r="AT70" s="28">
        <v>17</v>
      </c>
      <c r="AU70">
        <v>121</v>
      </c>
      <c r="AV70" s="38">
        <v>148.80107000000001</v>
      </c>
      <c r="AW70" s="64" t="s">
        <v>341</v>
      </c>
      <c r="AX70" s="65">
        <f>(AW70/C70)*100000</f>
        <v>190.54008721905402</v>
      </c>
    </row>
    <row r="71" spans="1:50" x14ac:dyDescent="0.2">
      <c r="A71" s="16">
        <v>62</v>
      </c>
      <c r="B71" s="6" t="s">
        <v>88</v>
      </c>
      <c r="C71" s="10">
        <v>1489983</v>
      </c>
      <c r="D71" s="10">
        <v>282421</v>
      </c>
      <c r="E71" s="35">
        <f>(C71-D71)</f>
        <v>1207562</v>
      </c>
      <c r="F71" s="10">
        <v>19.440065860028167</v>
      </c>
      <c r="G71" s="35">
        <f>(100-F71)</f>
        <v>80.55993413997183</v>
      </c>
      <c r="H71" s="25">
        <v>1.8</v>
      </c>
      <c r="I71" s="25">
        <v>2.5</v>
      </c>
      <c r="J71" s="3">
        <v>60.2</v>
      </c>
      <c r="K71" s="3">
        <v>105</v>
      </c>
      <c r="L71" s="12">
        <f>(K71/C71)*10000</f>
        <v>0.70470602684728612</v>
      </c>
      <c r="M71" s="31">
        <f>(C71/67761092)*100</f>
        <v>2.1988769012164089</v>
      </c>
      <c r="N71" s="31">
        <f>(K71/9585)*100</f>
        <v>1.0954616588419406</v>
      </c>
      <c r="O71" s="17">
        <v>1552</v>
      </c>
      <c r="P71" s="29">
        <f>(O71/C71)*10000</f>
        <v>10.416226225399885</v>
      </c>
      <c r="Q71" s="17">
        <v>1504</v>
      </c>
      <c r="R71" s="29">
        <f>(Q71/C71)*10000</f>
        <v>10.094074898841129</v>
      </c>
      <c r="S71" s="17">
        <v>48</v>
      </c>
      <c r="T71" s="29">
        <f>(S71/C71)*10000</f>
        <v>0.32215132655875939</v>
      </c>
      <c r="U71" s="26">
        <v>1319</v>
      </c>
      <c r="V71" s="29">
        <f>(U71/D71)*1000</f>
        <v>4.6703325885822942</v>
      </c>
      <c r="W71" s="34">
        <v>233</v>
      </c>
      <c r="X71" s="33">
        <f>(W71/E71)*1000</f>
        <v>0.1929507553235362</v>
      </c>
      <c r="Y71">
        <v>3.2</v>
      </c>
      <c r="Z71" s="26">
        <v>-6.425702811244979</v>
      </c>
      <c r="AA71" s="26">
        <v>9.236947791164658</v>
      </c>
      <c r="AB71" s="26">
        <v>20.202020202020201</v>
      </c>
      <c r="AC71" s="26">
        <v>-2.6798307475317347</v>
      </c>
      <c r="AD71" s="18">
        <v>-1.2295081967213101E-2</v>
      </c>
      <c r="AE71" s="18">
        <v>0.29702970297029702</v>
      </c>
      <c r="AF71" s="18">
        <v>1.7699115044247801E-2</v>
      </c>
      <c r="AG71" s="7">
        <v>1111</v>
      </c>
      <c r="AH71" s="11">
        <f>(AG71/C71)*10000</f>
        <v>7.4564609126412851</v>
      </c>
      <c r="AI71" s="3">
        <v>229</v>
      </c>
      <c r="AJ71" s="8">
        <v>0.20599999999999999</v>
      </c>
      <c r="AK71" s="9">
        <v>0.19800000000000001</v>
      </c>
      <c r="AL71" s="13">
        <v>0.21</v>
      </c>
      <c r="AM71">
        <v>4.3</v>
      </c>
      <c r="AN71" s="20">
        <v>136</v>
      </c>
      <c r="AO71" s="39">
        <v>5.1100000000000003</v>
      </c>
      <c r="AP71" s="1">
        <v>6.3</v>
      </c>
      <c r="AQ71" s="21">
        <v>370.95490999999998</v>
      </c>
      <c r="AR71" s="21">
        <v>776.05043000000001</v>
      </c>
      <c r="AS71" s="21">
        <v>101.01921</v>
      </c>
      <c r="AU71">
        <v>91</v>
      </c>
      <c r="AV71" s="38">
        <v>113.15369</v>
      </c>
      <c r="AW71" s="64" t="s">
        <v>320</v>
      </c>
      <c r="AX71" s="65">
        <f>(AW71/C71)*100000</f>
        <v>118.92753138794201</v>
      </c>
    </row>
    <row r="72" spans="1:50" x14ac:dyDescent="0.2">
      <c r="A72" s="3">
        <v>44</v>
      </c>
      <c r="B72" s="6" t="s">
        <v>60</v>
      </c>
      <c r="C72" s="10">
        <v>1423152</v>
      </c>
      <c r="D72" s="10">
        <v>267345</v>
      </c>
      <c r="E72" s="35">
        <f>(C72-D72)</f>
        <v>1155807</v>
      </c>
      <c r="F72" s="10">
        <v>18.602610607061123</v>
      </c>
      <c r="G72" s="35">
        <f>(100-F72)</f>
        <v>81.397389392938877</v>
      </c>
      <c r="H72" s="25">
        <v>3.2</v>
      </c>
      <c r="I72" s="25">
        <v>4.5</v>
      </c>
      <c r="J72" s="3">
        <v>47.6</v>
      </c>
      <c r="K72" s="3">
        <v>71</v>
      </c>
      <c r="L72" s="12">
        <f>(K72/C72)*10000</f>
        <v>0.49889259896342764</v>
      </c>
      <c r="M72" s="31">
        <f>(C72/67761092)*100</f>
        <v>2.1002495060144546</v>
      </c>
      <c r="N72" s="31">
        <f>(K72/9585)*100</f>
        <v>0.74074074074074081</v>
      </c>
      <c r="O72" s="17">
        <v>1345</v>
      </c>
      <c r="P72" s="29">
        <f>(O72/C72)*10000</f>
        <v>9.450852755011411</v>
      </c>
      <c r="Q72" s="17">
        <v>1287</v>
      </c>
      <c r="R72" s="29">
        <f>(Q72/C72)*10000</f>
        <v>9.0433066882525548</v>
      </c>
      <c r="S72" s="17">
        <v>58</v>
      </c>
      <c r="T72" s="29">
        <f>(S72/C72)*10000</f>
        <v>0.40754606675885641</v>
      </c>
      <c r="U72" s="26">
        <v>1143</v>
      </c>
      <c r="V72" s="29">
        <f>(U72/D72)*1000</f>
        <v>4.2753745160747352</v>
      </c>
      <c r="W72" s="34">
        <v>202</v>
      </c>
      <c r="X72" s="33">
        <f>(W72/E72)*1000</f>
        <v>0.17476966310119249</v>
      </c>
      <c r="Y72">
        <v>4.5</v>
      </c>
      <c r="Z72" s="26">
        <v>1</v>
      </c>
      <c r="AA72" s="26">
        <v>-2.7272727272727271</v>
      </c>
      <c r="AB72" s="26">
        <v>-0.75757575757575757</v>
      </c>
      <c r="AC72" s="26">
        <v>10.613598673300165</v>
      </c>
      <c r="AD72" s="18">
        <v>-1.45560407569141E-2</v>
      </c>
      <c r="AE72" s="18">
        <v>-2.3391812865497099E-2</v>
      </c>
      <c r="AF72" s="18">
        <v>0.20890410958904099</v>
      </c>
      <c r="AG72" s="7">
        <v>304</v>
      </c>
      <c r="AH72" s="11">
        <f>(AG72/C72)*10000</f>
        <v>2.1361035223222817</v>
      </c>
      <c r="AI72" s="3">
        <v>38</v>
      </c>
      <c r="AJ72" s="8">
        <v>0.125</v>
      </c>
      <c r="AK72" s="9">
        <v>0.159</v>
      </c>
      <c r="AL72" s="9">
        <v>0.113</v>
      </c>
      <c r="AM72">
        <v>7.2</v>
      </c>
      <c r="AN72" s="20">
        <v>166</v>
      </c>
      <c r="AO72" s="39">
        <v>12.16</v>
      </c>
      <c r="AP72" s="1">
        <v>3.69</v>
      </c>
      <c r="AQ72" s="21">
        <v>198.09273999999999</v>
      </c>
      <c r="AR72" s="21">
        <v>750.43025999999998</v>
      </c>
      <c r="AS72" s="21">
        <v>73.559430000000006</v>
      </c>
      <c r="AT72" s="28">
        <v>14</v>
      </c>
      <c r="AU72">
        <v>135</v>
      </c>
      <c r="AV72" s="38">
        <v>148.85535999999999</v>
      </c>
      <c r="AW72" s="64" t="s">
        <v>301</v>
      </c>
      <c r="AX72" s="65">
        <f>(AW72/C72)*100000</f>
        <v>108.7023733234398</v>
      </c>
    </row>
    <row r="73" spans="1:50" x14ac:dyDescent="0.2">
      <c r="A73" s="3">
        <v>29</v>
      </c>
      <c r="B73" s="6" t="s">
        <v>27</v>
      </c>
      <c r="C73" s="10">
        <v>933992</v>
      </c>
      <c r="D73" s="10">
        <v>214549</v>
      </c>
      <c r="E73" s="35">
        <f>(C73-D73)</f>
        <v>719443</v>
      </c>
      <c r="F73" s="10">
        <v>23.666433549463132</v>
      </c>
      <c r="G73" s="35">
        <f>(100-F73)</f>
        <v>76.333566450536864</v>
      </c>
      <c r="H73" s="25">
        <v>2.1</v>
      </c>
      <c r="I73" s="25">
        <v>2.9</v>
      </c>
      <c r="J73" s="3">
        <v>53</v>
      </c>
      <c r="K73" s="3">
        <v>16</v>
      </c>
      <c r="L73" s="12">
        <f>(K73/C73)*10000</f>
        <v>0.17130767715355161</v>
      </c>
      <c r="M73" s="31">
        <f>(C73/67761092)*100</f>
        <v>1.3783603133196261</v>
      </c>
      <c r="N73" s="31">
        <f>(K73/9585)*100</f>
        <v>0.16692749087115286</v>
      </c>
      <c r="O73" s="17">
        <v>1102</v>
      </c>
      <c r="P73" s="29">
        <f>(O73/C73)*10000</f>
        <v>11.798816263950869</v>
      </c>
      <c r="Q73" s="17">
        <v>1050</v>
      </c>
      <c r="R73" s="29">
        <f>(Q73/C73)*10000</f>
        <v>11.242066313201825</v>
      </c>
      <c r="S73" s="17">
        <v>52</v>
      </c>
      <c r="T73" s="29">
        <f>(S73/C73)*10000</f>
        <v>0.55674995074904277</v>
      </c>
      <c r="U73" s="26">
        <v>942</v>
      </c>
      <c r="V73" s="29">
        <f>(U73/D73)*1000</f>
        <v>4.3906054094868772</v>
      </c>
      <c r="W73" s="32">
        <v>160</v>
      </c>
      <c r="X73" s="33">
        <f>(W73/E73)*1000</f>
        <v>0.22239426889969047</v>
      </c>
      <c r="Y73">
        <v>5</v>
      </c>
      <c r="Z73" s="27">
        <v>30.081300813008134</v>
      </c>
      <c r="AA73" s="26">
        <v>6.0773480662983426</v>
      </c>
      <c r="AB73" s="26">
        <v>-11.440677966101696</v>
      </c>
      <c r="AC73" s="26">
        <v>6.0784313725490193</v>
      </c>
      <c r="AD73" s="18">
        <v>-2.1428571428571502E-2</v>
      </c>
      <c r="AE73" s="18">
        <v>0.102564102564103</v>
      </c>
      <c r="AF73" s="18">
        <v>0.116465863453815</v>
      </c>
      <c r="AG73" s="7">
        <v>19</v>
      </c>
      <c r="AH73" s="11">
        <f>(AG73/C73)*10000</f>
        <v>0.20342786661984258</v>
      </c>
      <c r="AI73" s="3">
        <v>7</v>
      </c>
      <c r="AJ73" s="8">
        <v>0.36799999999999999</v>
      </c>
      <c r="AK73" s="9">
        <v>0.14299999999999999</v>
      </c>
      <c r="AL73" s="13">
        <v>0.5</v>
      </c>
      <c r="AM73">
        <v>4</v>
      </c>
      <c r="AN73" s="20">
        <v>171</v>
      </c>
      <c r="AO73" s="39">
        <v>5.26</v>
      </c>
      <c r="AP73" s="1">
        <v>3.28</v>
      </c>
      <c r="AQ73" s="21">
        <v>171.40129999999999</v>
      </c>
      <c r="AR73" s="21">
        <v>714.86113999999998</v>
      </c>
      <c r="AS73" s="21">
        <v>66.386769999999999</v>
      </c>
      <c r="AU73">
        <v>126</v>
      </c>
      <c r="AV73" s="38">
        <v>129.66499999999999</v>
      </c>
      <c r="AW73" s="64" t="s">
        <v>276</v>
      </c>
      <c r="AX73" s="65">
        <f>(AW73/C73)*100000</f>
        <v>177.83878234503078</v>
      </c>
    </row>
    <row r="74" spans="1:50" x14ac:dyDescent="0.2">
      <c r="A74" s="16">
        <v>64</v>
      </c>
      <c r="B74" s="6" t="s">
        <v>67</v>
      </c>
      <c r="C74" s="10">
        <v>695965</v>
      </c>
      <c r="D74" s="10">
        <v>167972</v>
      </c>
      <c r="E74" s="35">
        <f>(C74-D74)</f>
        <v>527993</v>
      </c>
      <c r="F74" s="10">
        <v>24.587181209920239</v>
      </c>
      <c r="G74" s="35">
        <f>(100-F74)</f>
        <v>75.412818790079768</v>
      </c>
      <c r="H74" s="25">
        <v>5.0999999999999996</v>
      </c>
      <c r="I74" s="25">
        <v>7.3</v>
      </c>
      <c r="J74" s="3">
        <v>50</v>
      </c>
      <c r="K74" s="3">
        <v>19</v>
      </c>
      <c r="L74" s="12">
        <f>(K74/C74)*10000</f>
        <v>0.27300223430775972</v>
      </c>
      <c r="M74" s="31">
        <f>(C74/67761092)*100</f>
        <v>1.0270864584059536</v>
      </c>
      <c r="N74" s="31">
        <f>(K74/9585)*100</f>
        <v>0.19822639540949399</v>
      </c>
      <c r="O74" s="17">
        <v>754</v>
      </c>
      <c r="P74" s="29">
        <f>(O74/C74)*10000</f>
        <v>10.833878140423728</v>
      </c>
      <c r="Q74" s="17">
        <v>796</v>
      </c>
      <c r="R74" s="29">
        <f>(Q74/C74)*10000</f>
        <v>11.437356763630355</v>
      </c>
      <c r="S74" s="17">
        <v>-42</v>
      </c>
      <c r="T74" s="29">
        <f>(S74/C74)*10000</f>
        <v>-0.60347862320662671</v>
      </c>
      <c r="U74" s="26">
        <v>649</v>
      </c>
      <c r="V74" s="29">
        <f>(U74/D74)*1000</f>
        <v>3.863739194627676</v>
      </c>
      <c r="W74" s="34">
        <v>105</v>
      </c>
      <c r="X74" s="33">
        <f>(W74/E74)*1000</f>
        <v>0.19886627284831426</v>
      </c>
      <c r="Y74">
        <v>-5.3</v>
      </c>
      <c r="Z74" s="26">
        <v>23.52941176470588</v>
      </c>
      <c r="AA74" s="26">
        <v>-0.95238095238095244</v>
      </c>
      <c r="AB74" s="26">
        <v>-6.8750000000000009</v>
      </c>
      <c r="AC74" s="26">
        <v>-11.210762331838566</v>
      </c>
      <c r="AD74" s="18">
        <v>-2.1857923497267801E-2</v>
      </c>
      <c r="AE74" s="18">
        <v>0.21978021978022</v>
      </c>
      <c r="AF74" s="18">
        <v>4.1237113402061903E-2</v>
      </c>
      <c r="AG74" s="7">
        <v>438</v>
      </c>
      <c r="AH74" s="11">
        <f>(AG74/C74)*10000</f>
        <v>6.2934199277262506</v>
      </c>
      <c r="AI74" s="3">
        <v>59</v>
      </c>
      <c r="AJ74" s="8">
        <v>0.13500000000000001</v>
      </c>
      <c r="AK74" s="9">
        <v>0.14699999999999999</v>
      </c>
      <c r="AL74" s="9">
        <v>0.129</v>
      </c>
      <c r="AM74">
        <v>6.1</v>
      </c>
      <c r="AN74" s="20">
        <v>189</v>
      </c>
      <c r="AO74" s="39">
        <v>4.16</v>
      </c>
      <c r="AP74" s="1">
        <v>4.01</v>
      </c>
      <c r="AQ74" s="21">
        <v>176.78252000000001</v>
      </c>
      <c r="AR74" s="21">
        <v>664.27251999999999</v>
      </c>
      <c r="AS74" s="21">
        <v>63.016249999999999</v>
      </c>
      <c r="AT74" s="28">
        <v>13</v>
      </c>
      <c r="AU74">
        <v>99</v>
      </c>
      <c r="AV74" s="38">
        <v>108.86673999999999</v>
      </c>
      <c r="AW74" s="64" t="s">
        <v>324</v>
      </c>
      <c r="AX74" s="65">
        <f>(AW74/C74)*100000</f>
        <v>118.2530730712033</v>
      </c>
    </row>
    <row r="75" spans="1:50" s="47" customFormat="1" x14ac:dyDescent="0.2">
      <c r="A75" s="3" t="s">
        <v>119</v>
      </c>
      <c r="B75" s="6" t="s">
        <v>17</v>
      </c>
      <c r="C75" s="10">
        <v>180465</v>
      </c>
      <c r="D75" s="10">
        <v>43605</v>
      </c>
      <c r="E75" s="35">
        <f>(C75-D75)</f>
        <v>136860</v>
      </c>
      <c r="F75" s="10">
        <v>23.924875725619728</v>
      </c>
      <c r="G75" s="35">
        <f>(100-F75)</f>
        <v>76.075124274380272</v>
      </c>
      <c r="H75" s="25">
        <v>9.3000000000000007</v>
      </c>
      <c r="I75" s="25">
        <v>10.3</v>
      </c>
      <c r="J75" s="3">
        <v>55.2</v>
      </c>
      <c r="K75" s="3">
        <v>3</v>
      </c>
      <c r="L75" s="12">
        <f>(K75/C75)*10000</f>
        <v>0.16623722051367301</v>
      </c>
      <c r="M75" s="31">
        <f>(C75/67761092)*100</f>
        <v>0.26632540101331309</v>
      </c>
      <c r="N75" s="31">
        <f>(K75/9585)*100</f>
        <v>3.1298904538341159E-2</v>
      </c>
      <c r="O75" s="17">
        <v>155</v>
      </c>
      <c r="P75" s="29">
        <f>(O75/C75)*10000</f>
        <v>8.588923059873105</v>
      </c>
      <c r="Q75" s="17">
        <v>176</v>
      </c>
      <c r="R75" s="29">
        <f>(Q75/C75)*10000</f>
        <v>9.7525836034688176</v>
      </c>
      <c r="S75" s="17">
        <v>-21</v>
      </c>
      <c r="T75" s="29">
        <f>(S75/C75)*10000</f>
        <v>-1.163660543595711</v>
      </c>
      <c r="U75" s="26">
        <v>133</v>
      </c>
      <c r="V75" s="29">
        <f>(U75/D75)*1000</f>
        <v>3.0501089324618733</v>
      </c>
      <c r="W75" s="32">
        <v>22</v>
      </c>
      <c r="X75" s="33">
        <f>(W75/E75)*1000</f>
        <v>0.16074820984948121</v>
      </c>
      <c r="Y75">
        <v>-11.9</v>
      </c>
      <c r="Z75" s="26">
        <v>-21.428571428571427</v>
      </c>
      <c r="AA75" s="26">
        <v>20</v>
      </c>
      <c r="AB75" s="26">
        <v>-22.727272727272727</v>
      </c>
      <c r="AC75" s="26">
        <v>-10.714285714285714</v>
      </c>
      <c r="AD75" s="18">
        <v>-2.7777777777777801E-2</v>
      </c>
      <c r="AE75" s="18">
        <v>-0.2</v>
      </c>
      <c r="AF75" s="18">
        <v>-0.28205128205128199</v>
      </c>
      <c r="AG75" s="4">
        <v>0</v>
      </c>
      <c r="AH75" s="5"/>
      <c r="AI75" s="3">
        <v>0</v>
      </c>
      <c r="AJ75" s="15">
        <v>0</v>
      </c>
      <c r="AK75" s="13">
        <v>0</v>
      </c>
      <c r="AL75" s="13">
        <v>0</v>
      </c>
      <c r="AM75">
        <v>8.6</v>
      </c>
      <c r="AN75" s="20">
        <v>152</v>
      </c>
      <c r="AO75" s="39">
        <v>2.64</v>
      </c>
      <c r="AP75" s="1">
        <v>4.55</v>
      </c>
      <c r="AQ75" s="21">
        <v>437.62328000000002</v>
      </c>
      <c r="AR75" s="21">
        <v>943.93609000000004</v>
      </c>
      <c r="AS75" s="21">
        <v>141.24449000000001</v>
      </c>
      <c r="AT75" s="3"/>
      <c r="AU75">
        <v>55</v>
      </c>
      <c r="AV75" s="38">
        <v>56.468510000000002</v>
      </c>
      <c r="AW75" s="64" t="s">
        <v>283</v>
      </c>
      <c r="AX75" s="65">
        <f>(AW75/C75)*100000</f>
        <v>120.24492283822347</v>
      </c>
    </row>
    <row r="76" spans="1:50" x14ac:dyDescent="0.2">
      <c r="A76" s="3">
        <v>4</v>
      </c>
      <c r="B76" s="6" t="s">
        <v>68</v>
      </c>
      <c r="C76" s="10">
        <v>168381</v>
      </c>
      <c r="D76" s="10">
        <v>44169</v>
      </c>
      <c r="E76" s="35">
        <f>(C76-D76)</f>
        <v>124212</v>
      </c>
      <c r="F76" s="10">
        <v>26.737168350514839</v>
      </c>
      <c r="G76" s="35">
        <f>(100-F76)</f>
        <v>73.262831649485165</v>
      </c>
      <c r="H76" s="25">
        <v>5</v>
      </c>
      <c r="I76" s="25">
        <v>7.5</v>
      </c>
      <c r="J76" s="3">
        <v>50.900000000000006</v>
      </c>
      <c r="K76" s="3">
        <v>5</v>
      </c>
      <c r="L76" s="12">
        <f>(K76/C76)*10000</f>
        <v>0.2969456173796331</v>
      </c>
      <c r="M76" s="31">
        <f>(C76/67761092)*100</f>
        <v>0.24849215830228943</v>
      </c>
      <c r="N76" s="31">
        <f>(K76/9585)*100</f>
        <v>5.2164840897235262E-2</v>
      </c>
      <c r="O76" s="17">
        <v>194</v>
      </c>
      <c r="P76" s="29">
        <f>(O76/C76)*10000</f>
        <v>11.521489954329764</v>
      </c>
      <c r="Q76" s="17">
        <v>215</v>
      </c>
      <c r="R76" s="29">
        <f>(Q76/C76)*10000</f>
        <v>12.768661547324223</v>
      </c>
      <c r="S76" s="17">
        <v>-21</v>
      </c>
      <c r="T76" s="29">
        <f>(S76/C76)*10000</f>
        <v>-1.2471715929944589</v>
      </c>
      <c r="U76" s="26">
        <v>173</v>
      </c>
      <c r="V76" s="29">
        <f>(U76/D76)*1000</f>
        <v>3.9167742081550405</v>
      </c>
      <c r="W76" s="32">
        <v>21</v>
      </c>
      <c r="X76" s="33">
        <f>(W76/E76)*1000</f>
        <v>0.16906579074485556</v>
      </c>
      <c r="Y76">
        <v>-9.8000000000000007</v>
      </c>
      <c r="Z76" s="26">
        <v>5</v>
      </c>
      <c r="AA76" s="26">
        <v>-18.518518518518519</v>
      </c>
      <c r="AB76" s="26">
        <v>-6.5217391304347823</v>
      </c>
      <c r="AC76" s="26">
        <v>-11.475409836065573</v>
      </c>
      <c r="AD76" s="18">
        <v>-3.2608695652173898E-2</v>
      </c>
      <c r="AE76" s="18">
        <v>-0.12765957446808501</v>
      </c>
      <c r="AF76" s="18">
        <v>-0.14893617021276601</v>
      </c>
      <c r="AG76" s="7">
        <v>450</v>
      </c>
      <c r="AH76" s="14">
        <f>(AG76/C76)*10000</f>
        <v>26.725105564166977</v>
      </c>
      <c r="AI76" s="3">
        <v>33</v>
      </c>
      <c r="AJ76" s="8">
        <v>7.2999999999999995E-2</v>
      </c>
      <c r="AK76" s="13">
        <v>0.06</v>
      </c>
      <c r="AL76" s="9">
        <v>8.2000000000000003E-2</v>
      </c>
      <c r="AM76">
        <v>6.1</v>
      </c>
      <c r="AN76" s="20">
        <v>185</v>
      </c>
      <c r="AO76" s="39">
        <v>3.16</v>
      </c>
      <c r="AP76" s="1">
        <v>4.32</v>
      </c>
      <c r="AQ76" s="21">
        <v>382.05434000000002</v>
      </c>
      <c r="AR76" s="21">
        <v>777.65857000000005</v>
      </c>
      <c r="AS76" s="21">
        <v>115.24262</v>
      </c>
      <c r="AU76">
        <v>105</v>
      </c>
      <c r="AV76" s="38">
        <v>119.16379999999999</v>
      </c>
      <c r="AW76" s="64" t="s">
        <v>249</v>
      </c>
      <c r="AX76" s="65">
        <f>(AW76/C76)*100000</f>
        <v>168.07121943687233</v>
      </c>
    </row>
    <row r="77" spans="1:50" x14ac:dyDescent="0.2">
      <c r="A77" s="16" t="s">
        <v>112</v>
      </c>
      <c r="B77" s="6" t="s">
        <v>84</v>
      </c>
      <c r="C77" s="10">
        <v>708344</v>
      </c>
      <c r="D77" s="10">
        <v>156016</v>
      </c>
      <c r="E77" s="35">
        <f>(C77-D77)</f>
        <v>552328</v>
      </c>
      <c r="F77" s="10">
        <v>22.563500339140909</v>
      </c>
      <c r="G77" s="35">
        <f>(100-F77)</f>
        <v>77.436499660859084</v>
      </c>
      <c r="H77" s="25">
        <v>2.2999999999999998</v>
      </c>
      <c r="I77" s="25">
        <v>3.5</v>
      </c>
      <c r="J77" s="3">
        <v>54</v>
      </c>
      <c r="K77" s="3">
        <v>36</v>
      </c>
      <c r="L77" s="12">
        <f>(K77/C77)*10000</f>
        <v>0.50822764080729133</v>
      </c>
      <c r="M77" s="31">
        <f>(C77/67761092)*100</f>
        <v>1.0453550541954075</v>
      </c>
      <c r="N77" s="31">
        <f>(K77/9585)*100</f>
        <v>0.37558685446009388</v>
      </c>
      <c r="O77" s="17">
        <v>808</v>
      </c>
      <c r="P77" s="29">
        <f>(O77/C77)*10000</f>
        <v>11.406887049230319</v>
      </c>
      <c r="Q77" s="17">
        <v>799</v>
      </c>
      <c r="R77" s="29">
        <f>(Q77/C77)*10000</f>
        <v>11.279830139028496</v>
      </c>
      <c r="S77" s="17">
        <v>9</v>
      </c>
      <c r="T77" s="29">
        <f>(S77/C77)*10000</f>
        <v>0.12705691020182283</v>
      </c>
      <c r="U77" s="26">
        <v>696</v>
      </c>
      <c r="V77" s="29">
        <f>(U77/D77)*1000</f>
        <v>4.4610809147779715</v>
      </c>
      <c r="W77" s="32">
        <v>112</v>
      </c>
      <c r="X77" s="33">
        <f>(W77/E77)*1000</f>
        <v>0.20277805941397142</v>
      </c>
      <c r="Y77">
        <v>1.1000000000000001</v>
      </c>
      <c r="Z77" s="26">
        <v>-24.832214765100673</v>
      </c>
      <c r="AA77" s="26">
        <v>19.130434782608695</v>
      </c>
      <c r="AB77" s="26">
        <v>2.4096385542168677</v>
      </c>
      <c r="AC77" s="26">
        <v>5.4200542005420056</v>
      </c>
      <c r="AD77" s="18">
        <v>-3.4063260340632603E-2</v>
      </c>
      <c r="AE77" s="18">
        <v>9.7014925373134303E-2</v>
      </c>
      <c r="AF77" s="18">
        <v>-4.49438202247191E-2</v>
      </c>
      <c r="AG77" s="7">
        <v>949</v>
      </c>
      <c r="AH77" s="11">
        <f>(AG77/C77)*10000</f>
        <v>13.397445309058876</v>
      </c>
      <c r="AI77" s="3">
        <v>122</v>
      </c>
      <c r="AJ77" s="8">
        <v>0.129</v>
      </c>
      <c r="AK77" s="9">
        <v>0.123</v>
      </c>
      <c r="AL77" s="9">
        <v>0.13100000000000001</v>
      </c>
      <c r="AM77">
        <v>7.5</v>
      </c>
      <c r="AN77" s="20">
        <v>168</v>
      </c>
      <c r="AO77" s="39">
        <v>6.04</v>
      </c>
      <c r="AP77" s="1">
        <v>4.38</v>
      </c>
      <c r="AQ77" s="21">
        <v>214.43966</v>
      </c>
      <c r="AR77" s="21">
        <v>775.00872000000004</v>
      </c>
      <c r="AS77" s="21">
        <v>80.296469999999999</v>
      </c>
      <c r="AU77">
        <v>116</v>
      </c>
      <c r="AV77" s="38">
        <v>145.8116</v>
      </c>
      <c r="AW77" s="64" t="s">
        <v>259</v>
      </c>
      <c r="AX77" s="65">
        <f>(AW77/C77)*100000</f>
        <v>174.0679669764973</v>
      </c>
    </row>
    <row r="78" spans="1:50" x14ac:dyDescent="0.2">
      <c r="A78" s="3">
        <v>31</v>
      </c>
      <c r="B78" s="6" t="s">
        <v>57</v>
      </c>
      <c r="C78" s="10">
        <v>1385122</v>
      </c>
      <c r="D78" s="10">
        <v>235914</v>
      </c>
      <c r="E78" s="35">
        <f>(C78-D78)</f>
        <v>1149208</v>
      </c>
      <c r="F78" s="10">
        <v>16.839753450374214</v>
      </c>
      <c r="G78" s="35">
        <f>(100-F78)</f>
        <v>83.160246549625782</v>
      </c>
      <c r="H78" s="25">
        <v>6.5</v>
      </c>
      <c r="I78" s="25">
        <v>9.9</v>
      </c>
      <c r="J78" s="3">
        <v>41.1</v>
      </c>
      <c r="K78" s="3">
        <v>28</v>
      </c>
      <c r="L78" s="12">
        <f>(K78/C78)*10000</f>
        <v>0.20214825842055789</v>
      </c>
      <c r="M78" s="31">
        <f>(C78/67761092)*100</f>
        <v>2.0441258532256241</v>
      </c>
      <c r="N78" s="31">
        <f>(K78/9585)*100</f>
        <v>0.29212310902451749</v>
      </c>
      <c r="O78" s="17">
        <v>1114</v>
      </c>
      <c r="P78" s="29">
        <f>(O78/C78)*10000</f>
        <v>8.0426128528750525</v>
      </c>
      <c r="Q78" s="17">
        <v>1148</v>
      </c>
      <c r="R78" s="29">
        <f>(Q78/C78)*10000</f>
        <v>8.2880785952428742</v>
      </c>
      <c r="S78" s="17">
        <v>-34</v>
      </c>
      <c r="T78" s="29">
        <f>(S78/C78)*10000</f>
        <v>-0.24546574236782032</v>
      </c>
      <c r="U78" s="26">
        <v>934</v>
      </c>
      <c r="V78" s="29">
        <f>(U78/D78)*1000</f>
        <v>3.9590698305314649</v>
      </c>
      <c r="W78" s="34">
        <v>180</v>
      </c>
      <c r="X78" s="33">
        <f>(W78/E78)*1000</f>
        <v>0.15662960926133476</v>
      </c>
      <c r="Y78">
        <v>-3</v>
      </c>
      <c r="Z78" s="26">
        <v>4.0462427745664744</v>
      </c>
      <c r="AA78" s="26">
        <v>-9.94475138121547</v>
      </c>
      <c r="AB78" s="26">
        <v>7.9646017699115044</v>
      </c>
      <c r="AC78" s="26">
        <v>-7.21830985915493</v>
      </c>
      <c r="AD78" s="18">
        <v>-4.9645390070921898E-2</v>
      </c>
      <c r="AE78" s="18">
        <v>-7.1999999999999995E-2</v>
      </c>
      <c r="AF78" s="18">
        <v>4.0485829959514101E-2</v>
      </c>
      <c r="AG78" s="7">
        <v>245</v>
      </c>
      <c r="AH78" s="11">
        <f>(AG78/C78)*10000</f>
        <v>1.7687972611798815</v>
      </c>
      <c r="AI78" s="3">
        <v>15</v>
      </c>
      <c r="AJ78" s="8">
        <v>6.0999999999999999E-2</v>
      </c>
      <c r="AK78" s="9">
        <v>2.7E-2</v>
      </c>
      <c r="AL78" s="9">
        <v>7.5999999999999998E-2</v>
      </c>
      <c r="AM78">
        <v>10.8</v>
      </c>
      <c r="AN78" s="20">
        <v>179</v>
      </c>
      <c r="AO78" s="39">
        <v>13.88</v>
      </c>
      <c r="AP78" s="1">
        <v>4.3899999999999997</v>
      </c>
      <c r="AQ78" s="21">
        <v>230.59827999999999</v>
      </c>
      <c r="AR78" s="21">
        <v>634.31181000000004</v>
      </c>
      <c r="AS78" s="21">
        <v>60.159230000000001</v>
      </c>
      <c r="AT78" s="28">
        <v>13</v>
      </c>
      <c r="AU78">
        <v>100</v>
      </c>
      <c r="AV78" s="38">
        <v>113.40036000000001</v>
      </c>
      <c r="AW78" s="64" t="s">
        <v>284</v>
      </c>
      <c r="AX78" s="65">
        <f>(AW78/C78)*100000</f>
        <v>113.56400374840628</v>
      </c>
    </row>
    <row r="79" spans="1:50" x14ac:dyDescent="0.2">
      <c r="A79" s="3">
        <v>6</v>
      </c>
      <c r="B79" s="6" t="s">
        <v>1</v>
      </c>
      <c r="C79" s="10">
        <v>1097496</v>
      </c>
      <c r="D79" s="10">
        <v>269523</v>
      </c>
      <c r="E79" s="35">
        <f>(C79-D79)</f>
        <v>827973</v>
      </c>
      <c r="F79" s="10">
        <v>24.969797924024174</v>
      </c>
      <c r="G79" s="35">
        <f>(100-F79)</f>
        <v>75.030202075975822</v>
      </c>
      <c r="H79" s="25">
        <v>10.4</v>
      </c>
      <c r="I79" s="25">
        <v>14.2</v>
      </c>
      <c r="J79" s="3">
        <v>48.6</v>
      </c>
      <c r="K79" s="3">
        <v>75</v>
      </c>
      <c r="L79" s="12">
        <f>(K79/C79)*10000</f>
        <v>0.6833737890616457</v>
      </c>
      <c r="M79" s="31">
        <f>(C79/67761092)*100</f>
        <v>1.6196551259829166</v>
      </c>
      <c r="N79" s="31">
        <f>(K79/9585)*100</f>
        <v>0.78247261345852892</v>
      </c>
      <c r="O79" s="17">
        <v>1384</v>
      </c>
      <c r="P79" s="29">
        <f>(O79/C79)*10000</f>
        <v>12.61052432081757</v>
      </c>
      <c r="Q79" s="17">
        <v>1293</v>
      </c>
      <c r="R79" s="29">
        <f>(Q79/C79)*10000</f>
        <v>11.781364123422772</v>
      </c>
      <c r="S79" s="17">
        <v>91</v>
      </c>
      <c r="T79" s="29">
        <f>(S79/C79)*10000</f>
        <v>0.82916019739479696</v>
      </c>
      <c r="U79" s="26">
        <v>1250</v>
      </c>
      <c r="V79" s="29">
        <f>(U79/D79)*1000</f>
        <v>4.6378231171365707</v>
      </c>
      <c r="W79" s="32">
        <v>134</v>
      </c>
      <c r="X79" s="33">
        <f>(W79/E79)*1000</f>
        <v>0.16184102621703847</v>
      </c>
      <c r="Y79">
        <v>7</v>
      </c>
      <c r="Z79" s="26">
        <v>-15.18987341772152</v>
      </c>
      <c r="AA79" s="26">
        <v>6.2111801242236027</v>
      </c>
      <c r="AB79" s="26">
        <v>19.93006993006993</v>
      </c>
      <c r="AC79" s="26">
        <v>6.9767441860465116</v>
      </c>
      <c r="AD79" s="18">
        <v>-5.9077809798270903E-2</v>
      </c>
      <c r="AE79" s="18">
        <v>9.9378881987577605E-2</v>
      </c>
      <c r="AF79" s="18">
        <v>0.22089552238806001</v>
      </c>
      <c r="AG79" s="7">
        <v>3155</v>
      </c>
      <c r="AH79" s="14">
        <f>(AG79/C79)*10000</f>
        <v>28.74725739319323</v>
      </c>
      <c r="AI79" s="3">
        <v>243</v>
      </c>
      <c r="AJ79" s="8">
        <v>7.6999999999999999E-2</v>
      </c>
      <c r="AK79" s="9">
        <v>0.104</v>
      </c>
      <c r="AL79" s="9">
        <v>6.4000000000000001E-2</v>
      </c>
      <c r="AM79">
        <v>19.5</v>
      </c>
      <c r="AN79" s="20">
        <v>186</v>
      </c>
      <c r="AO79" s="39">
        <v>13.66</v>
      </c>
      <c r="AP79" s="1">
        <v>4.6100000000000003</v>
      </c>
      <c r="AQ79" s="21">
        <v>378.85802000000001</v>
      </c>
      <c r="AR79" s="21">
        <v>689.23720000000003</v>
      </c>
      <c r="AS79" s="21">
        <v>89.483350000000002</v>
      </c>
      <c r="AU79">
        <v>88</v>
      </c>
      <c r="AV79" s="38">
        <v>100.61425</v>
      </c>
      <c r="AW79" s="64" t="s">
        <v>250</v>
      </c>
      <c r="AX79" s="65">
        <f>(AW79/C79)*100000</f>
        <v>130.11436943733736</v>
      </c>
    </row>
    <row r="80" spans="1:50" x14ac:dyDescent="0.2">
      <c r="A80" s="3">
        <v>38</v>
      </c>
      <c r="B80" s="6" t="s">
        <v>93</v>
      </c>
      <c r="C80" s="10">
        <v>1283384</v>
      </c>
      <c r="D80" s="10">
        <v>240632</v>
      </c>
      <c r="E80" s="35">
        <f>(C80-D80)</f>
        <v>1042752</v>
      </c>
      <c r="F80" s="10">
        <v>19.022608280453667</v>
      </c>
      <c r="G80" s="35">
        <f>(100-F80)</f>
        <v>80.977391719546333</v>
      </c>
      <c r="H80" s="25">
        <v>6.1</v>
      </c>
      <c r="I80" s="25">
        <v>9.6</v>
      </c>
      <c r="J80" s="3">
        <v>46.7</v>
      </c>
      <c r="K80" s="3">
        <v>48</v>
      </c>
      <c r="L80" s="12">
        <f>(K80/C80)*10000</f>
        <v>0.37401120786919578</v>
      </c>
      <c r="M80" s="31">
        <f>(C80/67761092)*100</f>
        <v>1.8939836447736114</v>
      </c>
      <c r="N80" s="31">
        <f>(K80/9585)*100</f>
        <v>0.50078247261345854</v>
      </c>
      <c r="O80" s="17">
        <v>986</v>
      </c>
      <c r="P80" s="29">
        <f>(O80/C80)*10000</f>
        <v>7.6828135616463973</v>
      </c>
      <c r="Q80" s="17">
        <v>996</v>
      </c>
      <c r="R80" s="29">
        <f>(Q80/C80)*10000</f>
        <v>7.7607325632858135</v>
      </c>
      <c r="S80" s="17">
        <v>-10</v>
      </c>
      <c r="T80" s="29">
        <f>(S80/C80)*10000</f>
        <v>-7.79190016394158E-2</v>
      </c>
      <c r="U80" s="26">
        <v>866</v>
      </c>
      <c r="V80" s="29">
        <f>(U80/D80)*1000</f>
        <v>3.5988563449582767</v>
      </c>
      <c r="W80" s="34">
        <v>120</v>
      </c>
      <c r="X80" s="33">
        <f>(W80/E80)*1000</f>
        <v>0.11508009574663966</v>
      </c>
      <c r="Y80">
        <v>-1</v>
      </c>
      <c r="Z80" s="26">
        <v>-7.6923076923076925</v>
      </c>
      <c r="AA80" s="26">
        <v>-23.52941176470588</v>
      </c>
      <c r="AB80" s="26">
        <v>12.053571428571429</v>
      </c>
      <c r="AC80" s="26">
        <v>1.8404907975460123</v>
      </c>
      <c r="AD80" s="18">
        <v>-5.97609561752988E-2</v>
      </c>
      <c r="AE80" s="18">
        <v>0.15887850467289699</v>
      </c>
      <c r="AF80" s="18">
        <v>8.0568720379147002E-2</v>
      </c>
      <c r="AG80" s="7">
        <v>1207</v>
      </c>
      <c r="AH80" s="11">
        <f>(AG80/C80)*10000</f>
        <v>9.4048234978774872</v>
      </c>
      <c r="AI80" s="3">
        <v>112</v>
      </c>
      <c r="AJ80" s="8">
        <v>9.2999999999999999E-2</v>
      </c>
      <c r="AK80" s="9">
        <v>0.113</v>
      </c>
      <c r="AL80" s="9">
        <v>8.5000000000000006E-2</v>
      </c>
      <c r="AM80">
        <v>7.4</v>
      </c>
      <c r="AN80" s="20">
        <v>161</v>
      </c>
      <c r="AO80" s="39">
        <v>12.28</v>
      </c>
      <c r="AP80" s="1">
        <v>4.8600000000000003</v>
      </c>
      <c r="AQ80" s="21">
        <v>304.81184000000002</v>
      </c>
      <c r="AR80" s="21">
        <v>681.93737999999996</v>
      </c>
      <c r="AS80" s="21">
        <v>59.969410000000003</v>
      </c>
      <c r="AU80">
        <v>84</v>
      </c>
      <c r="AV80" s="38">
        <v>109.74567999999999</v>
      </c>
      <c r="AW80" s="64" t="s">
        <v>296</v>
      </c>
      <c r="AX80" s="65">
        <f>(AW80/C80)*100000</f>
        <v>126.69629666569007</v>
      </c>
    </row>
    <row r="81" spans="1:50" x14ac:dyDescent="0.2">
      <c r="A81" s="16">
        <v>83</v>
      </c>
      <c r="B81" s="6" t="s">
        <v>104</v>
      </c>
      <c r="C81" s="10">
        <v>1075653</v>
      </c>
      <c r="D81" s="10">
        <v>284691</v>
      </c>
      <c r="E81" s="35">
        <f>(C81-D81)</f>
        <v>790962</v>
      </c>
      <c r="F81" s="10">
        <v>26.511590224205555</v>
      </c>
      <c r="G81" s="35">
        <f>(100-F81)</f>
        <v>73.488409775794452</v>
      </c>
      <c r="H81" s="25">
        <v>5.0999999999999996</v>
      </c>
      <c r="I81" s="25">
        <v>7.6</v>
      </c>
      <c r="J81" s="3">
        <v>51.800000000000004</v>
      </c>
      <c r="K81" s="3">
        <v>61</v>
      </c>
      <c r="L81" s="12">
        <f>(K81/C81)*10000</f>
        <v>0.56709738177646507</v>
      </c>
      <c r="M81" s="31">
        <f>(C81/67761092)*100</f>
        <v>1.5874198131281592</v>
      </c>
      <c r="N81" s="31">
        <f>(K81/9585)*100</f>
        <v>0.63641105894627015</v>
      </c>
      <c r="O81" s="17">
        <v>1242</v>
      </c>
      <c r="P81" s="29">
        <f>(O81/C81)*10000</f>
        <v>11.54647456010442</v>
      </c>
      <c r="Q81" s="17">
        <v>1158</v>
      </c>
      <c r="R81" s="29">
        <f>(Q81/C81)*10000</f>
        <v>10.765553575363057</v>
      </c>
      <c r="S81" s="17">
        <v>84</v>
      </c>
      <c r="T81" s="29">
        <f>(S81/C81)*10000</f>
        <v>0.78092098474136173</v>
      </c>
      <c r="U81" s="26">
        <v>1124</v>
      </c>
      <c r="V81" s="29">
        <f>(U81/D81)*1000</f>
        <v>3.9481402643567938</v>
      </c>
      <c r="W81" s="34">
        <v>118</v>
      </c>
      <c r="X81" s="33">
        <f>(W81/E81)*1000</f>
        <v>0.14918542230853063</v>
      </c>
      <c r="Y81">
        <v>7.3</v>
      </c>
      <c r="Z81" s="26">
        <v>-15.107913669064748</v>
      </c>
      <c r="AA81" s="26">
        <v>-3.1055900621118013</v>
      </c>
      <c r="AB81" s="26">
        <v>15.234375</v>
      </c>
      <c r="AC81" s="26">
        <v>11.794019933554816</v>
      </c>
      <c r="AD81" s="18">
        <v>-7.6785714285714193E-2</v>
      </c>
      <c r="AE81" s="18">
        <v>0.30769230769230799</v>
      </c>
      <c r="AF81" s="18">
        <v>0.181286549707602</v>
      </c>
      <c r="AG81" s="7">
        <v>2290</v>
      </c>
      <c r="AH81" s="11">
        <f>(AG81/C81)*10000</f>
        <v>21.289393512591886</v>
      </c>
      <c r="AI81" s="3">
        <v>298</v>
      </c>
      <c r="AJ81" s="15">
        <v>0.13</v>
      </c>
      <c r="AK81" s="9">
        <v>0.154</v>
      </c>
      <c r="AL81" s="9">
        <v>0.11799999999999999</v>
      </c>
      <c r="AM81">
        <v>10.3</v>
      </c>
      <c r="AN81" s="20">
        <v>166</v>
      </c>
      <c r="AO81" s="39">
        <v>6.13</v>
      </c>
      <c r="AP81" s="1">
        <v>4.55</v>
      </c>
      <c r="AQ81" s="21">
        <v>341.88377000000003</v>
      </c>
      <c r="AR81" s="21">
        <v>755.68894999999998</v>
      </c>
      <c r="AS81" s="21">
        <v>91.457629999999995</v>
      </c>
      <c r="AU81">
        <v>80</v>
      </c>
      <c r="AV81" s="38">
        <v>99.934020000000004</v>
      </c>
      <c r="AW81" s="64" t="s">
        <v>338</v>
      </c>
      <c r="AX81" s="65">
        <f>(AW81/C81)*100000</f>
        <v>125.319224694209</v>
      </c>
    </row>
    <row r="82" spans="1:50" x14ac:dyDescent="0.2">
      <c r="A82" s="3">
        <v>87</v>
      </c>
      <c r="B82" s="6" t="s">
        <v>21</v>
      </c>
      <c r="C82" s="10">
        <v>381379</v>
      </c>
      <c r="D82" s="10">
        <v>94618</v>
      </c>
      <c r="E82" s="35">
        <f>(C82-D82)</f>
        <v>286761</v>
      </c>
      <c r="F82" s="10">
        <v>25.519049340029238</v>
      </c>
      <c r="G82" s="35">
        <f>(100-F82)</f>
        <v>74.480950659970759</v>
      </c>
      <c r="H82" s="25">
        <v>6</v>
      </c>
      <c r="I82" s="25">
        <v>7.3</v>
      </c>
      <c r="J82" s="3">
        <v>52.1</v>
      </c>
      <c r="K82" s="3">
        <v>11</v>
      </c>
      <c r="L82" s="12">
        <f>(K82/C82)*10000</f>
        <v>0.28842699781582098</v>
      </c>
      <c r="M82" s="31">
        <f>(C82/67761092)*100</f>
        <v>0.56282888711415691</v>
      </c>
      <c r="N82" s="31">
        <f>(K82/9585)*100</f>
        <v>0.11476264997391757</v>
      </c>
      <c r="O82" s="17">
        <v>456</v>
      </c>
      <c r="P82" s="29">
        <f>(O82/C82)*10000</f>
        <v>11.956610091274035</v>
      </c>
      <c r="Q82" s="17">
        <v>491</v>
      </c>
      <c r="R82" s="29">
        <f>(Q82/C82)*10000</f>
        <v>12.874332357051648</v>
      </c>
      <c r="S82" s="17">
        <v>-35</v>
      </c>
      <c r="T82" s="29">
        <f>(S82/C82)*10000</f>
        <v>-0.91772226577761229</v>
      </c>
      <c r="U82" s="26">
        <v>404</v>
      </c>
      <c r="V82" s="29">
        <f>(U82/D82)*1000</f>
        <v>4.269800672176542</v>
      </c>
      <c r="W82" s="34">
        <v>52</v>
      </c>
      <c r="X82" s="33">
        <f>(W82/E82)*1000</f>
        <v>0.18133567674823284</v>
      </c>
      <c r="Y82">
        <v>-7.1</v>
      </c>
      <c r="Z82" s="26">
        <v>-7.1428571428571423</v>
      </c>
      <c r="AA82" s="26">
        <v>-13.513513513513514</v>
      </c>
      <c r="AB82" s="26">
        <v>-10.679611650485436</v>
      </c>
      <c r="AC82" s="26">
        <v>-3.8759689922480618</v>
      </c>
      <c r="AD82" s="18">
        <v>-8.0419580419580403E-2</v>
      </c>
      <c r="AE82" s="18">
        <v>-3.03030303030303E-2</v>
      </c>
      <c r="AF82" s="18">
        <v>-0.12280701754386</v>
      </c>
      <c r="AG82" s="7">
        <v>10</v>
      </c>
      <c r="AH82" s="11">
        <f>(AG82/C82)*10000</f>
        <v>0.26220636165074634</v>
      </c>
      <c r="AI82" s="3">
        <v>2</v>
      </c>
      <c r="AJ82" s="15">
        <v>0.2</v>
      </c>
      <c r="AK82" s="13">
        <v>0</v>
      </c>
      <c r="AL82" s="13">
        <v>0.25</v>
      </c>
      <c r="AM82">
        <v>6.8</v>
      </c>
      <c r="AN82" s="20">
        <v>194</v>
      </c>
      <c r="AO82" s="39">
        <v>5.32</v>
      </c>
      <c r="AP82" s="1">
        <v>4.96</v>
      </c>
      <c r="AQ82" s="21">
        <v>201.30708999999999</v>
      </c>
      <c r="AR82" s="21">
        <v>668.09241999999995</v>
      </c>
      <c r="AS82" s="21">
        <v>53.719000000000001</v>
      </c>
      <c r="AU82">
        <v>98</v>
      </c>
      <c r="AV82" s="38">
        <v>110.84569</v>
      </c>
      <c r="AW82" s="64" t="s">
        <v>289</v>
      </c>
      <c r="AX82" s="65">
        <f>(AW82/C82)*100000</f>
        <v>207.14302570408964</v>
      </c>
    </row>
    <row r="83" spans="1:50" x14ac:dyDescent="0.2">
      <c r="A83" s="3">
        <v>22</v>
      </c>
      <c r="B83" s="6" t="s">
        <v>32</v>
      </c>
      <c r="C83" s="10">
        <v>617107</v>
      </c>
      <c r="D83" s="10">
        <v>159629</v>
      </c>
      <c r="E83" s="35">
        <f>(C83-D83)</f>
        <v>457478</v>
      </c>
      <c r="F83" s="10">
        <v>26.775033294978414</v>
      </c>
      <c r="G83" s="35">
        <f>(100-F83)</f>
        <v>73.224966705021586</v>
      </c>
      <c r="H83" s="25">
        <v>2.5</v>
      </c>
      <c r="I83" s="25">
        <v>3.2</v>
      </c>
      <c r="J83" s="3">
        <v>54.900000000000006</v>
      </c>
      <c r="K83" s="3">
        <v>20</v>
      </c>
      <c r="L83" s="12">
        <f>(K83/C83)*10000</f>
        <v>0.32409290447199596</v>
      </c>
      <c r="M83" s="31">
        <f>(C83/67761092)*100</f>
        <v>0.91070993956236712</v>
      </c>
      <c r="N83" s="31">
        <f>(K83/9585)*100</f>
        <v>0.20865936358894105</v>
      </c>
      <c r="O83" s="17">
        <v>768</v>
      </c>
      <c r="P83" s="29">
        <f>(O83/C83)*10000</f>
        <v>12.445167531724644</v>
      </c>
      <c r="Q83" s="17">
        <v>746</v>
      </c>
      <c r="R83" s="29">
        <f>(Q83/C83)*10000</f>
        <v>12.08866533680545</v>
      </c>
      <c r="S83" s="17">
        <v>22</v>
      </c>
      <c r="T83" s="29">
        <f>(S83/C83)*10000</f>
        <v>0.35650219491919555</v>
      </c>
      <c r="U83" s="26">
        <v>677</v>
      </c>
      <c r="V83" s="29">
        <f>(U83/D83)*1000</f>
        <v>4.2410840135564341</v>
      </c>
      <c r="W83" s="32">
        <v>91</v>
      </c>
      <c r="X83" s="33">
        <f>(W83/E83)*1000</f>
        <v>0.19891666921688037</v>
      </c>
      <c r="Y83">
        <v>2.9</v>
      </c>
      <c r="Z83" s="26">
        <v>-1.0869565217391304</v>
      </c>
      <c r="AA83" s="26">
        <v>-4.4247787610619467</v>
      </c>
      <c r="AB83" s="26">
        <v>1.257861635220126</v>
      </c>
      <c r="AC83" s="26">
        <v>6.8062827225130889</v>
      </c>
      <c r="AD83" s="18">
        <v>-8.0428954423592505E-2</v>
      </c>
      <c r="AE83" s="18">
        <v>1.0869565217391399E-2</v>
      </c>
      <c r="AF83" s="18">
        <v>9.2783505154639095E-2</v>
      </c>
      <c r="AG83" s="7">
        <v>28</v>
      </c>
      <c r="AH83" s="11">
        <f>(AG83/C83)*10000</f>
        <v>0.45373006626079432</v>
      </c>
      <c r="AI83" s="3">
        <v>0</v>
      </c>
      <c r="AJ83" s="15">
        <v>0</v>
      </c>
      <c r="AK83" s="13">
        <v>0</v>
      </c>
      <c r="AL83" s="13">
        <v>0</v>
      </c>
      <c r="AM83">
        <v>3.4</v>
      </c>
      <c r="AN83" s="20">
        <v>143</v>
      </c>
      <c r="AO83" s="39">
        <v>2.63</v>
      </c>
      <c r="AP83" s="1">
        <v>3.37</v>
      </c>
      <c r="AQ83" s="21">
        <v>158.12577999999999</v>
      </c>
      <c r="AR83" s="21">
        <v>775.54938000000004</v>
      </c>
      <c r="AS83" s="21">
        <v>69.368989999999997</v>
      </c>
      <c r="AT83" s="28">
        <v>17</v>
      </c>
      <c r="AU83">
        <v>128</v>
      </c>
      <c r="AV83" s="38">
        <v>139.70657</v>
      </c>
      <c r="AW83" s="64" t="s">
        <v>267</v>
      </c>
      <c r="AX83" s="65">
        <f>(AW83/C83)*100000</f>
        <v>173.71379679698981</v>
      </c>
    </row>
    <row r="84" spans="1:50" x14ac:dyDescent="0.2">
      <c r="A84" s="3">
        <v>971</v>
      </c>
      <c r="B84" s="6" t="s">
        <v>31</v>
      </c>
      <c r="C84" s="10">
        <v>396153</v>
      </c>
      <c r="D84" s="10">
        <v>77608</v>
      </c>
      <c r="E84" s="35">
        <f>(C84-D84)</f>
        <v>318545</v>
      </c>
      <c r="F84" s="10">
        <v>20.592285587681989</v>
      </c>
      <c r="G84" s="35">
        <f>(100-F84)</f>
        <v>79.407714412318015</v>
      </c>
      <c r="H84" s="10" t="s">
        <v>180</v>
      </c>
      <c r="I84" s="10" t="s">
        <v>180</v>
      </c>
      <c r="J84" s="3">
        <v>52.699999999999996</v>
      </c>
      <c r="K84" s="3">
        <v>10</v>
      </c>
      <c r="L84" s="12">
        <f>(K84/C84)*10000</f>
        <v>0.25242772363203103</v>
      </c>
      <c r="M84" s="31">
        <f>(C84/67761092)*100</f>
        <v>0.58463195959120606</v>
      </c>
      <c r="N84" s="31">
        <f>(K84/9585)*100</f>
        <v>0.10432968179447052</v>
      </c>
      <c r="O84" s="17">
        <v>360</v>
      </c>
      <c r="P84" s="29">
        <f>(O84/C84)*10000</f>
        <v>9.0873980507531193</v>
      </c>
      <c r="Q84" s="17">
        <v>357</v>
      </c>
      <c r="R84" s="29">
        <f>(Q84/C84)*10000</f>
        <v>9.0116697336635081</v>
      </c>
      <c r="S84" s="17">
        <v>3</v>
      </c>
      <c r="T84" s="29">
        <f>(S84/C84)*10000</f>
        <v>7.5728317089609323E-2</v>
      </c>
      <c r="U84" s="26">
        <v>285</v>
      </c>
      <c r="V84" s="29">
        <f>(U84/D84)*1000</f>
        <v>3.6723018245541694</v>
      </c>
      <c r="W84" s="34">
        <v>75</v>
      </c>
      <c r="X84" s="33">
        <f>(W84/E84)*1000</f>
        <v>0.23544554144626348</v>
      </c>
      <c r="Y84">
        <v>0.8</v>
      </c>
      <c r="Z84" s="26">
        <v>-5.0632911392405067</v>
      </c>
      <c r="AA84" s="26">
        <v>16.071428571428573</v>
      </c>
      <c r="AB84" s="26">
        <v>-8.791208791208792</v>
      </c>
      <c r="AC84" s="26">
        <v>4.5801526717557248</v>
      </c>
      <c r="AD84" s="18">
        <v>-8.4745762711864403E-2</v>
      </c>
      <c r="AE84" s="18">
        <v>1.25</v>
      </c>
      <c r="AF84" s="18">
        <v>-3.3112582781456901E-2</v>
      </c>
      <c r="AG84" s="7">
        <v>25</v>
      </c>
      <c r="AH84" s="11">
        <f>(AG84/C84)*10000</f>
        <v>0.63106930908007763</v>
      </c>
      <c r="AI84" s="3">
        <v>12</v>
      </c>
      <c r="AJ84" s="15">
        <v>0.48</v>
      </c>
      <c r="AK84" s="13">
        <v>0.75</v>
      </c>
      <c r="AL84" s="9">
        <v>0.42899999999999999</v>
      </c>
      <c r="AM84">
        <v>10.5</v>
      </c>
      <c r="AN84" s="20">
        <v>147</v>
      </c>
      <c r="AO84" s="39">
        <v>6.76</v>
      </c>
      <c r="AP84" s="1">
        <v>9.19</v>
      </c>
      <c r="AQ84" s="21">
        <v>1088.9207100000001</v>
      </c>
      <c r="AR84" s="21">
        <v>487.05538999999999</v>
      </c>
      <c r="AS84" s="21">
        <v>48.554720000000003</v>
      </c>
      <c r="AU84">
        <v>39</v>
      </c>
      <c r="AV84" s="38">
        <v>48.452970000000001</v>
      </c>
      <c r="AW84" s="64" t="s">
        <v>280</v>
      </c>
      <c r="AX84" s="65">
        <f>(AW84/C84)*100000</f>
        <v>93.903113191115551</v>
      </c>
    </row>
    <row r="85" spans="1:50" x14ac:dyDescent="0.2">
      <c r="A85" s="16" t="s">
        <v>115</v>
      </c>
      <c r="B85" s="6" t="s">
        <v>94</v>
      </c>
      <c r="C85" s="10">
        <v>659968</v>
      </c>
      <c r="D85" s="10">
        <v>184765</v>
      </c>
      <c r="E85" s="35">
        <f>(C85-D85)</f>
        <v>475203</v>
      </c>
      <c r="F85" s="10">
        <v>28.553656425789704</v>
      </c>
      <c r="G85" s="35">
        <f>(100-F85)</f>
        <v>71.446343574210289</v>
      </c>
      <c r="H85" s="25">
        <v>2.2999999999999998</v>
      </c>
      <c r="I85" s="25">
        <v>3.5</v>
      </c>
      <c r="J85" s="3">
        <v>54.9</v>
      </c>
      <c r="K85" s="3">
        <v>23</v>
      </c>
      <c r="L85" s="12">
        <f>(K85/C85)*10000</f>
        <v>0.34850174553917768</v>
      </c>
      <c r="M85" s="31">
        <f>(C85/67761092)*100</f>
        <v>0.97396305242542436</v>
      </c>
      <c r="N85" s="31">
        <f>(K85/9585)*100</f>
        <v>0.23995826812728219</v>
      </c>
      <c r="O85" s="17">
        <v>769</v>
      </c>
      <c r="P85" s="29">
        <f>(O85/C85)*10000</f>
        <v>11.652080100853375</v>
      </c>
      <c r="Q85" s="17">
        <v>773</v>
      </c>
      <c r="R85" s="29">
        <f>(Q85/C85)*10000</f>
        <v>11.712689100077579</v>
      </c>
      <c r="S85" s="17">
        <v>-4</v>
      </c>
      <c r="T85" s="29">
        <f>(S85/C85)*10000</f>
        <v>-6.0608999224204811E-2</v>
      </c>
      <c r="U85" s="26">
        <v>682</v>
      </c>
      <c r="V85" s="29">
        <f>(U85/D85)*1000</f>
        <v>3.6911752767028387</v>
      </c>
      <c r="W85" s="32">
        <v>87</v>
      </c>
      <c r="X85" s="33">
        <f>(W85/E85)*1000</f>
        <v>0.18307965227492251</v>
      </c>
      <c r="Y85">
        <v>-0.5</v>
      </c>
      <c r="Z85" s="26">
        <v>-10.309278350515463</v>
      </c>
      <c r="AA85" s="26">
        <v>-0.89285714285714279</v>
      </c>
      <c r="AB85" s="26">
        <v>-18.96551724137931</v>
      </c>
      <c r="AC85" s="26">
        <v>10.256410256410255</v>
      </c>
      <c r="AD85" s="18">
        <v>-9.3240093240093205E-2</v>
      </c>
      <c r="AE85" s="18">
        <v>0.180451127819549</v>
      </c>
      <c r="AF85" s="18">
        <v>6.9518716577540204E-2</v>
      </c>
      <c r="AG85" s="7">
        <v>1341</v>
      </c>
      <c r="AH85" s="11">
        <f>(AG85/C85)*10000</f>
        <v>20.319166989914663</v>
      </c>
      <c r="AI85" s="3">
        <v>76</v>
      </c>
      <c r="AJ85" s="8">
        <v>5.7000000000000002E-2</v>
      </c>
      <c r="AK85" s="9">
        <v>6.4000000000000001E-2</v>
      </c>
      <c r="AL85" s="9">
        <v>5.3999999999999999E-2</v>
      </c>
      <c r="AM85">
        <v>5.2</v>
      </c>
      <c r="AN85" s="20">
        <v>170</v>
      </c>
      <c r="AO85" s="39">
        <v>3.55</v>
      </c>
      <c r="AP85" s="1">
        <v>4.21</v>
      </c>
      <c r="AQ85" s="21">
        <v>244.95263</v>
      </c>
      <c r="AR85" s="21">
        <v>694.46474000000001</v>
      </c>
      <c r="AS85" s="21">
        <v>53.5839</v>
      </c>
      <c r="AU85">
        <v>106</v>
      </c>
      <c r="AV85" s="38">
        <v>121.7328</v>
      </c>
      <c r="AW85" s="64" t="s">
        <v>262</v>
      </c>
      <c r="AX85" s="65">
        <f>(AW85/C85)*100000</f>
        <v>166.22018037238169</v>
      </c>
    </row>
    <row r="86" spans="1:50" x14ac:dyDescent="0.2">
      <c r="A86" s="3">
        <v>974</v>
      </c>
      <c r="B86" s="6" t="s">
        <v>19</v>
      </c>
      <c r="C86" s="10">
        <v>863063</v>
      </c>
      <c r="D86" s="10">
        <v>112445</v>
      </c>
      <c r="E86" s="35">
        <f>(C86-D86)</f>
        <v>750618</v>
      </c>
      <c r="F86" s="10">
        <v>13.075623372742189</v>
      </c>
      <c r="G86" s="35">
        <f>(100-F86)</f>
        <v>86.924376627257814</v>
      </c>
      <c r="H86" s="10" t="s">
        <v>180</v>
      </c>
      <c r="I86" s="10" t="s">
        <v>180</v>
      </c>
      <c r="J86" s="3">
        <v>56.7</v>
      </c>
      <c r="K86" s="3">
        <v>0</v>
      </c>
      <c r="L86" s="12">
        <f>(K86/C86)*10000</f>
        <v>0</v>
      </c>
      <c r="M86" s="31">
        <f>(C86/67761092)*100</f>
        <v>1.273685199760358</v>
      </c>
      <c r="N86" s="31">
        <f>(K86/9585)*100</f>
        <v>0</v>
      </c>
      <c r="O86" s="17">
        <v>489</v>
      </c>
      <c r="P86" s="29">
        <f>(O86/C86)*10000</f>
        <v>5.6658668023075949</v>
      </c>
      <c r="Q86" s="17">
        <v>516</v>
      </c>
      <c r="R86" s="29">
        <f>(Q86/C86)*10000</f>
        <v>5.9787060736006525</v>
      </c>
      <c r="S86" s="17">
        <v>-27</v>
      </c>
      <c r="T86" s="29">
        <f>(S86/C86)*10000</f>
        <v>-0.31283927129305739</v>
      </c>
      <c r="U86" s="26">
        <v>347</v>
      </c>
      <c r="V86" s="29">
        <f>(U86/D86)*1000</f>
        <v>3.0859531326426253</v>
      </c>
      <c r="W86" s="34">
        <v>142</v>
      </c>
      <c r="X86" s="33">
        <f>(W86/E86)*1000</f>
        <v>0.1891774511136157</v>
      </c>
      <c r="Y86">
        <v>-5.2</v>
      </c>
      <c r="Z86" s="26">
        <v>-7.18954248366013</v>
      </c>
      <c r="AA86" s="26">
        <v>-12</v>
      </c>
      <c r="AB86" s="26">
        <v>-3.3613445378151261</v>
      </c>
      <c r="AC86" s="26">
        <v>0</v>
      </c>
      <c r="AD86" s="18">
        <v>-0.105042016806723</v>
      </c>
      <c r="AE86" s="18">
        <v>-0.25</v>
      </c>
      <c r="AF86" s="18">
        <v>0.117370892018779</v>
      </c>
      <c r="AG86" s="7">
        <v>4</v>
      </c>
      <c r="AH86" s="11">
        <f>(AG86/C86)*10000</f>
        <v>4.6346558710082579E-2</v>
      </c>
      <c r="AI86" s="3">
        <v>0</v>
      </c>
      <c r="AJ86" s="15">
        <v>0</v>
      </c>
      <c r="AK86" s="13">
        <v>0</v>
      </c>
      <c r="AL86" s="13">
        <v>0</v>
      </c>
      <c r="AM86">
        <v>13.6</v>
      </c>
      <c r="AN86" s="20">
        <v>165</v>
      </c>
      <c r="AO86" s="39">
        <v>6.49</v>
      </c>
      <c r="AP86" s="1">
        <v>10.1</v>
      </c>
      <c r="AQ86" s="21">
        <v>586.39157999999998</v>
      </c>
      <c r="AR86" s="21">
        <v>652.91143999999997</v>
      </c>
      <c r="AS86" s="21">
        <v>79.30395</v>
      </c>
      <c r="AU86">
        <v>37</v>
      </c>
      <c r="AV86" s="38">
        <v>43.67998</v>
      </c>
      <c r="AW86" s="64" t="s">
        <v>322</v>
      </c>
      <c r="AX86" s="65">
        <f>(AW86/C86)*100000</f>
        <v>130.46556276888245</v>
      </c>
    </row>
    <row r="87" spans="1:50" x14ac:dyDescent="0.2">
      <c r="A87" s="16" t="s">
        <v>113</v>
      </c>
      <c r="B87" s="6" t="s">
        <v>33</v>
      </c>
      <c r="C87" s="10">
        <v>150185</v>
      </c>
      <c r="D87" s="10">
        <v>41754</v>
      </c>
      <c r="E87" s="35">
        <f>(C87-D87)</f>
        <v>108431</v>
      </c>
      <c r="F87" s="10">
        <v>29.23724362969239</v>
      </c>
      <c r="G87" s="35">
        <f>(100-F87)</f>
        <v>70.762756370307613</v>
      </c>
      <c r="H87" s="25">
        <v>1.5</v>
      </c>
      <c r="I87" s="25">
        <v>2.2000000000000002</v>
      </c>
      <c r="J87" s="3">
        <v>55</v>
      </c>
      <c r="K87" s="3">
        <v>0</v>
      </c>
      <c r="L87" s="12">
        <f>(K87/C87)*10000</f>
        <v>0</v>
      </c>
      <c r="M87" s="31">
        <f>(C87/67761092)*100</f>
        <v>0.22163899011544858</v>
      </c>
      <c r="N87" s="31">
        <f>(K87/9585)*100</f>
        <v>0</v>
      </c>
      <c r="O87" s="17">
        <v>184</v>
      </c>
      <c r="P87" s="29">
        <f>(O87/C87)*10000</f>
        <v>12.251556413756367</v>
      </c>
      <c r="Q87" s="17">
        <v>212</v>
      </c>
      <c r="R87" s="29">
        <f>(Q87/C87)*10000</f>
        <v>14.115923694110595</v>
      </c>
      <c r="S87" s="17">
        <v>-28</v>
      </c>
      <c r="T87" s="29">
        <f>(S87/C87)*10000</f>
        <v>-1.8643672803542297</v>
      </c>
      <c r="U87" s="26">
        <v>161</v>
      </c>
      <c r="V87" s="29">
        <f>(U87/D87)*1000</f>
        <v>3.8559179958806342</v>
      </c>
      <c r="W87" s="32">
        <v>23</v>
      </c>
      <c r="X87" s="33">
        <f>(W87/E87)*1000</f>
        <v>0.21211646115963145</v>
      </c>
      <c r="Y87">
        <v>-13.2</v>
      </c>
      <c r="Z87" s="26">
        <v>0</v>
      </c>
      <c r="AA87" s="26">
        <v>-23.076923076923077</v>
      </c>
      <c r="AB87" s="26">
        <v>-23.913043478260871</v>
      </c>
      <c r="AC87" s="26">
        <v>-9.4017094017094021</v>
      </c>
      <c r="AD87" s="18">
        <v>-0.109243697478992</v>
      </c>
      <c r="AE87" s="18">
        <v>-0.340425531914894</v>
      </c>
      <c r="AF87" s="18">
        <v>0</v>
      </c>
      <c r="AG87" s="7">
        <v>37</v>
      </c>
      <c r="AH87" s="11">
        <f>(AG87/C87)*10000</f>
        <v>2.4636281918966612</v>
      </c>
      <c r="AI87" s="3">
        <v>5</v>
      </c>
      <c r="AJ87" s="8">
        <v>0.13500000000000001</v>
      </c>
      <c r="AK87" s="9">
        <v>7.6999999999999999E-2</v>
      </c>
      <c r="AL87" s="9">
        <v>0.16700000000000001</v>
      </c>
      <c r="AM87">
        <v>3.2</v>
      </c>
      <c r="AN87" s="20">
        <v>168</v>
      </c>
      <c r="AO87" s="39">
        <v>1.55</v>
      </c>
      <c r="AP87" s="1">
        <v>4.26</v>
      </c>
      <c r="AQ87" s="21">
        <v>208.36984000000001</v>
      </c>
      <c r="AR87" s="21">
        <v>855.72073999999998</v>
      </c>
      <c r="AS87" s="21">
        <v>116.27498</v>
      </c>
      <c r="AU87">
        <v>153</v>
      </c>
      <c r="AV87" s="38">
        <v>157.17206999999999</v>
      </c>
      <c r="AW87" s="64" t="s">
        <v>260</v>
      </c>
      <c r="AX87" s="65">
        <f>(AW87/C87)*100000</f>
        <v>246.36281918966608</v>
      </c>
    </row>
    <row r="88" spans="1:50" s="47" customFormat="1" x14ac:dyDescent="0.2">
      <c r="A88" s="3">
        <v>65</v>
      </c>
      <c r="B88" s="6" t="s">
        <v>54</v>
      </c>
      <c r="C88" s="10">
        <v>234591</v>
      </c>
      <c r="D88" s="10">
        <v>63093</v>
      </c>
      <c r="E88" s="35">
        <f>(C88-D88)</f>
        <v>171498</v>
      </c>
      <c r="F88" s="10">
        <v>27.814000238054305</v>
      </c>
      <c r="G88" s="35">
        <f>(100-F88)</f>
        <v>72.185999761945695</v>
      </c>
      <c r="H88" s="25">
        <v>4</v>
      </c>
      <c r="I88" s="25">
        <v>6.5</v>
      </c>
      <c r="J88" s="3">
        <v>55.1</v>
      </c>
      <c r="K88" s="3">
        <v>10</v>
      </c>
      <c r="L88" s="12">
        <f>(K88/C88)*10000</f>
        <v>0.42627381272086312</v>
      </c>
      <c r="M88" s="31">
        <f>(C88/67761092)*100</f>
        <v>0.3462030983798195</v>
      </c>
      <c r="N88" s="31">
        <f>(K88/9585)*100</f>
        <v>0.10432968179447052</v>
      </c>
      <c r="O88" s="17">
        <v>284</v>
      </c>
      <c r="P88" s="29">
        <f>(O88/C88)*10000</f>
        <v>12.106176281272511</v>
      </c>
      <c r="Q88" s="17">
        <v>294</v>
      </c>
      <c r="R88" s="29">
        <f>(Q88/C88)*10000</f>
        <v>12.532450093993376</v>
      </c>
      <c r="S88" s="17">
        <v>-10</v>
      </c>
      <c r="T88" s="29">
        <f>(S88/C88)*10000</f>
        <v>-0.42627381272086312</v>
      </c>
      <c r="U88" s="26">
        <v>253</v>
      </c>
      <c r="V88" s="29">
        <f>(U88/D88)*1000</f>
        <v>4.009953560616867</v>
      </c>
      <c r="W88" s="34">
        <v>31</v>
      </c>
      <c r="X88" s="33">
        <f>(W88/E88)*1000</f>
        <v>0.18076012548251291</v>
      </c>
      <c r="Y88">
        <v>-3.4</v>
      </c>
      <c r="Z88" s="26">
        <v>0</v>
      </c>
      <c r="AA88" s="26">
        <v>-2.6315789473684208</v>
      </c>
      <c r="AB88" s="26">
        <v>-5.1724137931034484</v>
      </c>
      <c r="AC88" s="26">
        <v>-3.5928143712574849</v>
      </c>
      <c r="AD88" s="18">
        <v>-0.115606936416185</v>
      </c>
      <c r="AE88" s="18">
        <v>0</v>
      </c>
      <c r="AF88" s="18">
        <v>-4.4117647058823498E-2</v>
      </c>
      <c r="AG88" s="7">
        <v>218</v>
      </c>
      <c r="AH88" s="11">
        <f>(AG88/C88)*10000</f>
        <v>9.2927691173148155</v>
      </c>
      <c r="AI88" s="3">
        <v>30</v>
      </c>
      <c r="AJ88" s="8">
        <v>0.13800000000000001</v>
      </c>
      <c r="AK88" s="9">
        <v>0.20899999999999999</v>
      </c>
      <c r="AL88" s="9">
        <v>0.106</v>
      </c>
      <c r="AM88">
        <v>4.3</v>
      </c>
      <c r="AN88" s="20">
        <v>199</v>
      </c>
      <c r="AO88" s="39">
        <v>2.04</v>
      </c>
      <c r="AP88" s="1">
        <v>4.3499999999999996</v>
      </c>
      <c r="AQ88" s="21">
        <v>220.16820000000001</v>
      </c>
      <c r="AR88" s="21">
        <v>725.51598000000001</v>
      </c>
      <c r="AS88" s="21">
        <v>63.017029999999998</v>
      </c>
      <c r="AT88" s="3"/>
      <c r="AU88">
        <v>101</v>
      </c>
      <c r="AV88" s="38">
        <v>109.15276</v>
      </c>
      <c r="AW88" s="64" t="s">
        <v>291</v>
      </c>
      <c r="AX88" s="65">
        <f>(AW88/C88)*100000</f>
        <v>162.8365964593697</v>
      </c>
    </row>
    <row r="89" spans="1:50" x14ac:dyDescent="0.2">
      <c r="A89" s="3">
        <v>12</v>
      </c>
      <c r="B89" s="6" t="s">
        <v>28</v>
      </c>
      <c r="C89" s="10">
        <v>289488</v>
      </c>
      <c r="D89" s="10">
        <v>78114</v>
      </c>
      <c r="E89" s="35">
        <f>(C89-D89)</f>
        <v>211374</v>
      </c>
      <c r="F89" s="10">
        <v>28.062221583560859</v>
      </c>
      <c r="G89" s="35">
        <f>(100-F89)</f>
        <v>71.937778416439144</v>
      </c>
      <c r="H89" s="25">
        <v>3.3</v>
      </c>
      <c r="I89" s="25">
        <v>5</v>
      </c>
      <c r="J89" s="3">
        <v>51.5</v>
      </c>
      <c r="K89" s="3">
        <v>19</v>
      </c>
      <c r="L89" s="12">
        <f>(K89/C89)*10000</f>
        <v>0.65633117780357042</v>
      </c>
      <c r="M89" s="31">
        <f>(C89/67761092)*100</f>
        <v>0.42721861684283363</v>
      </c>
      <c r="N89" s="31">
        <f>(K89/9585)*100</f>
        <v>0.19822639540949399</v>
      </c>
      <c r="O89" s="17">
        <v>362</v>
      </c>
      <c r="P89" s="29">
        <f>(O89/C89)*10000</f>
        <v>12.504836124468026</v>
      </c>
      <c r="Q89" s="17">
        <v>336</v>
      </c>
      <c r="R89" s="29">
        <f>(Q89/C89)*10000</f>
        <v>11.606698723263142</v>
      </c>
      <c r="S89" s="17">
        <v>26</v>
      </c>
      <c r="T89" s="29">
        <f>(S89/C89)*10000</f>
        <v>0.89813740120488594</v>
      </c>
      <c r="U89" s="26">
        <v>332</v>
      </c>
      <c r="V89" s="29">
        <f>(U89/D89)*1000</f>
        <v>4.2501984279386535</v>
      </c>
      <c r="W89" s="32">
        <v>30</v>
      </c>
      <c r="X89" s="33">
        <f>(W89/E89)*1000</f>
        <v>0.14192852479491327</v>
      </c>
      <c r="Y89">
        <v>7.7</v>
      </c>
      <c r="Z89" s="26">
        <v>-14.285714285714285</v>
      </c>
      <c r="AA89" s="26">
        <v>-8.8888888888888893</v>
      </c>
      <c r="AB89" s="26">
        <v>62.962962962962962</v>
      </c>
      <c r="AC89" s="26">
        <v>0.49504950495049505</v>
      </c>
      <c r="AD89" s="18">
        <v>-0.12</v>
      </c>
      <c r="AE89" s="18">
        <v>-0.17241379310344801</v>
      </c>
      <c r="AF89" s="18">
        <v>-7.8431372549019704E-2</v>
      </c>
      <c r="AG89" s="7">
        <v>20</v>
      </c>
      <c r="AH89" s="11">
        <f>(AG89/C89)*10000</f>
        <v>0.69087492400375838</v>
      </c>
      <c r="AI89" s="3">
        <v>3</v>
      </c>
      <c r="AJ89" s="15">
        <v>0.15</v>
      </c>
      <c r="AK89" s="13">
        <v>0</v>
      </c>
      <c r="AL89" s="9">
        <v>0.158</v>
      </c>
      <c r="AM89">
        <v>3.9</v>
      </c>
      <c r="AN89" s="20">
        <v>148</v>
      </c>
      <c r="AO89" s="39">
        <v>2</v>
      </c>
      <c r="AP89" s="1">
        <v>3.85</v>
      </c>
      <c r="AQ89" s="21">
        <v>265.61507999999998</v>
      </c>
      <c r="AR89" s="21">
        <v>803.42240000000004</v>
      </c>
      <c r="AS89" s="21">
        <v>93.591329999999999</v>
      </c>
      <c r="AU89">
        <v>143</v>
      </c>
      <c r="AV89" s="38">
        <v>152.14127999999999</v>
      </c>
      <c r="AW89" s="64" t="s">
        <v>256</v>
      </c>
      <c r="AX89" s="65">
        <f>(AW89/C89)*100000</f>
        <v>151.30160835682307</v>
      </c>
    </row>
    <row r="90" spans="1:50" x14ac:dyDescent="0.2">
      <c r="A90" s="16">
        <v>66</v>
      </c>
      <c r="B90" s="6" t="s">
        <v>36</v>
      </c>
      <c r="C90" s="10">
        <v>482368</v>
      </c>
      <c r="D90" s="10">
        <v>128707</v>
      </c>
      <c r="E90" s="35">
        <f>(C90-D90)</f>
        <v>353661</v>
      </c>
      <c r="F90" s="10">
        <v>26.869937369519832</v>
      </c>
      <c r="G90" s="35">
        <f>(100-F90)</f>
        <v>73.130062630480168</v>
      </c>
      <c r="H90" s="25">
        <v>6.2</v>
      </c>
      <c r="I90" s="25">
        <v>10.3</v>
      </c>
      <c r="J90" s="3">
        <v>54.3</v>
      </c>
      <c r="K90" s="3">
        <v>22</v>
      </c>
      <c r="L90" s="12">
        <f>(K90/C90)*10000</f>
        <v>0.45608332227676796</v>
      </c>
      <c r="M90" s="31">
        <f>(C90/67761092)*100</f>
        <v>0.71186574147890058</v>
      </c>
      <c r="N90" s="31">
        <f>(K90/9585)*100</f>
        <v>0.22952529994783513</v>
      </c>
      <c r="O90" s="17">
        <v>617</v>
      </c>
      <c r="P90" s="29">
        <f>(O90/C90)*10000</f>
        <v>12.791064083852993</v>
      </c>
      <c r="Q90" s="17">
        <v>650</v>
      </c>
      <c r="R90" s="29">
        <f>(Q90/C90)*10000</f>
        <v>13.475189067268143</v>
      </c>
      <c r="S90" s="17">
        <v>-33</v>
      </c>
      <c r="T90" s="29">
        <f>(S90/C90)*10000</f>
        <v>-0.68412498341515193</v>
      </c>
      <c r="U90" s="26">
        <v>529</v>
      </c>
      <c r="V90" s="29">
        <f>(U90/D90)*1000</f>
        <v>4.1101105611971374</v>
      </c>
      <c r="W90" s="34">
        <v>88</v>
      </c>
      <c r="X90" s="33">
        <f>(W90/E90)*1000</f>
        <v>0.24882585300612731</v>
      </c>
      <c r="Y90">
        <v>-5.0999999999999996</v>
      </c>
      <c r="Z90" s="26">
        <v>0</v>
      </c>
      <c r="AA90" s="26">
        <v>-13.333333333333334</v>
      </c>
      <c r="AB90" s="26">
        <v>-0.73529411764705876</v>
      </c>
      <c r="AC90" s="26">
        <v>-5.9523809523809517</v>
      </c>
      <c r="AD90" s="18">
        <v>-0.138709677419355</v>
      </c>
      <c r="AE90" s="18">
        <v>0.15277777777777801</v>
      </c>
      <c r="AF90" s="18">
        <v>-6.5727699530516395E-2</v>
      </c>
      <c r="AG90" s="7">
        <v>57</v>
      </c>
      <c r="AH90" s="11">
        <f>(AG90/C90)*10000</f>
        <v>1.1816704258988988</v>
      </c>
      <c r="AI90" s="3">
        <v>5</v>
      </c>
      <c r="AJ90" s="8">
        <v>8.7999999999999995E-2</v>
      </c>
      <c r="AK90" s="13">
        <v>0</v>
      </c>
      <c r="AL90" s="9">
        <v>0.13900000000000001</v>
      </c>
      <c r="AM90">
        <v>6.8</v>
      </c>
      <c r="AN90" s="20">
        <v>177</v>
      </c>
      <c r="AO90" s="39">
        <v>3.87</v>
      </c>
      <c r="AP90" s="1">
        <v>4.7699999999999996</v>
      </c>
      <c r="AQ90" s="21">
        <v>179.97205</v>
      </c>
      <c r="AR90" s="21">
        <v>813.06921</v>
      </c>
      <c r="AS90" s="21">
        <v>95.915170000000003</v>
      </c>
      <c r="AU90">
        <v>74</v>
      </c>
      <c r="AV90" s="38">
        <v>85.701710000000006</v>
      </c>
      <c r="AW90" s="64" t="s">
        <v>323</v>
      </c>
      <c r="AX90" s="65">
        <f>(AW90/C90)*100000</f>
        <v>97.850603688470216</v>
      </c>
    </row>
    <row r="91" spans="1:50" x14ac:dyDescent="0.2">
      <c r="A91" s="3">
        <v>24</v>
      </c>
      <c r="B91" s="6" t="s">
        <v>61</v>
      </c>
      <c r="C91" s="10">
        <v>424095</v>
      </c>
      <c r="D91" s="10">
        <v>122069</v>
      </c>
      <c r="E91" s="35">
        <f>(C91-D91)</f>
        <v>302026</v>
      </c>
      <c r="F91" s="10">
        <v>29.890081367702187</v>
      </c>
      <c r="G91" s="35">
        <f>(100-F91)</f>
        <v>70.10991863229782</v>
      </c>
      <c r="H91" s="25">
        <v>5</v>
      </c>
      <c r="I91" s="25">
        <v>6.4</v>
      </c>
      <c r="J91" s="3">
        <v>56.5</v>
      </c>
      <c r="K91" s="3">
        <v>1</v>
      </c>
      <c r="L91" s="12">
        <f>(K91/C91)*10000</f>
        <v>2.357962249024393E-2</v>
      </c>
      <c r="M91" s="31">
        <f>(C91/67761092)*100</f>
        <v>0.62586801287086691</v>
      </c>
      <c r="N91" s="31">
        <f>(K91/9585)*100</f>
        <v>1.0432968179447054E-2</v>
      </c>
      <c r="O91" s="17">
        <v>475</v>
      </c>
      <c r="P91" s="29">
        <f>(O91/C91)*10000</f>
        <v>11.200320682865867</v>
      </c>
      <c r="Q91" s="17">
        <v>535</v>
      </c>
      <c r="R91" s="29">
        <f>(Q91/C91)*10000</f>
        <v>12.615098032280503</v>
      </c>
      <c r="S91" s="17">
        <v>-60</v>
      </c>
      <c r="T91" s="29">
        <f>(S91/C91)*10000</f>
        <v>-1.4147773494146358</v>
      </c>
      <c r="U91" s="26">
        <v>428</v>
      </c>
      <c r="V91" s="29">
        <f>(U91/D91)*1000</f>
        <v>3.5062136988096895</v>
      </c>
      <c r="W91" s="32">
        <v>47</v>
      </c>
      <c r="X91" s="33">
        <f>(W91/E91)*1000</f>
        <v>0.1556157416911127</v>
      </c>
      <c r="Y91">
        <v>-11.2</v>
      </c>
      <c r="Z91" s="26">
        <v>-34.722222222222221</v>
      </c>
      <c r="AA91" s="26">
        <v>-8.5714285714285712</v>
      </c>
      <c r="AB91" s="26">
        <v>18.367346938775512</v>
      </c>
      <c r="AC91" s="26">
        <v>-15.932203389830507</v>
      </c>
      <c r="AD91" s="18">
        <v>-0.139917695473251</v>
      </c>
      <c r="AE91" s="18">
        <v>0.13095238095238099</v>
      </c>
      <c r="AF91" s="18">
        <v>-2.7522935779816501E-2</v>
      </c>
      <c r="AG91" s="7">
        <v>334</v>
      </c>
      <c r="AH91" s="11">
        <f>(AG91/C91)*10000</f>
        <v>7.8755939117414728</v>
      </c>
      <c r="AI91" s="3">
        <v>23</v>
      </c>
      <c r="AJ91" s="8">
        <v>6.9000000000000006E-2</v>
      </c>
      <c r="AK91" s="9">
        <v>8.5999999999999993E-2</v>
      </c>
      <c r="AL91" s="9">
        <v>6.0999999999999999E-2</v>
      </c>
      <c r="AM91">
        <v>3.6</v>
      </c>
      <c r="AN91" s="20">
        <v>135</v>
      </c>
      <c r="AO91" s="39">
        <v>2.21</v>
      </c>
      <c r="AP91" s="1">
        <v>4.5199999999999996</v>
      </c>
      <c r="AQ91" s="21">
        <v>200.49780999999999</v>
      </c>
      <c r="AR91" s="21">
        <v>759.61125000000004</v>
      </c>
      <c r="AS91" s="21">
        <v>49.955970000000001</v>
      </c>
      <c r="AU91">
        <v>108</v>
      </c>
      <c r="AV91" s="38">
        <v>122.39986</v>
      </c>
      <c r="AW91" s="64" t="s">
        <v>270</v>
      </c>
      <c r="AX91" s="65">
        <f>(AW91/C91)*100000</f>
        <v>136.05442176870747</v>
      </c>
    </row>
    <row r="92" spans="1:50" s="47" customFormat="1" x14ac:dyDescent="0.2">
      <c r="A92" s="3">
        <v>9</v>
      </c>
      <c r="B92" s="6" t="s">
        <v>47</v>
      </c>
      <c r="C92" s="10">
        <v>157210</v>
      </c>
      <c r="D92" s="10">
        <v>41132</v>
      </c>
      <c r="E92" s="35">
        <f>(C92-D92)</f>
        <v>116078</v>
      </c>
      <c r="F92" s="10">
        <v>26.989855509914829</v>
      </c>
      <c r="G92" s="35">
        <f>(100-F92)</f>
        <v>73.010144490085167</v>
      </c>
      <c r="H92" s="25">
        <v>5</v>
      </c>
      <c r="I92" s="25">
        <v>8.1999999999999993</v>
      </c>
      <c r="J92" s="3">
        <v>54.599999999999994</v>
      </c>
      <c r="K92" s="3">
        <v>1</v>
      </c>
      <c r="L92" s="12">
        <f>(K92/C92)*10000</f>
        <v>6.3609185166338025E-2</v>
      </c>
      <c r="M92" s="31">
        <f>(C92/67761092)*100</f>
        <v>0.23200629647467902</v>
      </c>
      <c r="N92" s="31">
        <f>(K92/9585)*100</f>
        <v>1.0432968179447054E-2</v>
      </c>
      <c r="O92" s="17">
        <v>157</v>
      </c>
      <c r="P92" s="29">
        <f>(O92/C92)*10000</f>
        <v>9.9866420711150692</v>
      </c>
      <c r="Q92" s="17">
        <v>184</v>
      </c>
      <c r="R92" s="29">
        <f>(Q92/C92)*10000</f>
        <v>11.704090070606195</v>
      </c>
      <c r="S92" s="17">
        <v>-27</v>
      </c>
      <c r="T92" s="29">
        <f>(S92/C92)*10000</f>
        <v>-1.7174479994911267</v>
      </c>
      <c r="U92" s="26">
        <v>140</v>
      </c>
      <c r="V92" s="29">
        <f>(U92/D92)*1000</f>
        <v>3.4036759700476513</v>
      </c>
      <c r="W92" s="32">
        <v>17</v>
      </c>
      <c r="X92" s="33">
        <f>(W92/E92)*1000</f>
        <v>0.14645324695463396</v>
      </c>
      <c r="Y92">
        <v>-14.7</v>
      </c>
      <c r="Z92" s="26">
        <v>-19.047619047619047</v>
      </c>
      <c r="AA92" s="26">
        <v>-4.7619047619047619</v>
      </c>
      <c r="AB92" s="26">
        <v>0</v>
      </c>
      <c r="AC92" s="26">
        <v>-19.469026548672566</v>
      </c>
      <c r="AD92" s="18">
        <v>-0.146666666666667</v>
      </c>
      <c r="AE92" s="18">
        <v>-9.375E-2</v>
      </c>
      <c r="AF92" s="18">
        <v>-0.32608695652173902</v>
      </c>
      <c r="AG92" s="7">
        <v>115</v>
      </c>
      <c r="AH92" s="11">
        <f>(AG92/C92)*10000</f>
        <v>7.3150562941288717</v>
      </c>
      <c r="AI92" s="3">
        <v>5</v>
      </c>
      <c r="AJ92" s="8">
        <v>4.2999999999999997E-2</v>
      </c>
      <c r="AK92" s="13">
        <v>0.03</v>
      </c>
      <c r="AL92" s="9">
        <v>4.9000000000000002E-2</v>
      </c>
      <c r="AM92">
        <v>3.9</v>
      </c>
      <c r="AN92" s="20">
        <v>174</v>
      </c>
      <c r="AO92" s="39">
        <v>2.57</v>
      </c>
      <c r="AP92" s="1">
        <v>4.74</v>
      </c>
      <c r="AQ92" s="21">
        <v>204.88745</v>
      </c>
      <c r="AR92" s="21">
        <v>620.47619999999995</v>
      </c>
      <c r="AS92" s="21">
        <v>85.679730000000006</v>
      </c>
      <c r="AT92" s="3"/>
      <c r="AU92">
        <v>111</v>
      </c>
      <c r="AV92" s="38">
        <v>115.28288999999999</v>
      </c>
      <c r="AW92" s="64" t="s">
        <v>253</v>
      </c>
      <c r="AX92" s="65">
        <f>(AW92/C92)*100000</f>
        <v>144.3928503275873</v>
      </c>
    </row>
    <row r="93" spans="1:50" s="47" customFormat="1" x14ac:dyDescent="0.2">
      <c r="A93" s="3">
        <v>5</v>
      </c>
      <c r="B93" s="6" t="s">
        <v>42</v>
      </c>
      <c r="C93" s="10">
        <v>145883</v>
      </c>
      <c r="D93" s="10">
        <v>35775</v>
      </c>
      <c r="E93" s="35">
        <f>(C93-D93)</f>
        <v>110108</v>
      </c>
      <c r="F93" s="10">
        <v>25.237027004147972</v>
      </c>
      <c r="G93" s="35">
        <f>(100-F93)</f>
        <v>74.762972995852024</v>
      </c>
      <c r="H93" s="25">
        <v>3.5</v>
      </c>
      <c r="I93" s="25">
        <v>5.5</v>
      </c>
      <c r="J93" s="3">
        <v>51.7</v>
      </c>
      <c r="K93" s="3">
        <v>3</v>
      </c>
      <c r="L93" s="12">
        <f>(K93/C93)*10000</f>
        <v>0.2056442491585723</v>
      </c>
      <c r="M93" s="31">
        <f>(C93/67761092)*100</f>
        <v>0.21529021403610202</v>
      </c>
      <c r="N93" s="31">
        <f>(K93/9585)*100</f>
        <v>3.1298904538341159E-2</v>
      </c>
      <c r="O93" s="17">
        <v>138</v>
      </c>
      <c r="P93" s="29">
        <f>(O93/C93)*10000</f>
        <v>9.4596354612943241</v>
      </c>
      <c r="Q93" s="17">
        <v>146</v>
      </c>
      <c r="R93" s="29">
        <f>(Q93/C93)*10000</f>
        <v>10.008020125717184</v>
      </c>
      <c r="S93" s="17">
        <v>-8</v>
      </c>
      <c r="T93" s="29">
        <f>(S93/C93)*10000</f>
        <v>-0.54838466442285938</v>
      </c>
      <c r="U93" s="26">
        <v>119</v>
      </c>
      <c r="V93" s="29">
        <f>(U93/D93)*1000</f>
        <v>3.3263452131376661</v>
      </c>
      <c r="W93" s="32">
        <v>19</v>
      </c>
      <c r="X93" s="33">
        <f>(W93/E93)*1000</f>
        <v>0.17255785229047846</v>
      </c>
      <c r="Y93">
        <v>-5.5</v>
      </c>
      <c r="Z93" s="26">
        <v>46.153846153846153</v>
      </c>
      <c r="AA93" s="26">
        <v>-6.25</v>
      </c>
      <c r="AB93" s="26">
        <v>-28.947368421052634</v>
      </c>
      <c r="AC93" s="26">
        <v>-2.5316455696202533</v>
      </c>
      <c r="AD93" s="18">
        <v>-0.157894736842105</v>
      </c>
      <c r="AE93" s="18">
        <v>0.47058823529411797</v>
      </c>
      <c r="AF93" s="18">
        <v>0.1875</v>
      </c>
      <c r="AG93" s="7">
        <v>83</v>
      </c>
      <c r="AH93" s="11">
        <f>(AG93/C93)*10000</f>
        <v>5.6894908933871671</v>
      </c>
      <c r="AI93" s="3">
        <v>2</v>
      </c>
      <c r="AJ93" s="8">
        <v>2.4E-2</v>
      </c>
      <c r="AK93" s="9">
        <v>4.4999999999999998E-2</v>
      </c>
      <c r="AL93" s="9">
        <v>1.6E-2</v>
      </c>
      <c r="AM93">
        <v>5.5</v>
      </c>
      <c r="AN93" s="20">
        <v>246</v>
      </c>
      <c r="AO93" s="39">
        <v>4.51</v>
      </c>
      <c r="AP93" s="1">
        <v>3.91</v>
      </c>
      <c r="AQ93" s="21">
        <v>358.15742999999998</v>
      </c>
      <c r="AR93" s="21">
        <v>731.29228000000001</v>
      </c>
      <c r="AS93" s="21">
        <v>130.22031999999999</v>
      </c>
      <c r="AT93" s="3"/>
      <c r="AU93">
        <v>100</v>
      </c>
      <c r="AV93" s="38">
        <v>109.45112</v>
      </c>
      <c r="AW93" s="64" t="s">
        <v>290</v>
      </c>
      <c r="AX93" s="65">
        <f>(AW93/C93)*100000</f>
        <v>168.62828431002927</v>
      </c>
    </row>
    <row r="94" spans="1:50" s="47" customFormat="1" x14ac:dyDescent="0.2">
      <c r="A94" s="16">
        <v>82</v>
      </c>
      <c r="B94" s="6" t="s">
        <v>40</v>
      </c>
      <c r="C94" s="10">
        <v>264130</v>
      </c>
      <c r="D94" s="10">
        <v>58824</v>
      </c>
      <c r="E94" s="35">
        <f>(C94-D94)</f>
        <v>205306</v>
      </c>
      <c r="F94" s="10">
        <v>22.399073940095498</v>
      </c>
      <c r="G94" s="35">
        <f>(100-F94)</f>
        <v>77.600926059904509</v>
      </c>
      <c r="H94" s="25">
        <v>6.1</v>
      </c>
      <c r="I94" s="25">
        <v>8.6</v>
      </c>
      <c r="J94" s="3">
        <v>55.099999999999994</v>
      </c>
      <c r="K94" s="3">
        <v>3</v>
      </c>
      <c r="L94" s="12">
        <f>(K94/C94)*10000</f>
        <v>0.11358043387725741</v>
      </c>
      <c r="M94" s="31">
        <f>(C94/67761092)*100</f>
        <v>0.38979596137559297</v>
      </c>
      <c r="N94" s="31">
        <f>(K94/9585)*100</f>
        <v>3.1298904538341159E-2</v>
      </c>
      <c r="O94" s="17">
        <v>225</v>
      </c>
      <c r="P94" s="29">
        <f>(O94/C94)*10000</f>
        <v>8.5185325407943058</v>
      </c>
      <c r="Q94" s="17">
        <v>262</v>
      </c>
      <c r="R94" s="29">
        <f>(Q94/C94)*10000</f>
        <v>9.919357891947147</v>
      </c>
      <c r="S94" s="17">
        <v>-37</v>
      </c>
      <c r="T94" s="29">
        <f>(S94/C94)*10000</f>
        <v>-1.4008253511528415</v>
      </c>
      <c r="U94" s="26">
        <v>190</v>
      </c>
      <c r="V94" s="29">
        <f>(U94/D94)*1000</f>
        <v>3.229974160206718</v>
      </c>
      <c r="W94" s="34">
        <v>35</v>
      </c>
      <c r="X94" s="33">
        <f>(W94/E94)*1000</f>
        <v>0.17047723885322397</v>
      </c>
      <c r="Y94">
        <v>-14.1</v>
      </c>
      <c r="Z94" s="26">
        <v>-7.8947368421052628</v>
      </c>
      <c r="AA94" s="26">
        <v>11.428571428571429</v>
      </c>
      <c r="AB94" s="26">
        <v>-8.5106382978723403</v>
      </c>
      <c r="AC94" s="26">
        <v>-23.943661971830984</v>
      </c>
      <c r="AD94" s="18">
        <v>-0.16153846153846199</v>
      </c>
      <c r="AE94" s="18">
        <v>3.8461538461538498E-2</v>
      </c>
      <c r="AF94" s="18">
        <v>-0.10344827586206901</v>
      </c>
      <c r="AG94" s="7">
        <v>71</v>
      </c>
      <c r="AH94" s="11">
        <f>(AG94/C94)*10000</f>
        <v>2.6880702684284254</v>
      </c>
      <c r="AI94" s="3">
        <v>6</v>
      </c>
      <c r="AJ94" s="8">
        <v>8.5000000000000006E-2</v>
      </c>
      <c r="AK94" s="9">
        <v>0.17399999999999999</v>
      </c>
      <c r="AL94" s="9">
        <v>4.2000000000000003E-2</v>
      </c>
      <c r="AM94">
        <v>4.4000000000000004</v>
      </c>
      <c r="AN94" s="20">
        <v>135</v>
      </c>
      <c r="AO94" s="39">
        <v>3.15</v>
      </c>
      <c r="AP94" s="1">
        <v>4.6900000000000004</v>
      </c>
      <c r="AQ94" s="21">
        <v>306.71116000000001</v>
      </c>
      <c r="AR94" s="21">
        <v>757.95568000000003</v>
      </c>
      <c r="AS94" s="21">
        <v>80.77901</v>
      </c>
      <c r="AT94" s="3"/>
      <c r="AU94">
        <v>107</v>
      </c>
      <c r="AV94" s="38">
        <v>113.73956</v>
      </c>
      <c r="AW94" s="64" t="s">
        <v>334</v>
      </c>
      <c r="AX94" s="65">
        <f>(AW94/C94)*100000</f>
        <v>88.971339870518307</v>
      </c>
    </row>
    <row r="95" spans="1:50" s="47" customFormat="1" x14ac:dyDescent="0.2">
      <c r="A95" s="3">
        <v>3</v>
      </c>
      <c r="B95" s="6" t="s">
        <v>38</v>
      </c>
      <c r="C95" s="10">
        <v>347035</v>
      </c>
      <c r="D95" s="10">
        <v>94086</v>
      </c>
      <c r="E95" s="35">
        <f>(C95-D95)</f>
        <v>252949</v>
      </c>
      <c r="F95" s="10">
        <v>28.3977483663583</v>
      </c>
      <c r="G95" s="35">
        <f>(100-F95)</f>
        <v>71.6022516336417</v>
      </c>
      <c r="H95" s="25">
        <v>3.1</v>
      </c>
      <c r="I95" s="25">
        <v>4.8</v>
      </c>
      <c r="J95" s="3">
        <v>58.099999999999994</v>
      </c>
      <c r="K95" s="3">
        <v>13</v>
      </c>
      <c r="L95" s="12">
        <f>(K95/C95)*10000</f>
        <v>0.37460198539052253</v>
      </c>
      <c r="M95" s="31">
        <f>(C95/67761092)*100</f>
        <v>0.51214493414598461</v>
      </c>
      <c r="N95" s="31">
        <f>(K95/9585)*100</f>
        <v>0.13562858633281169</v>
      </c>
      <c r="O95" s="17">
        <v>452</v>
      </c>
      <c r="P95" s="29">
        <f>(O95/C95)*10000</f>
        <v>13.024622876655091</v>
      </c>
      <c r="Q95" s="17">
        <v>516</v>
      </c>
      <c r="R95" s="29">
        <f>(Q95/C95)*10000</f>
        <v>14.868817266269973</v>
      </c>
      <c r="S95" s="17">
        <v>-64</v>
      </c>
      <c r="T95" s="29">
        <f>(S95/C95)*10000</f>
        <v>-1.8441943896148805</v>
      </c>
      <c r="U95" s="26">
        <v>401</v>
      </c>
      <c r="V95" s="29">
        <f>(U95/D95)*1000</f>
        <v>4.262058117041855</v>
      </c>
      <c r="W95" s="32">
        <v>51</v>
      </c>
      <c r="X95" s="33">
        <f>(W95/E95)*1000</f>
        <v>0.20162167077157847</v>
      </c>
      <c r="Y95">
        <v>-12.4</v>
      </c>
      <c r="Z95" s="26">
        <v>-16.393442622950818</v>
      </c>
      <c r="AA95" s="26">
        <v>-13.043478260869565</v>
      </c>
      <c r="AB95" s="26">
        <v>-7.4766355140186906</v>
      </c>
      <c r="AC95" s="26">
        <v>-13.261648745519713</v>
      </c>
      <c r="AD95" s="18">
        <v>-0.16923076923076899</v>
      </c>
      <c r="AE95" s="18">
        <v>-7.5949367088607597E-2</v>
      </c>
      <c r="AF95" s="18">
        <v>-0.11764705882352899</v>
      </c>
      <c r="AG95" s="7">
        <v>67</v>
      </c>
      <c r="AH95" s="11">
        <f>(AG95/C95)*10000</f>
        <v>1.9306410016280779</v>
      </c>
      <c r="AI95" s="3">
        <v>5</v>
      </c>
      <c r="AJ95" s="8">
        <v>7.4999999999999997E-2</v>
      </c>
      <c r="AK95" s="13">
        <v>0.04</v>
      </c>
      <c r="AL95" s="9">
        <v>9.5000000000000001E-2</v>
      </c>
      <c r="AM95">
        <v>4.2</v>
      </c>
      <c r="AN95" s="20">
        <v>145</v>
      </c>
      <c r="AO95" s="39">
        <v>3.33</v>
      </c>
      <c r="AP95" s="1">
        <v>5.19</v>
      </c>
      <c r="AQ95" s="21">
        <v>284.85698000000002</v>
      </c>
      <c r="AR95" s="21">
        <v>730.93411000000003</v>
      </c>
      <c r="AS95" s="21">
        <v>76.64076</v>
      </c>
      <c r="AT95" s="3"/>
      <c r="AU95">
        <v>118</v>
      </c>
      <c r="AV95" s="38">
        <v>125.84363</v>
      </c>
      <c r="AW95" s="64" t="s">
        <v>248</v>
      </c>
      <c r="AX95" s="65">
        <f>(AW95/C95)*100000</f>
        <v>214.09944241935253</v>
      </c>
    </row>
    <row r="96" spans="1:50" x14ac:dyDescent="0.2">
      <c r="A96" s="16">
        <v>63</v>
      </c>
      <c r="B96" s="6" t="s">
        <v>29</v>
      </c>
      <c r="C96" s="10">
        <v>668301</v>
      </c>
      <c r="D96" s="10">
        <v>147432</v>
      </c>
      <c r="E96" s="35">
        <f>(C96-D96)</f>
        <v>520869</v>
      </c>
      <c r="F96" s="10">
        <v>22.330061795710652</v>
      </c>
      <c r="G96" s="35">
        <f>(100-F96)</f>
        <v>77.669938204289352</v>
      </c>
      <c r="H96" s="25">
        <v>4.7</v>
      </c>
      <c r="I96" s="25">
        <v>6.9</v>
      </c>
      <c r="J96" s="3">
        <v>51.599999999999994</v>
      </c>
      <c r="K96" s="3">
        <v>18</v>
      </c>
      <c r="L96" s="12">
        <f>(K96/C96)*10000</f>
        <v>0.26933971369188436</v>
      </c>
      <c r="M96" s="31">
        <f>(C96/67761092)*100</f>
        <v>0.98626067006122031</v>
      </c>
      <c r="N96" s="31">
        <f>(K96/9585)*100</f>
        <v>0.18779342723004694</v>
      </c>
      <c r="O96" s="17">
        <v>677</v>
      </c>
      <c r="P96" s="29">
        <f>(O96/C96)*10000</f>
        <v>10.130165898300316</v>
      </c>
      <c r="Q96" s="17">
        <v>712</v>
      </c>
      <c r="R96" s="29">
        <f>(Q96/C96)*10000</f>
        <v>10.653882008256758</v>
      </c>
      <c r="S96" s="17">
        <v>-35</v>
      </c>
      <c r="T96" s="29">
        <f>(S96/C96)*10000</f>
        <v>-0.5237161099564418</v>
      </c>
      <c r="U96" s="26">
        <v>600</v>
      </c>
      <c r="V96" s="29">
        <f>(U96/D96)*1000</f>
        <v>4.0696727983070158</v>
      </c>
      <c r="W96" s="34">
        <v>77</v>
      </c>
      <c r="X96" s="33">
        <f>(W96/E96)*1000</f>
        <v>0.14782987661004976</v>
      </c>
      <c r="Y96">
        <v>-4.9000000000000004</v>
      </c>
      <c r="Z96" s="26">
        <v>-29.357798165137616</v>
      </c>
      <c r="AA96" s="26">
        <v>-5.8823529411764701</v>
      </c>
      <c r="AB96" s="26">
        <v>-0.69930069930069927</v>
      </c>
      <c r="AC96" s="26">
        <v>1.466275659824047</v>
      </c>
      <c r="AD96" s="18">
        <v>-0.195054945054945</v>
      </c>
      <c r="AE96" s="18">
        <v>0.173913043478261</v>
      </c>
      <c r="AF96" s="18">
        <v>-1.9801980198019799E-2</v>
      </c>
      <c r="AG96" s="7">
        <v>21</v>
      </c>
      <c r="AH96" s="11">
        <f>(AG96/C96)*10000</f>
        <v>0.31422966597386509</v>
      </c>
      <c r="AI96" s="3">
        <v>1</v>
      </c>
      <c r="AJ96" s="8">
        <v>4.8000000000000001E-2</v>
      </c>
      <c r="AK96" s="9">
        <v>0.16700000000000001</v>
      </c>
      <c r="AL96" s="13">
        <v>0</v>
      </c>
      <c r="AM96">
        <v>6.8</v>
      </c>
      <c r="AN96" s="20">
        <v>158</v>
      </c>
      <c r="AO96" s="39">
        <v>7.56</v>
      </c>
      <c r="AP96" s="1">
        <v>4.66</v>
      </c>
      <c r="AQ96" s="21">
        <v>235.67041</v>
      </c>
      <c r="AR96" s="21">
        <v>747.40800999999999</v>
      </c>
      <c r="AS96" s="21">
        <v>81.835430000000002</v>
      </c>
      <c r="AU96">
        <v>124</v>
      </c>
      <c r="AV96" s="38">
        <v>133.64734000000001</v>
      </c>
      <c r="AW96" s="64" t="s">
        <v>321</v>
      </c>
      <c r="AX96" s="65">
        <f>(AW96/C96)*100000</f>
        <v>153.97253632719389</v>
      </c>
    </row>
    <row r="97" spans="1:50" x14ac:dyDescent="0.2">
      <c r="A97" s="3">
        <v>43</v>
      </c>
      <c r="B97" s="6" t="s">
        <v>48</v>
      </c>
      <c r="C97" s="10">
        <v>234190</v>
      </c>
      <c r="D97" s="10">
        <v>56553</v>
      </c>
      <c r="E97" s="35">
        <f>(C97-D97)</f>
        <v>177637</v>
      </c>
      <c r="F97" s="10">
        <v>24.924085834791384</v>
      </c>
      <c r="G97" s="35">
        <f>(100-F97)</f>
        <v>75.075914165208616</v>
      </c>
      <c r="H97" s="25">
        <v>2.4</v>
      </c>
      <c r="I97" s="25">
        <v>3.4</v>
      </c>
      <c r="J97" s="3">
        <v>55.3</v>
      </c>
      <c r="K97" s="3">
        <v>6</v>
      </c>
      <c r="L97" s="12">
        <f>(K97/C97)*10000</f>
        <v>0.25620222895939193</v>
      </c>
      <c r="M97" s="31">
        <f>(C97/67761092)*100</f>
        <v>0.34561131334778372</v>
      </c>
      <c r="N97" s="31">
        <f>(K97/9585)*100</f>
        <v>6.2597809076682318E-2</v>
      </c>
      <c r="O97" s="17">
        <v>238</v>
      </c>
      <c r="P97" s="29">
        <f>(O97/C97)*10000</f>
        <v>10.162688415389214</v>
      </c>
      <c r="Q97" s="17">
        <v>248</v>
      </c>
      <c r="R97" s="29">
        <f>(Q97/C97)*10000</f>
        <v>10.589692130321534</v>
      </c>
      <c r="S97" s="17">
        <v>-10</v>
      </c>
      <c r="T97" s="29">
        <f>(S97/C97)*10000</f>
        <v>-0.42700371493231992</v>
      </c>
      <c r="U97" s="26">
        <v>210</v>
      </c>
      <c r="V97" s="29">
        <f>(U97/D97)*1000</f>
        <v>3.713330857779428</v>
      </c>
      <c r="W97" s="34">
        <v>28</v>
      </c>
      <c r="X97" s="33">
        <f>(W97/E97)*1000</f>
        <v>0.15762481915366733</v>
      </c>
      <c r="Y97">
        <v>-4</v>
      </c>
      <c r="Z97" s="26">
        <v>40</v>
      </c>
      <c r="AA97" s="26">
        <v>-17.948717948717949</v>
      </c>
      <c r="AB97" s="26">
        <v>-18.518518518518519</v>
      </c>
      <c r="AC97" s="26">
        <v>-0.74074074074074081</v>
      </c>
      <c r="AD97" s="18">
        <v>-0.20560747663551401</v>
      </c>
      <c r="AE97" s="18">
        <v>4.76190476190477E-2</v>
      </c>
      <c r="AF97" s="18">
        <v>-0.173913043478261</v>
      </c>
      <c r="AG97" s="7">
        <v>121</v>
      </c>
      <c r="AH97" s="11">
        <f>(AG97/C97)*10000</f>
        <v>5.1667449506810712</v>
      </c>
      <c r="AI97" s="3">
        <v>9</v>
      </c>
      <c r="AJ97" s="8">
        <v>7.3999999999999996E-2</v>
      </c>
      <c r="AK97" s="9">
        <v>5.0999999999999997E-2</v>
      </c>
      <c r="AL97" s="9">
        <v>8.5000000000000006E-2</v>
      </c>
      <c r="AM97">
        <v>2.8</v>
      </c>
      <c r="AN97" s="20">
        <v>142</v>
      </c>
      <c r="AO97" s="39">
        <v>1.98</v>
      </c>
      <c r="AP97" s="1">
        <v>4.53</v>
      </c>
      <c r="AQ97" s="21">
        <v>327.19783999999999</v>
      </c>
      <c r="AR97" s="21">
        <v>792.40026</v>
      </c>
      <c r="AS97" s="21">
        <v>93.310869999999994</v>
      </c>
      <c r="AU97">
        <v>148</v>
      </c>
      <c r="AV97" s="38">
        <v>153.42159000000001</v>
      </c>
      <c r="AW97" s="64" t="s">
        <v>285</v>
      </c>
      <c r="AX97" s="65">
        <f>(AW97/C97)*100000</f>
        <v>137.92219992313932</v>
      </c>
    </row>
    <row r="98" spans="1:50" x14ac:dyDescent="0.2">
      <c r="A98" s="16">
        <v>81</v>
      </c>
      <c r="B98" s="6" t="s">
        <v>53</v>
      </c>
      <c r="C98" s="10">
        <v>398412</v>
      </c>
      <c r="D98" s="10">
        <v>99381</v>
      </c>
      <c r="E98" s="35">
        <f>(C98-D98)</f>
        <v>299031</v>
      </c>
      <c r="F98" s="10">
        <v>25.620395052307565</v>
      </c>
      <c r="G98" s="35">
        <f>(100-F98)</f>
        <v>74.379604947692428</v>
      </c>
      <c r="H98" s="25">
        <v>3.7</v>
      </c>
      <c r="I98" s="25">
        <v>6.3</v>
      </c>
      <c r="J98" s="3">
        <v>51.6</v>
      </c>
      <c r="K98" s="3">
        <v>11</v>
      </c>
      <c r="L98" s="12">
        <f>(K98/C98)*10000</f>
        <v>0.27609610152304648</v>
      </c>
      <c r="M98" s="31">
        <f>(C98/67761092)*100</f>
        <v>0.58796573113077932</v>
      </c>
      <c r="N98" s="31">
        <f>(K98/9585)*100</f>
        <v>0.11476264997391757</v>
      </c>
      <c r="O98" s="17">
        <v>365</v>
      </c>
      <c r="P98" s="29">
        <f>(O98/C98)*10000</f>
        <v>9.1613706414465419</v>
      </c>
      <c r="Q98" s="17">
        <v>490</v>
      </c>
      <c r="R98" s="29">
        <f>(Q98/C98)*10000</f>
        <v>12.298826340572072</v>
      </c>
      <c r="S98" s="17">
        <v>-125</v>
      </c>
      <c r="T98" s="29">
        <f>(S98/C98)*10000</f>
        <v>-3.1374556991255282</v>
      </c>
      <c r="U98" s="26">
        <v>331</v>
      </c>
      <c r="V98" s="29">
        <f>(U98/D98)*1000</f>
        <v>3.3306165162354979</v>
      </c>
      <c r="W98" s="34">
        <v>34</v>
      </c>
      <c r="X98" s="33">
        <f>(W98/E98)*1000</f>
        <v>0.11370058622684605</v>
      </c>
      <c r="Y98">
        <v>-25.5</v>
      </c>
      <c r="Z98" s="26">
        <v>-20.930232558139537</v>
      </c>
      <c r="AA98" s="26">
        <v>-33.333333333333329</v>
      </c>
      <c r="AB98" s="26">
        <v>-26</v>
      </c>
      <c r="AC98" s="26">
        <v>-24.390243902439025</v>
      </c>
      <c r="AD98" s="18">
        <v>-0.21576763485477199</v>
      </c>
      <c r="AE98" s="18">
        <v>-0.15384615384615399</v>
      </c>
      <c r="AF98" s="18">
        <v>-0.42553191489361702</v>
      </c>
      <c r="AG98" s="7">
        <v>215</v>
      </c>
      <c r="AH98" s="11">
        <f>(AG98/C98)*10000</f>
        <v>5.3964238024959084</v>
      </c>
      <c r="AI98" s="3">
        <v>13</v>
      </c>
      <c r="AJ98" s="15">
        <v>0.06</v>
      </c>
      <c r="AK98" s="9">
        <v>3.5000000000000003E-2</v>
      </c>
      <c r="AL98" s="13">
        <v>7.0000000000000007E-2</v>
      </c>
      <c r="AM98">
        <v>4.2</v>
      </c>
      <c r="AN98" s="20">
        <v>151</v>
      </c>
      <c r="AO98" s="39">
        <v>3.53</v>
      </c>
      <c r="AP98" s="1">
        <v>4.1399999999999997</v>
      </c>
      <c r="AQ98" s="21">
        <v>319.75828999999999</v>
      </c>
      <c r="AR98" s="21">
        <v>803.76394000000005</v>
      </c>
      <c r="AS98" s="21">
        <v>89.452950000000001</v>
      </c>
      <c r="AU98">
        <v>116</v>
      </c>
      <c r="AV98" s="38">
        <v>122.41116</v>
      </c>
      <c r="AW98" s="64" t="s">
        <v>333</v>
      </c>
      <c r="AX98" s="65">
        <f>(AW98/C98)*100000</f>
        <v>118.21933074304991</v>
      </c>
    </row>
    <row r="99" spans="1:50" s="47" customFormat="1" x14ac:dyDescent="0.2">
      <c r="A99" s="3">
        <v>972</v>
      </c>
      <c r="B99" s="6" t="s">
        <v>23</v>
      </c>
      <c r="C99" s="10">
        <v>377711</v>
      </c>
      <c r="D99" s="10">
        <v>81814</v>
      </c>
      <c r="E99" s="35">
        <f>(C99-D99)</f>
        <v>295897</v>
      </c>
      <c r="F99" s="10">
        <v>22.805359736194386</v>
      </c>
      <c r="G99" s="35">
        <f>(100-F99)</f>
        <v>77.19464026380561</v>
      </c>
      <c r="H99" s="10" t="s">
        <v>180</v>
      </c>
      <c r="I99" s="10" t="s">
        <v>180</v>
      </c>
      <c r="J99" s="3">
        <v>54.7</v>
      </c>
      <c r="K99" s="3">
        <v>6</v>
      </c>
      <c r="L99" s="12">
        <f>(K99/C99)*10000</f>
        <v>0.15885160876966783</v>
      </c>
      <c r="M99" s="31">
        <f>(C99/67761092)*100</f>
        <v>0.55741575121014875</v>
      </c>
      <c r="N99" s="31">
        <f>(K99/9585)*100</f>
        <v>6.2597809076682318E-2</v>
      </c>
      <c r="O99" s="17">
        <v>346</v>
      </c>
      <c r="P99" s="29">
        <f>(O99/C99)*10000</f>
        <v>9.1604427723841777</v>
      </c>
      <c r="Q99" s="17">
        <v>384</v>
      </c>
      <c r="R99" s="29">
        <f>(Q99/C99)*10000</f>
        <v>10.166502961258741</v>
      </c>
      <c r="S99" s="17">
        <v>-38</v>
      </c>
      <c r="T99" s="29">
        <f>(S99/C99)*10000</f>
        <v>-1.0060601888745628</v>
      </c>
      <c r="U99" s="26">
        <v>292</v>
      </c>
      <c r="V99" s="29">
        <f>(U99/D99)*1000</f>
        <v>3.5690713080890797</v>
      </c>
      <c r="W99" s="34">
        <v>54</v>
      </c>
      <c r="X99" s="33">
        <f>(W99/E99)*1000</f>
        <v>0.18249593608586773</v>
      </c>
      <c r="Y99">
        <v>-9.9</v>
      </c>
      <c r="Z99" s="26">
        <v>1.8867924528301887</v>
      </c>
      <c r="AA99" s="26">
        <v>-5.5555555555555554</v>
      </c>
      <c r="AB99" s="26">
        <v>-17.894736842105264</v>
      </c>
      <c r="AC99" s="26">
        <v>-10.975609756097562</v>
      </c>
      <c r="AD99" s="18">
        <v>-0.27710843373493999</v>
      </c>
      <c r="AE99" s="18">
        <v>-0.25</v>
      </c>
      <c r="AF99" s="18">
        <v>-1.1904761904761901E-2</v>
      </c>
      <c r="AG99" s="7">
        <v>15</v>
      </c>
      <c r="AH99" s="11">
        <f>(AG99/C99)*10000</f>
        <v>0.39712902192416955</v>
      </c>
      <c r="AI99" s="3">
        <v>4</v>
      </c>
      <c r="AJ99" s="8">
        <v>0.26700000000000002</v>
      </c>
      <c r="AK99" s="9">
        <v>0.222</v>
      </c>
      <c r="AL99" s="9">
        <v>0.33300000000000002</v>
      </c>
      <c r="AM99">
        <v>11</v>
      </c>
      <c r="AN99" s="20">
        <v>141</v>
      </c>
      <c r="AO99" s="39">
        <v>9.09</v>
      </c>
      <c r="AP99" s="1">
        <v>7.67</v>
      </c>
      <c r="AQ99" s="21">
        <v>706.20498999999995</v>
      </c>
      <c r="AR99" s="21">
        <v>529.25963999999999</v>
      </c>
      <c r="AS99" s="21">
        <v>37.03546</v>
      </c>
      <c r="AT99" s="3"/>
      <c r="AU99">
        <v>44</v>
      </c>
      <c r="AV99" s="38">
        <v>53.648330000000001</v>
      </c>
      <c r="AW99" s="64" t="s">
        <v>309</v>
      </c>
      <c r="AX99" s="65">
        <f>(AW99/C99)*100000</f>
        <v>159.64586681351616</v>
      </c>
    </row>
    <row r="100" spans="1:50" x14ac:dyDescent="0.2">
      <c r="A100" s="3">
        <v>13</v>
      </c>
      <c r="B100" s="6" t="s">
        <v>14</v>
      </c>
      <c r="C100" s="10">
        <v>2048504</v>
      </c>
      <c r="D100" s="10">
        <v>426955</v>
      </c>
      <c r="E100" s="35">
        <f>(C100-D100)</f>
        <v>1621549</v>
      </c>
      <c r="F100" s="10">
        <v>20.98606565152873</v>
      </c>
      <c r="G100" s="35">
        <f>(100-F100)</f>
        <v>79.013934348471267</v>
      </c>
      <c r="H100" s="25">
        <v>6.8</v>
      </c>
      <c r="I100" s="25">
        <v>10.7</v>
      </c>
      <c r="J100" s="3">
        <v>47.8</v>
      </c>
      <c r="K100" s="3">
        <v>182</v>
      </c>
      <c r="L100" s="12">
        <f>(K100/C100)*10000</f>
        <v>0.88845323221238515</v>
      </c>
      <c r="M100" s="31">
        <f>(C100/67761092)*100</f>
        <v>3.023127195175662</v>
      </c>
      <c r="N100" s="31">
        <f>(K100/9585)*100</f>
        <v>1.8988002086593636</v>
      </c>
      <c r="O100" s="17">
        <v>1682</v>
      </c>
      <c r="P100" s="29">
        <f>(O100/C100)*10000</f>
        <v>8.210869981215561</v>
      </c>
      <c r="Q100" s="17">
        <v>1973</v>
      </c>
      <c r="R100" s="29">
        <f>(Q100/C100)*10000</f>
        <v>9.6314188305221773</v>
      </c>
      <c r="S100" s="17">
        <v>-291</v>
      </c>
      <c r="T100" s="29">
        <f>(S100/C100)*10000</f>
        <v>-1.4205488493066158</v>
      </c>
      <c r="U100" s="26">
        <v>1470</v>
      </c>
      <c r="V100" s="29">
        <f>(U100/D100)*1000</f>
        <v>3.442985794755888</v>
      </c>
      <c r="W100" s="32">
        <v>212</v>
      </c>
      <c r="X100" s="33">
        <f>(W100/E100)*1000</f>
        <v>0.13073918826998135</v>
      </c>
      <c r="Y100">
        <v>17.7</v>
      </c>
      <c r="Z100" s="26">
        <v>-22.90909090909091</v>
      </c>
      <c r="AA100" s="26">
        <v>-30.696202531645572</v>
      </c>
      <c r="AB100" s="26">
        <v>-13.392857142857142</v>
      </c>
      <c r="AC100" s="26">
        <v>-7.6017130620985016</v>
      </c>
      <c r="AD100" s="18">
        <v>-0.29885057471264398</v>
      </c>
      <c r="AE100" s="18">
        <v>0.105882352941177</v>
      </c>
      <c r="AF100" s="18">
        <v>-5.8236272878535701E-2</v>
      </c>
      <c r="AG100" s="7">
        <v>11556</v>
      </c>
      <c r="AH100" s="14">
        <f>(AG100/C100)*10000</f>
        <v>56.411898634320458</v>
      </c>
      <c r="AI100" s="3" t="s">
        <v>15</v>
      </c>
      <c r="AJ100" s="8">
        <v>0.13500000000000001</v>
      </c>
      <c r="AK100" s="13">
        <v>0.15</v>
      </c>
      <c r="AL100" s="9">
        <v>0.126</v>
      </c>
      <c r="AM100">
        <v>13</v>
      </c>
      <c r="AN100" s="20">
        <v>183</v>
      </c>
      <c r="AO100" s="39">
        <v>15.49</v>
      </c>
      <c r="AP100" s="1">
        <v>5.48</v>
      </c>
      <c r="AQ100" s="21">
        <v>470.1103</v>
      </c>
      <c r="AR100" s="21">
        <v>769.92970000000003</v>
      </c>
      <c r="AS100" s="21">
        <v>107.51854</v>
      </c>
      <c r="AT100" s="28">
        <v>17</v>
      </c>
      <c r="AU100">
        <v>84</v>
      </c>
      <c r="AV100" s="38">
        <v>99.939239999999998</v>
      </c>
      <c r="AW100" s="64" t="s">
        <v>258</v>
      </c>
      <c r="AX100" s="65">
        <f>(AW100/C100)*100000</f>
        <v>123.1630497182334</v>
      </c>
    </row>
    <row r="101" spans="1:50" x14ac:dyDescent="0.2">
      <c r="A101" s="3">
        <v>973</v>
      </c>
      <c r="B101" s="6" t="s">
        <v>25</v>
      </c>
      <c r="C101" s="10">
        <v>271124</v>
      </c>
      <c r="D101" s="10">
        <v>18004</v>
      </c>
      <c r="E101" s="35">
        <f>(C101-D101)</f>
        <v>253120</v>
      </c>
      <c r="F101" s="10">
        <v>6.1935182031779457</v>
      </c>
      <c r="G101" s="35">
        <f>(100-F101)</f>
        <v>93.806481796822055</v>
      </c>
      <c r="H101" s="10" t="s">
        <v>180</v>
      </c>
      <c r="I101" s="10" t="s">
        <v>180</v>
      </c>
      <c r="J101" s="3">
        <v>44</v>
      </c>
      <c r="K101" s="3">
        <v>0</v>
      </c>
      <c r="L101" s="12">
        <f>(K101/C101)*10000</f>
        <v>0</v>
      </c>
      <c r="M101" s="31">
        <f>(C101/67761092)*100</f>
        <v>0.40011751876725954</v>
      </c>
      <c r="N101" s="31">
        <f>(K101/9585)*100</f>
        <v>0</v>
      </c>
      <c r="O101" s="17">
        <v>84</v>
      </c>
      <c r="P101" s="29">
        <f>(O101/C101)*10000</f>
        <v>3.0982133636269751</v>
      </c>
      <c r="Q101" s="17">
        <v>120</v>
      </c>
      <c r="R101" s="29">
        <f>(Q101/C101)*10000</f>
        <v>4.4260190908956787</v>
      </c>
      <c r="S101" s="17">
        <v>-36</v>
      </c>
      <c r="T101" s="29">
        <f>(S101/C101)*10000</f>
        <v>-1.3278057272687036</v>
      </c>
      <c r="U101" s="26">
        <v>41</v>
      </c>
      <c r="V101" s="29">
        <f>(U101/D101)*1000</f>
        <v>2.2772717173961343</v>
      </c>
      <c r="W101" s="34">
        <v>43</v>
      </c>
      <c r="X101" s="33">
        <f>(W101/E101)*1000</f>
        <v>0.16987989886219973</v>
      </c>
      <c r="Y101">
        <v>-30</v>
      </c>
      <c r="Z101" s="26">
        <v>-23.214285714285715</v>
      </c>
      <c r="AA101" s="26">
        <v>-69.230769230769226</v>
      </c>
      <c r="AB101" s="26">
        <v>0</v>
      </c>
      <c r="AC101" s="26">
        <v>-26.315789473684209</v>
      </c>
      <c r="AD101" s="18">
        <v>-0.49295774647887303</v>
      </c>
      <c r="AE101" s="18">
        <v>-0.33333333333333298</v>
      </c>
      <c r="AF101" s="18">
        <v>-0.33333333333333298</v>
      </c>
      <c r="AG101" s="7">
        <v>18</v>
      </c>
      <c r="AH101" s="11">
        <f>(AG101/C101)*10000</f>
        <v>0.6639028636343518</v>
      </c>
      <c r="AI101" s="3">
        <v>3</v>
      </c>
      <c r="AJ101" s="8">
        <v>0.16700000000000001</v>
      </c>
      <c r="AK101" s="9">
        <v>0.14299999999999999</v>
      </c>
      <c r="AL101" s="9">
        <v>0.182</v>
      </c>
      <c r="AM101">
        <v>37.200000000000003</v>
      </c>
      <c r="AN101" s="20">
        <v>131</v>
      </c>
      <c r="AO101" s="39">
        <v>2.98</v>
      </c>
      <c r="AP101" s="1">
        <v>7.75</v>
      </c>
      <c r="AQ101" s="21">
        <v>893.19578000000001</v>
      </c>
      <c r="AR101" s="21">
        <v>679.43124999999998</v>
      </c>
      <c r="AS101" s="21">
        <v>56.962870000000002</v>
      </c>
      <c r="AU101">
        <v>46</v>
      </c>
      <c r="AV101" s="38">
        <v>74.733099999999993</v>
      </c>
      <c r="AW101" s="64" t="s">
        <v>281</v>
      </c>
      <c r="AX101" s="65">
        <f>(AW101/C101)*100000</f>
        <v>108.06863280270282</v>
      </c>
    </row>
    <row r="102" spans="1:50" x14ac:dyDescent="0.2">
      <c r="C102" s="30">
        <f>SUM(C2:C101)</f>
        <v>67761092</v>
      </c>
      <c r="D102" s="30"/>
      <c r="E102" s="36"/>
      <c r="K102" s="3">
        <f>SUM(K2:K101)</f>
        <v>9585</v>
      </c>
    </row>
  </sheetData>
  <sortState xmlns:xlrd2="http://schemas.microsoft.com/office/spreadsheetml/2017/richdata2" ref="A2:AX104">
    <sortCondition descending="1" ref="AD2:AD104"/>
  </sortState>
  <hyperlinks>
    <hyperlink ref="B19" r:id="rId1" display="https://www.cascoronavirus.fr/test-depistage/france/departement/corse-du-sud" xr:uid="{00000000-0004-0000-0000-000000000000}"/>
    <hyperlink ref="B75" r:id="rId2" display="https://www.cascoronavirus.fr/test-depistage/france/departement/haute-corse" xr:uid="{00000000-0004-0000-0000-000001000000}"/>
    <hyperlink ref="B45" r:id="rId3" display="https://www.cascoronavirus.fr/test-depistage/france/departement/lozere" xr:uid="{00000000-0004-0000-0000-000002000000}"/>
    <hyperlink ref="B86" r:id="rId4" display="https://www.cascoronavirus.fr/test-depistage/france/departement/la-reunion" xr:uid="{00000000-0004-0000-0000-000003000000}"/>
    <hyperlink ref="B64" r:id="rId5" display="https://www.cascoronavirus.fr/test-depistage/france/departement/creuse" xr:uid="{00000000-0004-0000-0000-000004000000}"/>
    <hyperlink ref="B82" r:id="rId6" display="https://www.cascoronavirus.fr/test-depistage/france/departement/haute-vienne" xr:uid="{00000000-0004-0000-0000-000005000000}"/>
    <hyperlink ref="B33" r:id="rId7" display="https://www.cascoronavirus.fr/test-depistage/france/departement/sarthe" xr:uid="{00000000-0004-0000-0000-000006000000}"/>
    <hyperlink ref="B99" r:id="rId8" display="https://www.cascoronavirus.fr/test-depistage/france/departement/martinique" xr:uid="{00000000-0004-0000-0000-000007000000}"/>
    <hyperlink ref="B53" r:id="rId9" display="https://www.cascoronavirus.fr/test-depistage/france/departement/morbihan" xr:uid="{00000000-0004-0000-0000-000008000000}"/>
    <hyperlink ref="B101" r:id="rId10" display="https://www.cascoronavirus.fr/test-depistage/france/departement/guyane" xr:uid="{00000000-0004-0000-0000-000009000000}"/>
    <hyperlink ref="B34" r:id="rId11" display="https://www.cascoronavirus.fr/test-depistage/france/departement/deux-sevres" xr:uid="{00000000-0004-0000-0000-00000A000000}"/>
    <hyperlink ref="B73" r:id="rId12" display="https://www.cascoronavirus.fr/test-depistage/france/departement/finistere" xr:uid="{00000000-0004-0000-0000-00000B000000}"/>
    <hyperlink ref="B89" r:id="rId13" display="https://www.cascoronavirus.fr/test-depistage/france/departement/aveyron" xr:uid="{00000000-0004-0000-0000-00000C000000}"/>
    <hyperlink ref="B96" r:id="rId14" display="https://www.cascoronavirus.fr/test-depistage/france/departement/puy-de-dome" xr:uid="{00000000-0004-0000-0000-00000D000000}"/>
    <hyperlink ref="B44" r:id="rId15" display="https://www.cascoronavirus.fr/test-depistage/france/departement/mayenne" xr:uid="{00000000-0004-0000-0000-00000E000000}"/>
    <hyperlink ref="B84" r:id="rId16" display="https://www.cascoronavirus.fr/test-depistage/france/departement/guadeloupe" xr:uid="{00000000-0004-0000-0000-00000F000000}"/>
    <hyperlink ref="B83" r:id="rId17" display="https://www.cascoronavirus.fr/test-depistage/france/departement/cotes-d-armor" xr:uid="{00000000-0004-0000-0000-000010000000}"/>
    <hyperlink ref="B87" r:id="rId18" display="https://www.cascoronavirus.fr/test-depistage/france/departement/cantal" xr:uid="{00000000-0004-0000-0000-000011000000}"/>
    <hyperlink ref="B52" r:id="rId19" display="https://www.cascoronavirus.fr/test-depistage/france/departement/ille-et-vilaine" xr:uid="{00000000-0004-0000-0000-000012000000}"/>
    <hyperlink ref="B38" r:id="rId20" display="https://www.cascoronavirus.fr/test-depistage/france/departement/maine-et-loire" xr:uid="{00000000-0004-0000-0000-000013000000}"/>
    <hyperlink ref="B90" r:id="rId21" display="https://www.cascoronavirus.fr/test-depistage/france/departement/pyren%C3%A9es-orientales" xr:uid="{00000000-0004-0000-0000-000014000000}"/>
    <hyperlink ref="B63" r:id="rId22" display="https://www.cascoronavirus.fr/test-depistage/france/departement/lot" xr:uid="{00000000-0004-0000-0000-000015000000}"/>
    <hyperlink ref="B95" r:id="rId23" display="https://www.cascoronavirus.fr/test-depistage/france/departement/allier" xr:uid="{00000000-0004-0000-0000-000016000000}"/>
    <hyperlink ref="B48" r:id="rId24" display="https://www.cascoronavirus.fr/test-depistage/france/departement/loire" xr:uid="{00000000-0004-0000-0000-000017000000}"/>
    <hyperlink ref="B94" r:id="rId25" display="https://www.cascoronavirus.fr/test-depistage/france/departement/tarn-et-garonne" xr:uid="{00000000-0004-0000-0000-000018000000}"/>
    <hyperlink ref="B40" r:id="rId26" display="https://www.cascoronavirus.fr/test-depistage/france/departement/vendee" xr:uid="{00000000-0004-0000-0000-000019000000}"/>
    <hyperlink ref="B93" r:id="rId27" display="https://www.cascoronavirus.fr/test-depistage/france/departement/hautes-alpes" xr:uid="{00000000-0004-0000-0000-00001A000000}"/>
    <hyperlink ref="B70" r:id="rId28" display="https://www.cascoronavirus.fr/test-depistage/france/departement/vienne" xr:uid="{00000000-0004-0000-0000-00001B000000}"/>
    <hyperlink ref="B61" r:id="rId29" display="https://www.cascoronavirus.fr/test-depistage/france/departement/gard" xr:uid="{00000000-0004-0000-0000-00001C000000}"/>
    <hyperlink ref="B30" r:id="rId30" display="https://www.cascoronavirus.fr/test-depistage/france/departement/haute-marne" xr:uid="{00000000-0004-0000-0000-00001D000000}"/>
    <hyperlink ref="B37" r:id="rId31" display="https://www.cascoronavirus.fr/test-depistage/france/departement/correze" xr:uid="{00000000-0004-0000-0000-00001E000000}"/>
    <hyperlink ref="B92" r:id="rId32" display="https://www.cascoronavirus.fr/test-depistage/france/departement/ariege" xr:uid="{00000000-0004-0000-0000-00001F000000}"/>
    <hyperlink ref="B97" r:id="rId33" display="https://www.cascoronavirus.fr/test-depistage/france/departement/haute-loire" xr:uid="{00000000-0004-0000-0000-000020000000}"/>
    <hyperlink ref="B57" r:id="rId34" display="https://www.cascoronavirus.fr/test-depistage/france/departement/charente" xr:uid="{00000000-0004-0000-0000-000021000000}"/>
    <hyperlink ref="B67" r:id="rId35" display="https://www.cascoronavirus.fr/test-depistage/france/departement/yonne" xr:uid="{00000000-0004-0000-0000-000022000000}"/>
    <hyperlink ref="B55" r:id="rId36" display="https://www.cascoronavirus.fr/test-depistage/france/departement/savoie" xr:uid="{00000000-0004-0000-0000-000023000000}"/>
    <hyperlink ref="B18" r:id="rId37" display="https://www.cascoronavirus.fr/test-depistage/france/departement/loir-et-cher" xr:uid="{00000000-0004-0000-0000-000024000000}"/>
    <hyperlink ref="B98" r:id="rId38" display="https://www.cascoronavirus.fr/test-depistage/france/departement/tarn" xr:uid="{00000000-0004-0000-0000-000025000000}"/>
    <hyperlink ref="B88" r:id="rId39" display="https://www.cascoronavirus.fr/test-depistage/france/departement/hautes-pyren%C3%A9es" xr:uid="{00000000-0004-0000-0000-000026000000}"/>
    <hyperlink ref="B46" r:id="rId40" display="https://www.cascoronavirus.fr/test-depistage/france/departement/meuse" xr:uid="{00000000-0004-0000-0000-000027000000}"/>
    <hyperlink ref="B49" r:id="rId41" display="https://www.cascoronavirus.fr/test-depistage/france/departement/jura" xr:uid="{00000000-0004-0000-0000-000028000000}"/>
    <hyperlink ref="B78" r:id="rId42" display="https://www.cascoronavirus.fr/test-depistage/france/departement/haute-garonne" xr:uid="{00000000-0004-0000-0000-000029000000}"/>
    <hyperlink ref="B29" r:id="rId43" display="https://www.cascoronavirus.fr/test-depistage/france/departement/lot-et-garonne" xr:uid="{00000000-0004-0000-0000-00002A000000}"/>
    <hyperlink ref="B20" r:id="rId44" display="https://www.cascoronavirus.fr/test-depistage/france/departement/landes" xr:uid="{00000000-0004-0000-0000-00002B000000}"/>
    <hyperlink ref="B72" r:id="rId45" display="https://www.cascoronavirus.fr/test-depistage/france/departement/loire-atlantique" xr:uid="{00000000-0004-0000-0000-00002C000000}"/>
    <hyperlink ref="B91" r:id="rId46" display="https://www.cascoronavirus.fr/test-depistage/france/departement/dordogne" xr:uid="{00000000-0004-0000-0000-00002D000000}"/>
    <hyperlink ref="B15" r:id="rId47" display="https://www.cascoronavirus.fr/test-depistage/france/departement/territoire-de belfort" xr:uid="{00000000-0004-0000-0000-00002E000000}"/>
    <hyperlink ref="B25" r:id="rId48" display="https://www.cascoronavirus.fr/test-depistage/france/departement/cote-d-or" xr:uid="{00000000-0004-0000-0000-00002F000000}"/>
    <hyperlink ref="B62" r:id="rId49" display="https://www.cascoronavirus.fr/test-depistage/france/departement/herault" xr:uid="{00000000-0004-0000-0000-000030000000}"/>
    <hyperlink ref="B68" r:id="rId50" display="https://www.cascoronavirus.fr/test-depistage/france/departement/ardennes" xr:uid="{00000000-0004-0000-0000-000031000000}"/>
    <hyperlink ref="B54" r:id="rId51" display="https://www.cascoronavirus.fr/test-depistage/france/departement/ardeche" xr:uid="{00000000-0004-0000-0000-000032000000}"/>
    <hyperlink ref="B74" r:id="rId52" display="https://www.cascoronavirus.fr/test-depistage/france/departement/pyren%C3%A9es-atlantiques" xr:uid="{00000000-0004-0000-0000-000033000000}"/>
    <hyperlink ref="B76" r:id="rId53" display="https://www.cascoronavirus.fr/test-depistage/france/departement/alpes-de-haute-provence" xr:uid="{00000000-0004-0000-0000-000034000000}"/>
    <hyperlink ref="B36" r:id="rId54" display="https://www.cascoronavirus.fr/test-depistage/france/departement/orne" xr:uid="{00000000-0004-0000-0000-000035000000}"/>
    <hyperlink ref="B27" r:id="rId55" display="https://www.cascoronavirus.fr/test-depistage/france/departement/gers" xr:uid="{00000000-0004-0000-0000-000036000000}"/>
    <hyperlink ref="B26" r:id="rId56" display="https://www.cascoronavirus.fr/test-depistage/france/departement/doubs" xr:uid="{00000000-0004-0000-0000-000037000000}"/>
    <hyperlink ref="B42" r:id="rId57" display="https://www.cascoronavirus.fr/test-depistage/france/departement/drome" xr:uid="{00000000-0004-0000-0000-000038000000}"/>
    <hyperlink ref="B24" r:id="rId58" display="https://www.cascoronavirus.fr/test-depistage/france/departement/nievre" xr:uid="{00000000-0004-0000-0000-000039000000}"/>
    <hyperlink ref="B23" r:id="rId59" display="https://www.cascoronavirus.fr/test-depistage/france/departement/cher" xr:uid="{00000000-0004-0000-0000-00003A000000}"/>
    <hyperlink ref="B35" r:id="rId60" display="https://www.cascoronavirus.fr/test-depistage/france/departement/aude" xr:uid="{00000000-0004-0000-0000-00003B000000}"/>
    <hyperlink ref="B58" r:id="rId61" display="https://www.cascoronavirus.fr/test-depistage/france/departement/indre-et-loire" xr:uid="{00000000-0004-0000-0000-00003C000000}"/>
    <hyperlink ref="B22" r:id="rId62" display="https://www.cascoronavirus.fr/test-depistage/france/departement/haute-saone" xr:uid="{00000000-0004-0000-0000-00003D000000}"/>
    <hyperlink ref="B56" r:id="rId63" display="https://www.cascoronavirus.fr/test-depistage/france/departement/indre" xr:uid="{00000000-0004-0000-0000-00003E000000}"/>
    <hyperlink ref="B39" r:id="rId64" display="https://www.cascoronavirus.fr/test-depistage/france/departement/manche" xr:uid="{00000000-0004-0000-0000-00003F000000}"/>
    <hyperlink ref="B28" r:id="rId65" display="https://www.cascoronavirus.fr/test-depistage/france/departement/rhone" xr:uid="{00000000-0004-0000-0000-000040000000}"/>
    <hyperlink ref="B10" r:id="rId66" display="https://www.cascoronavirus.fr/test-depistage/france/departement/aisne" xr:uid="{00000000-0004-0000-0000-000041000000}"/>
    <hyperlink ref="B3" r:id="rId67" display="https://www.cascoronavirus.fr/test-depistage/france/departement/vosges" xr:uid="{00000000-0004-0000-0000-000042000000}"/>
    <hyperlink ref="B14" r:id="rId68" display="https://www.cascoronavirus.fr/test-depistage/france/departement/somme" xr:uid="{00000000-0004-0000-0000-000043000000}"/>
    <hyperlink ref="B77" r:id="rId69" display="https://www.cascoronavirus.fr/test-depistage/france/departement/calvados" xr:uid="{00000000-0004-0000-0000-000044000000}"/>
    <hyperlink ref="B31" r:id="rId70" display="https://www.cascoronavirus.fr/test-depistage/france/departement/meurthe-et-moselle" xr:uid="{00000000-0004-0000-0000-000045000000}"/>
    <hyperlink ref="B21" r:id="rId71" display="https://www.cascoronavirus.fr/test-depistage/france/departement/marne" xr:uid="{00000000-0004-0000-0000-000046000000}"/>
    <hyperlink ref="B12" r:id="rId72" display="https://www.cascoronavirus.fr/test-depistage/france/departement/bas-rhin" xr:uid="{00000000-0004-0000-0000-000047000000}"/>
    <hyperlink ref="B71" r:id="rId73" display="https://www.cascoronavirus.fr/test-depistage/france/departement/pas-de-calais" xr:uid="{00000000-0004-0000-0000-000048000000}"/>
    <hyperlink ref="B41" r:id="rId74" display="https://www.cascoronavirus.fr/test-depistage/france/departement/nord" xr:uid="{00000000-0004-0000-0000-000049000000}"/>
    <hyperlink ref="B60" r:id="rId75" display="https://www.cascoronavirus.fr/test-depistage/france/departement/saone-et-loire" xr:uid="{00000000-0004-0000-0000-00004A000000}"/>
    <hyperlink ref="B59" r:id="rId76" display="https://www.cascoronavirus.fr/test-depistage/france/departement/ain" xr:uid="{00000000-0004-0000-0000-00004B000000}"/>
    <hyperlink ref="B51" r:id="rId77" display="https://www.cascoronavirus.fr/test-depistage/france/departement/aube" xr:uid="{00000000-0004-0000-0000-00004C000000}"/>
    <hyperlink ref="B80" r:id="rId78" display="https://www.cascoronavirus.fr/test-depistage/france/departement/isere" xr:uid="{00000000-0004-0000-0000-00004D000000}"/>
    <hyperlink ref="B85" r:id="rId79" display="https://www.cascoronavirus.fr/test-depistage/france/departement/charente-maritime" xr:uid="{00000000-0004-0000-0000-00004E000000}"/>
    <hyperlink ref="B69" r:id="rId80" display="https://www.cascoronavirus.fr/test-depistage/france/departement/vaucluse" xr:uid="{00000000-0004-0000-0000-00004F000000}"/>
    <hyperlink ref="B32" r:id="rId81" display="https://www.cascoronavirus.fr/test-depistage/france/departement/eure" xr:uid="{00000000-0004-0000-0000-000050000000}"/>
    <hyperlink ref="B43" r:id="rId82" display="https://www.cascoronavirus.fr/test-depistage/france/departement/eure-et-loir" xr:uid="{00000000-0004-0000-0000-000051000000}"/>
    <hyperlink ref="B47" r:id="rId83" display="https://www.cascoronavirus.fr/test-depistage/france/departement/seine-maritime" xr:uid="{00000000-0004-0000-0000-000052000000}"/>
    <hyperlink ref="B50" r:id="rId84" display="https://www.cascoronavirus.fr/test-depistage/france/departement/haute-savoie" xr:uid="{00000000-0004-0000-0000-000053000000}"/>
    <hyperlink ref="B66" r:id="rId85" display="https://www.cascoronavirus.fr/test-depistage/france/departement/loiret" xr:uid="{00000000-0004-0000-0000-000054000000}"/>
    <hyperlink ref="B5" r:id="rId86" display="https://www.cascoronavirus.fr/test-depistage/france/departement/moselle" xr:uid="{00000000-0004-0000-0000-000055000000}"/>
    <hyperlink ref="B16" r:id="rId87" display="https://www.cascoronavirus.fr/test-depistage/france/departement/yvelines" xr:uid="{00000000-0004-0000-0000-000056000000}"/>
    <hyperlink ref="B2" r:id="rId88" display="https://www.cascoronavirus.fr/test-depistage/france/departement/haut-rhin" xr:uid="{00000000-0004-0000-0000-000057000000}"/>
    <hyperlink ref="B81" r:id="rId89" display="https://www.cascoronavirus.fr/test-depistage/france/departement/var" xr:uid="{00000000-0004-0000-0000-000058000000}"/>
    <hyperlink ref="B7" r:id="rId90" display="https://www.cascoronavirus.fr/test-depistage/france/departement/oise" xr:uid="{00000000-0004-0000-0000-000059000000}"/>
    <hyperlink ref="B17" r:id="rId91" display="https://www.cascoronavirus.fr/test-depistage/france/departement/seine-et-marne" xr:uid="{00000000-0004-0000-0000-00005A000000}"/>
    <hyperlink ref="B65" r:id="rId92" display="https://www.cascoronavirus.fr/test-depistage/france/departement/gironde" xr:uid="{00000000-0004-0000-0000-00005B000000}"/>
    <hyperlink ref="B79" r:id="rId93" display="https://www.cascoronavirus.fr/test-depistage/france/departement/alpes-maritimes" xr:uid="{00000000-0004-0000-0000-00005C000000}"/>
    <hyperlink ref="B8" r:id="rId94" display="https://www.cascoronavirus.fr/test-depistage/france/departement/val-de-marne" xr:uid="{00000000-0004-0000-0000-00005D000000}"/>
    <hyperlink ref="B13" r:id="rId95" display="https://www.cascoronavirus.fr/test-depistage/france/departement/essonne" xr:uid="{00000000-0004-0000-0000-00005E000000}"/>
    <hyperlink ref="B6" r:id="rId96" display="https://www.cascoronavirus.fr/test-depistage/france/departement/val-d-oise" xr:uid="{00000000-0004-0000-0000-00005F000000}"/>
    <hyperlink ref="B4" r:id="rId97" display="https://www.cascoronavirus.fr/test-depistage/france/departement/seine-saint-denis" xr:uid="{00000000-0004-0000-0000-000060000000}"/>
    <hyperlink ref="B9" r:id="rId98" display="https://www.cascoronavirus.fr/test-depistage/france/departement/hauts-de-seine" xr:uid="{00000000-0004-0000-0000-000061000000}"/>
    <hyperlink ref="B11" r:id="rId99" display="https://www.cascoronavirus.fr/test-depistage/france/departement/paris" xr:uid="{00000000-0004-0000-0000-000062000000}"/>
    <hyperlink ref="B100" r:id="rId100" display="https://www.cascoronavirus.fr/test-depistage/france/departement/bouches-du-rhone" xr:uid="{00000000-0004-0000-0000-000063000000}"/>
  </hyperlinks>
  <pageMargins left="0.7" right="0.7" top="0.75" bottom="0.75" header="0.3" footer="0.3"/>
  <pageSetup paperSize="9" orientation="portrait" r:id="rId1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F45"/>
  <sheetViews>
    <sheetView topLeftCell="A37" workbookViewId="0">
      <selection activeCell="C49" sqref="C49"/>
    </sheetView>
  </sheetViews>
  <sheetFormatPr baseColWidth="10" defaultRowHeight="16" x14ac:dyDescent="0.2"/>
  <cols>
    <col min="2" max="2" width="35" bestFit="1" customWidth="1"/>
    <col min="3" max="3" width="76.33203125" customWidth="1"/>
    <col min="4" max="4" width="30.33203125" customWidth="1"/>
    <col min="5" max="5" width="42.33203125" customWidth="1"/>
    <col min="6" max="6" width="150.83203125" customWidth="1"/>
  </cols>
  <sheetData>
    <row r="4" spans="2:5" s="22" customFormat="1" x14ac:dyDescent="0.2">
      <c r="B4" s="22" t="s">
        <v>141</v>
      </c>
      <c r="C4" s="22" t="s">
        <v>143</v>
      </c>
      <c r="D4" s="22" t="s">
        <v>142</v>
      </c>
      <c r="E4" s="22" t="s">
        <v>147</v>
      </c>
    </row>
    <row r="5" spans="2:5" x14ac:dyDescent="0.2">
      <c r="B5" s="23" t="s">
        <v>127</v>
      </c>
      <c r="C5" s="23" t="s">
        <v>225</v>
      </c>
      <c r="D5" t="s">
        <v>151</v>
      </c>
    </row>
    <row r="6" spans="2:5" x14ac:dyDescent="0.2">
      <c r="B6" s="23" t="s">
        <v>223</v>
      </c>
      <c r="C6" s="23" t="s">
        <v>224</v>
      </c>
      <c r="D6" t="s">
        <v>151</v>
      </c>
    </row>
    <row r="7" spans="2:5" x14ac:dyDescent="0.2">
      <c r="B7" s="23" t="s">
        <v>235</v>
      </c>
      <c r="C7" s="23" t="s">
        <v>234</v>
      </c>
      <c r="D7" t="s">
        <v>151</v>
      </c>
    </row>
    <row r="8" spans="2:5" x14ac:dyDescent="0.2">
      <c r="B8" s="23" t="s">
        <v>139</v>
      </c>
      <c r="C8" s="23" t="s">
        <v>152</v>
      </c>
      <c r="D8" t="s">
        <v>151</v>
      </c>
    </row>
    <row r="9" spans="2:5" x14ac:dyDescent="0.2">
      <c r="B9" s="23" t="s">
        <v>236</v>
      </c>
      <c r="C9" s="23" t="s">
        <v>237</v>
      </c>
      <c r="D9" t="s">
        <v>151</v>
      </c>
    </row>
    <row r="10" spans="2:5" x14ac:dyDescent="0.2">
      <c r="B10" s="23" t="s">
        <v>179</v>
      </c>
      <c r="C10" s="23" t="s">
        <v>181</v>
      </c>
      <c r="D10" t="s">
        <v>151</v>
      </c>
    </row>
    <row r="11" spans="2:5" x14ac:dyDescent="0.2">
      <c r="B11" s="23" t="s">
        <v>185</v>
      </c>
      <c r="C11" s="23" t="s">
        <v>182</v>
      </c>
      <c r="D11" t="s">
        <v>151</v>
      </c>
    </row>
    <row r="12" spans="2:5" x14ac:dyDescent="0.2">
      <c r="B12" s="5" t="s">
        <v>137</v>
      </c>
      <c r="C12" t="s">
        <v>153</v>
      </c>
      <c r="D12" t="s">
        <v>151</v>
      </c>
    </row>
    <row r="13" spans="2:5" x14ac:dyDescent="0.2">
      <c r="B13" t="s">
        <v>128</v>
      </c>
      <c r="C13" t="s">
        <v>168</v>
      </c>
      <c r="D13" t="s">
        <v>149</v>
      </c>
    </row>
    <row r="14" spans="2:5" x14ac:dyDescent="0.2">
      <c r="B14" t="s">
        <v>201</v>
      </c>
      <c r="C14" t="s">
        <v>202</v>
      </c>
      <c r="D14" t="s">
        <v>144</v>
      </c>
    </row>
    <row r="15" spans="2:5" x14ac:dyDescent="0.2">
      <c r="B15" t="s">
        <v>215</v>
      </c>
      <c r="C15" t="s">
        <v>194</v>
      </c>
      <c r="D15" t="s">
        <v>145</v>
      </c>
      <c r="E15" t="s">
        <v>207</v>
      </c>
    </row>
    <row r="16" spans="2:5" x14ac:dyDescent="0.2">
      <c r="B16" s="5" t="s">
        <v>212</v>
      </c>
      <c r="C16" t="s">
        <v>216</v>
      </c>
      <c r="D16" t="s">
        <v>145</v>
      </c>
      <c r="E16" t="s">
        <v>207</v>
      </c>
    </row>
    <row r="17" spans="2:6" x14ac:dyDescent="0.2">
      <c r="B17" s="5" t="s">
        <v>213</v>
      </c>
      <c r="C17" t="s">
        <v>217</v>
      </c>
      <c r="D17" t="s">
        <v>145</v>
      </c>
      <c r="E17" t="s">
        <v>207</v>
      </c>
    </row>
    <row r="18" spans="2:6" x14ac:dyDescent="0.2">
      <c r="B18" s="5" t="s">
        <v>214</v>
      </c>
      <c r="C18" t="s">
        <v>217</v>
      </c>
      <c r="D18" t="s">
        <v>145</v>
      </c>
      <c r="E18" t="s">
        <v>207</v>
      </c>
      <c r="F18" t="s">
        <v>218</v>
      </c>
    </row>
    <row r="19" spans="2:6" x14ac:dyDescent="0.2">
      <c r="B19" t="s">
        <v>206</v>
      </c>
      <c r="C19" t="s">
        <v>204</v>
      </c>
      <c r="D19" t="s">
        <v>145</v>
      </c>
      <c r="E19" t="s">
        <v>207</v>
      </c>
    </row>
    <row r="20" spans="2:6" x14ac:dyDescent="0.2">
      <c r="B20" t="s">
        <v>205</v>
      </c>
      <c r="C20" t="s">
        <v>208</v>
      </c>
      <c r="D20" t="s">
        <v>145</v>
      </c>
      <c r="E20" t="s">
        <v>207</v>
      </c>
    </row>
    <row r="21" spans="2:6" x14ac:dyDescent="0.2">
      <c r="B21" s="5" t="s">
        <v>226</v>
      </c>
      <c r="C21" t="s">
        <v>228</v>
      </c>
      <c r="D21" t="s">
        <v>151</v>
      </c>
      <c r="E21" t="s">
        <v>207</v>
      </c>
    </row>
    <row r="22" spans="2:6" x14ac:dyDescent="0.2">
      <c r="B22" s="5" t="s">
        <v>227</v>
      </c>
      <c r="C22" t="s">
        <v>229</v>
      </c>
      <c r="D22" t="s">
        <v>151</v>
      </c>
      <c r="E22" t="s">
        <v>207</v>
      </c>
    </row>
    <row r="23" spans="2:6" x14ac:dyDescent="0.2">
      <c r="B23" s="5" t="s">
        <v>232</v>
      </c>
      <c r="C23" t="s">
        <v>238</v>
      </c>
      <c r="D23" t="s">
        <v>151</v>
      </c>
    </row>
    <row r="24" spans="2:6" x14ac:dyDescent="0.2">
      <c r="B24" s="5" t="s">
        <v>233</v>
      </c>
      <c r="C24" t="s">
        <v>239</v>
      </c>
      <c r="D24" t="s">
        <v>151</v>
      </c>
    </row>
    <row r="25" spans="2:6" x14ac:dyDescent="0.2">
      <c r="B25" t="s">
        <v>140</v>
      </c>
      <c r="C25" t="s">
        <v>203</v>
      </c>
      <c r="D25" t="s">
        <v>145</v>
      </c>
      <c r="E25" t="s">
        <v>207</v>
      </c>
    </row>
    <row r="26" spans="2:6" x14ac:dyDescent="0.2">
      <c r="B26" t="s">
        <v>193</v>
      </c>
      <c r="C26" t="s">
        <v>209</v>
      </c>
      <c r="D26" t="s">
        <v>145</v>
      </c>
      <c r="E26" t="s">
        <v>207</v>
      </c>
    </row>
    <row r="27" spans="2:6" x14ac:dyDescent="0.2">
      <c r="B27" t="s">
        <v>191</v>
      </c>
      <c r="C27" t="s">
        <v>210</v>
      </c>
      <c r="D27" t="s">
        <v>151</v>
      </c>
      <c r="E27" t="s">
        <v>192</v>
      </c>
    </row>
    <row r="28" spans="2:6" ht="68" x14ac:dyDescent="0.2">
      <c r="B28" t="s">
        <v>107</v>
      </c>
      <c r="C28" t="s">
        <v>173</v>
      </c>
      <c r="D28" t="s">
        <v>148</v>
      </c>
      <c r="E28" s="24" t="s">
        <v>171</v>
      </c>
      <c r="F28" t="s">
        <v>172</v>
      </c>
    </row>
    <row r="29" spans="2:6" x14ac:dyDescent="0.2">
      <c r="B29" s="5" t="s">
        <v>146</v>
      </c>
      <c r="C29" s="2" t="s">
        <v>178</v>
      </c>
      <c r="D29" t="s">
        <v>150</v>
      </c>
    </row>
    <row r="30" spans="2:6" x14ac:dyDescent="0.2">
      <c r="B30" s="3" t="s">
        <v>108</v>
      </c>
      <c r="C30" t="s">
        <v>174</v>
      </c>
      <c r="D30" t="s">
        <v>148</v>
      </c>
    </row>
    <row r="31" spans="2:6" x14ac:dyDescent="0.2">
      <c r="B31" s="3" t="s">
        <v>109</v>
      </c>
      <c r="C31" t="s">
        <v>175</v>
      </c>
      <c r="D31" t="s">
        <v>148</v>
      </c>
    </row>
    <row r="32" spans="2:6" x14ac:dyDescent="0.2">
      <c r="B32" s="3" t="s">
        <v>110</v>
      </c>
      <c r="C32" t="s">
        <v>176</v>
      </c>
      <c r="D32" t="s">
        <v>148</v>
      </c>
    </row>
    <row r="33" spans="2:6" x14ac:dyDescent="0.2">
      <c r="B33" s="3" t="s">
        <v>111</v>
      </c>
      <c r="C33" t="s">
        <v>177</v>
      </c>
      <c r="D33" t="s">
        <v>148</v>
      </c>
    </row>
    <row r="34" spans="2:6" ht="189" customHeight="1" x14ac:dyDescent="0.2">
      <c r="B34" s="5" t="s">
        <v>129</v>
      </c>
      <c r="C34" t="s">
        <v>169</v>
      </c>
      <c r="D34" t="s">
        <v>151</v>
      </c>
      <c r="E34" t="s">
        <v>165</v>
      </c>
      <c r="F34" s="24" t="s">
        <v>170</v>
      </c>
    </row>
    <row r="35" spans="2:6" x14ac:dyDescent="0.2">
      <c r="B35" s="5" t="s">
        <v>130</v>
      </c>
      <c r="C35" t="s">
        <v>166</v>
      </c>
      <c r="D35" t="s">
        <v>154</v>
      </c>
      <c r="E35" t="s">
        <v>165</v>
      </c>
    </row>
    <row r="36" spans="2:6" ht="34" x14ac:dyDescent="0.2">
      <c r="B36" s="5" t="s">
        <v>186</v>
      </c>
      <c r="C36" s="24" t="s">
        <v>187</v>
      </c>
      <c r="D36" t="s">
        <v>151</v>
      </c>
    </row>
    <row r="37" spans="2:6" ht="34" x14ac:dyDescent="0.2">
      <c r="B37" s="5" t="s">
        <v>133</v>
      </c>
      <c r="C37" t="s">
        <v>162</v>
      </c>
      <c r="D37" s="24" t="s">
        <v>163</v>
      </c>
      <c r="E37" t="s">
        <v>164</v>
      </c>
      <c r="F37" t="s">
        <v>167</v>
      </c>
    </row>
    <row r="38" spans="2:6" ht="34" x14ac:dyDescent="0.2">
      <c r="B38" s="5" t="s">
        <v>135</v>
      </c>
      <c r="C38" s="24" t="s">
        <v>155</v>
      </c>
      <c r="D38" s="24" t="s">
        <v>156</v>
      </c>
      <c r="E38" t="s">
        <v>157</v>
      </c>
    </row>
    <row r="39" spans="2:6" ht="34" x14ac:dyDescent="0.2">
      <c r="B39" s="5" t="s">
        <v>136</v>
      </c>
      <c r="C39" s="24" t="s">
        <v>161</v>
      </c>
      <c r="D39" s="24" t="s">
        <v>156</v>
      </c>
      <c r="E39" t="s">
        <v>158</v>
      </c>
    </row>
    <row r="40" spans="2:6" ht="34" x14ac:dyDescent="0.2">
      <c r="B40" s="5" t="s">
        <v>138</v>
      </c>
      <c r="C40" s="24" t="s">
        <v>159</v>
      </c>
      <c r="D40" s="24" t="s">
        <v>156</v>
      </c>
      <c r="E40" t="s">
        <v>160</v>
      </c>
    </row>
    <row r="41" spans="2:6" ht="17" x14ac:dyDescent="0.2">
      <c r="B41" s="5" t="s">
        <v>200</v>
      </c>
      <c r="C41" s="24"/>
      <c r="D41" s="24" t="s">
        <v>221</v>
      </c>
      <c r="E41" t="s">
        <v>222</v>
      </c>
      <c r="F41" t="s">
        <v>240</v>
      </c>
    </row>
    <row r="42" spans="2:6" ht="68" x14ac:dyDescent="0.2">
      <c r="B42" s="37" t="s">
        <v>241</v>
      </c>
      <c r="C42" s="24" t="s">
        <v>242</v>
      </c>
      <c r="D42" s="24" t="s">
        <v>245</v>
      </c>
      <c r="E42" t="s">
        <v>165</v>
      </c>
    </row>
    <row r="43" spans="2:6" ht="68" x14ac:dyDescent="0.2">
      <c r="B43" s="24" t="s">
        <v>243</v>
      </c>
      <c r="C43" s="24" t="s">
        <v>244</v>
      </c>
      <c r="D43" s="24" t="s">
        <v>245</v>
      </c>
      <c r="E43" t="s">
        <v>246</v>
      </c>
    </row>
    <row r="44" spans="2:6" ht="34" x14ac:dyDescent="0.2">
      <c r="B44" s="5" t="s">
        <v>247</v>
      </c>
      <c r="C44" s="24" t="s">
        <v>348</v>
      </c>
      <c r="D44" s="24" t="s">
        <v>245</v>
      </c>
      <c r="E44" t="s">
        <v>349</v>
      </c>
    </row>
    <row r="45" spans="2:6" ht="34" x14ac:dyDescent="0.2">
      <c r="B45" s="5" t="s">
        <v>345</v>
      </c>
      <c r="C45" s="24" t="s">
        <v>347</v>
      </c>
      <c r="D45" s="24"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Données</vt:lpstr>
      <vt:lpstr>Metadonnées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2020-04-14T20:37:46Z</dcterms:created>
  <dcterms:modified xsi:type="dcterms:W3CDTF">2020-04-21T20:59:00Z</dcterms:modified>
</cp:coreProperties>
</file>