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.vandermerwe\Documents\learning\"/>
    </mc:Choice>
  </mc:AlternateContent>
  <xr:revisionPtr revIDLastSave="0" documentId="10_ncr:100000_{69649B31-AEED-45F3-AB88-2C7A6E22466F}" xr6:coauthVersionLast="31" xr6:coauthVersionMax="31" xr10:uidLastSave="{00000000-0000-0000-0000-000000000000}"/>
  <bookViews>
    <workbookView xWindow="0" yWindow="0" windowWidth="19104" windowHeight="8808" xr2:uid="{0C361B1E-E6EB-46A6-86CC-0433CA9DD286}"/>
  </bookViews>
  <sheets>
    <sheet name="Simple backprob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1" i="1"/>
  <c r="B39" i="1"/>
  <c r="H4" i="1"/>
  <c r="B40" i="1"/>
  <c r="H5" i="1"/>
  <c r="H8" i="1"/>
  <c r="H11" i="1"/>
  <c r="L38" i="1"/>
  <c r="M4" i="1"/>
  <c r="L39" i="1"/>
  <c r="M5" i="1"/>
  <c r="M8" i="1"/>
  <c r="M11" i="1"/>
  <c r="C27" i="1"/>
  <c r="C31" i="1"/>
  <c r="H14" i="1"/>
  <c r="K30" i="1"/>
  <c r="K34" i="1"/>
  <c r="N14" i="1"/>
  <c r="C8" i="1"/>
  <c r="C11" i="1"/>
  <c r="C39" i="1"/>
  <c r="I4" i="1"/>
  <c r="C40" i="1"/>
  <c r="I5" i="1"/>
  <c r="I8" i="1"/>
  <c r="I11" i="1"/>
  <c r="M38" i="1"/>
  <c r="N4" i="1"/>
  <c r="M39" i="1"/>
  <c r="N5" i="1"/>
  <c r="N8" i="1"/>
  <c r="N11" i="1"/>
  <c r="C28" i="1"/>
  <c r="C32" i="1"/>
  <c r="H15" i="1"/>
  <c r="K31" i="1"/>
  <c r="K35" i="1"/>
  <c r="N15" i="1"/>
  <c r="C26" i="1"/>
  <c r="C30" i="1"/>
  <c r="K15" i="1"/>
  <c r="K29" i="1"/>
  <c r="K33" i="1"/>
  <c r="R15" i="1"/>
  <c r="N18" i="1"/>
  <c r="N21" i="1"/>
  <c r="H18" i="1"/>
  <c r="H21" i="1"/>
  <c r="P21" i="1"/>
  <c r="B18" i="1"/>
  <c r="B19" i="1"/>
  <c r="B21" i="1"/>
  <c r="J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VanderMerwe, Samantha (CTN)</author>
  </authors>
  <commentList>
    <comment ref="E14" authorId="0" shapeId="0" xr:uid="{91EC985E-5C9F-4D87-A399-313ACAAD97B4}">
      <text>
        <r>
          <rPr>
            <b/>
            <sz val="9"/>
            <color indexed="81"/>
            <rFont val="Tahoma"/>
            <family val="2"/>
          </rPr>
          <t>VanderMerwe, Samantha (CTN):</t>
        </r>
        <r>
          <rPr>
            <sz val="9"/>
            <color indexed="81"/>
            <rFont val="Tahoma"/>
            <family val="2"/>
          </rPr>
          <t xml:space="preserve">
bias</t>
        </r>
      </text>
    </comment>
    <comment ref="E21" authorId="0" shapeId="0" xr:uid="{83F93003-0CE6-4306-BDC2-6AF391911300}">
      <text>
        <r>
          <rPr>
            <b/>
            <sz val="9"/>
            <color indexed="81"/>
            <rFont val="Tahoma"/>
            <family val="2"/>
          </rPr>
          <t>VanderMerwe, Samantha (CTN):</t>
        </r>
        <r>
          <rPr>
            <sz val="9"/>
            <color indexed="81"/>
            <rFont val="Tahoma"/>
            <family val="2"/>
          </rPr>
          <t xml:space="preserve">
formula for loss function</t>
        </r>
      </text>
    </comment>
    <comment ref="J21" authorId="0" shapeId="0" xr:uid="{F94C6F3E-4643-4258-89C2-313C4E497751}">
      <text>
        <r>
          <rPr>
            <b/>
            <sz val="9"/>
            <color indexed="81"/>
            <rFont val="Tahoma"/>
            <family val="2"/>
          </rPr>
          <t>VanderMerwe, Samantha (CTN):</t>
        </r>
        <r>
          <rPr>
            <sz val="9"/>
            <color indexed="81"/>
            <rFont val="Tahoma"/>
            <family val="2"/>
          </rPr>
          <t xml:space="preserve">
loss difference</t>
        </r>
      </text>
    </comment>
    <comment ref="E25" authorId="0" shapeId="0" xr:uid="{516A9989-6928-4AED-AA72-6A0F7D30DCA7}">
      <text>
        <r>
          <rPr>
            <b/>
            <sz val="9"/>
            <color indexed="81"/>
            <rFont val="Tahoma"/>
            <charset val="1"/>
          </rPr>
          <t>VanderMerwe, Samantha (CTN):</t>
        </r>
        <r>
          <rPr>
            <sz val="9"/>
            <color indexed="81"/>
            <rFont val="Tahoma"/>
            <charset val="1"/>
          </rPr>
          <t xml:space="preserve">
formula for yhat to assist with derivative calculation</t>
        </r>
      </text>
    </comment>
  </commentList>
</comments>
</file>

<file path=xl/sharedStrings.xml><?xml version="1.0" encoding="utf-8"?>
<sst xmlns="http://schemas.openxmlformats.org/spreadsheetml/2006/main" count="68" uniqueCount="56">
  <si>
    <t>x0</t>
  </si>
  <si>
    <t>x1</t>
  </si>
  <si>
    <t>inputs</t>
  </si>
  <si>
    <t>w01</t>
  </si>
  <si>
    <t>w11</t>
  </si>
  <si>
    <t>w02</t>
  </si>
  <si>
    <t>w12</t>
  </si>
  <si>
    <t>Z1(1)</t>
  </si>
  <si>
    <t>Z2(1)</t>
  </si>
  <si>
    <t>a1(2)</t>
  </si>
  <si>
    <t>a2(2)</t>
  </si>
  <si>
    <t>sigmoid activation function</t>
  </si>
  <si>
    <t>1/(1 + EXP(-Z))</t>
  </si>
  <si>
    <t>a1(3)</t>
  </si>
  <si>
    <t>no activation output layer</t>
  </si>
  <si>
    <t>b</t>
  </si>
  <si>
    <t>yhat</t>
  </si>
  <si>
    <t>Starting with the hidden layer</t>
  </si>
  <si>
    <t>y</t>
  </si>
  <si>
    <t>w01(b)</t>
  </si>
  <si>
    <t>alpha</t>
  </si>
  <si>
    <t>w11(2)</t>
  </si>
  <si>
    <t>w12(2)</t>
  </si>
  <si>
    <t>Let us look at the hidden layer (chain rule applies)</t>
  </si>
  <si>
    <t>Z1(1) = w01*x0 + w11*x1</t>
  </si>
  <si>
    <t>Z2(1) = w02*x0 + w12*x1</t>
  </si>
  <si>
    <t>Equations for obtaining the derivatives</t>
  </si>
  <si>
    <t>a1(2) = 1/(1 + EXP(-Z1(1)))</t>
  </si>
  <si>
    <t>a2(2) = 1/(1 + EXP(-Z2(1)))</t>
  </si>
  <si>
    <t xml:space="preserve">yhat = bw01(2) + w11a1(2) + w21a2(2) </t>
  </si>
  <si>
    <t xml:space="preserve">yhat = w01(2) + w11a1(2) + w21a2(2) </t>
  </si>
  <si>
    <t>w11* a1(2)(1- a1(2)) *x1</t>
  </si>
  <si>
    <t>w11* a1(2)(1- a1(2)) *x0</t>
  </si>
  <si>
    <t>w21* a2(2)(1- a2(2)) *x0</t>
  </si>
  <si>
    <t>w21* a2(2)(1- a2(2)) *x1</t>
  </si>
  <si>
    <t>New weights</t>
  </si>
  <si>
    <t>Loss</t>
  </si>
  <si>
    <t>Update 1</t>
  </si>
  <si>
    <t>E(w) =1/2((y-yhat)^2)</t>
  </si>
  <si>
    <t>dyhat/w01 =</t>
  </si>
  <si>
    <t>dyhat/w11 =</t>
  </si>
  <si>
    <t>dyhat/w02 =</t>
  </si>
  <si>
    <t>dyhat/w12 =</t>
  </si>
  <si>
    <t>dyhat/da1(2)*da1(2)/dZ1(1)*dZ1(1)/dw01 =</t>
  </si>
  <si>
    <t>dyhat/da1(2)*da1(2)/dZ1(1)*dZ1(1)/dw11 =</t>
  </si>
  <si>
    <t>dyhat/da2(2)*da2(2)/dZ2(1)*dZ2(2)/w02 =</t>
  </si>
  <si>
    <t>dyhat/da2(2)*da2(2)/dZ2(1)*dZ2(2)/w12 =</t>
  </si>
  <si>
    <t>w01(1)*x0 + w11(1)*x1</t>
  </si>
  <si>
    <t>w02(1)*x0 + w12(1)*x1</t>
  </si>
  <si>
    <t>a0(2)</t>
  </si>
  <si>
    <t>w01(2)</t>
  </si>
  <si>
    <t>w21(2)</t>
  </si>
  <si>
    <t>w(new) = w(old) + dyhat/dw</t>
  </si>
  <si>
    <t>dyhat/w01(2) =</t>
  </si>
  <si>
    <t>dyhat/w11 = a1(2) =</t>
  </si>
  <si>
    <t>dyhat/w12 = a2(2)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</si>
</sst>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0" borderId="0" xfId="0" applyBorder="1"/>
    <xf numFmtId="0" fontId="0" fillId="7" borderId="0" xfId="0" applyFill="1"/>
    <xf numFmtId="164" fontId="0" fillId="0" borderId="0" xfId="0" applyNumberFormat="1" applyFill="1"/>
    <xf numFmtId="0" fontId="0" fillId="9" borderId="0" xfId="0" applyFill="1"/>
    <xf numFmtId="0" fontId="0" fillId="8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E3F9-2C6F-4752-B2E6-306019534D21}">
  <dimension ref="A1:R49"/>
  <sheetViews>
    <sheetView tabSelected="1" topLeftCell="A13" zoomScale="70" zoomScaleNormal="70" workbookViewId="0">
      <selection activeCell="B29" sqref="B29"/>
    </sheetView>
  </sheetViews>
  <sheetFormatPr defaultRowHeight="14.4" x14ac:dyDescent="0.55000000000000004"/>
  <cols>
    <col min="1" max="1" width="8.83984375" customWidth="1"/>
    <col min="2" max="2" width="25" bestFit="1" customWidth="1"/>
    <col min="4" max="4" width="12.47265625" customWidth="1"/>
  </cols>
  <sheetData>
    <row r="1" spans="1:18" x14ac:dyDescent="0.55000000000000004">
      <c r="A1" t="s">
        <v>2</v>
      </c>
      <c r="B1" s="1" t="s">
        <v>0</v>
      </c>
      <c r="C1" s="1" t="s">
        <v>1</v>
      </c>
    </row>
    <row r="2" spans="1:18" x14ac:dyDescent="0.55000000000000004">
      <c r="B2" s="7">
        <v>1</v>
      </c>
      <c r="C2" s="7">
        <v>2</v>
      </c>
      <c r="H2" s="15" t="s">
        <v>37</v>
      </c>
      <c r="M2" s="15" t="s">
        <v>37</v>
      </c>
    </row>
    <row r="4" spans="1:18" x14ac:dyDescent="0.55000000000000004">
      <c r="B4" s="2">
        <v>-1.1068948099654325</v>
      </c>
      <c r="C4" s="2">
        <v>1.2659219414913467</v>
      </c>
      <c r="E4" s="3" t="s">
        <v>3</v>
      </c>
      <c r="F4" s="3" t="s">
        <v>5</v>
      </c>
      <c r="H4" s="13">
        <f>B39</f>
        <v>-1.1079284184423006</v>
      </c>
      <c r="I4" s="13">
        <f>C39</f>
        <v>1.2658228732376744</v>
      </c>
      <c r="M4" s="13">
        <f>L38</f>
        <v>-1.1089661232294279</v>
      </c>
      <c r="N4" s="13">
        <f>M38</f>
        <v>1.26572375688211</v>
      </c>
    </row>
    <row r="5" spans="1:18" x14ac:dyDescent="0.55000000000000004">
      <c r="B5" s="2">
        <v>1.5637081384929412</v>
      </c>
      <c r="C5" s="2">
        <v>1.6642473224936107</v>
      </c>
      <c r="E5" s="3" t="s">
        <v>4</v>
      </c>
      <c r="F5" s="3" t="s">
        <v>6</v>
      </c>
      <c r="H5" s="13">
        <f>B40</f>
        <v>1.5616409215392051</v>
      </c>
      <c r="I5" s="13">
        <f>C40</f>
        <v>1.6640491859862661</v>
      </c>
      <c r="M5" s="13">
        <f>L39</f>
        <v>1.5595655119649507</v>
      </c>
      <c r="N5" s="13">
        <f>M39</f>
        <v>1.6638509532751371</v>
      </c>
    </row>
    <row r="7" spans="1:18" x14ac:dyDescent="0.55000000000000004">
      <c r="B7" t="s">
        <v>7</v>
      </c>
      <c r="C7" t="s">
        <v>8</v>
      </c>
      <c r="E7" t="s">
        <v>47</v>
      </c>
      <c r="H7" t="s">
        <v>7</v>
      </c>
      <c r="I7" t="s">
        <v>8</v>
      </c>
      <c r="M7" t="s">
        <v>7</v>
      </c>
      <c r="N7" t="s">
        <v>8</v>
      </c>
    </row>
    <row r="8" spans="1:18" x14ac:dyDescent="0.55000000000000004">
      <c r="B8" s="5">
        <f>B4*B2+B5*C2</f>
        <v>2.0205214670204499</v>
      </c>
      <c r="C8" s="5">
        <f>C4*B2+C5*C2</f>
        <v>4.5944165864785678</v>
      </c>
      <c r="E8" t="s">
        <v>48</v>
      </c>
      <c r="H8" s="5">
        <f>H4*B2+H5*C2</f>
        <v>2.0153534246361096</v>
      </c>
      <c r="I8" s="5">
        <f>I4*B2+I5*C2</f>
        <v>4.5939212452102067</v>
      </c>
      <c r="M8" s="5">
        <f>B2*M4+C2*M5</f>
        <v>2.0101649007004738</v>
      </c>
      <c r="N8" s="5">
        <f>B2*N4+C2*N5</f>
        <v>4.5934256634323845</v>
      </c>
    </row>
    <row r="10" spans="1:18" x14ac:dyDescent="0.55000000000000004">
      <c r="B10" t="s">
        <v>9</v>
      </c>
      <c r="C10" t="s">
        <v>10</v>
      </c>
      <c r="H10" t="s">
        <v>9</v>
      </c>
      <c r="I10" t="s">
        <v>10</v>
      </c>
      <c r="M10" t="s">
        <v>9</v>
      </c>
      <c r="N10" t="s">
        <v>10</v>
      </c>
    </row>
    <row r="11" spans="1:18" x14ac:dyDescent="0.55000000000000004">
      <c r="B11" s="6">
        <f>1/(1+EXP(-B8))</f>
        <v>0.88293491916145606</v>
      </c>
      <c r="C11" s="6">
        <f>1/(1+EXP(-C8))</f>
        <v>0.989993035290059</v>
      </c>
      <c r="E11" t="s">
        <v>11</v>
      </c>
      <c r="H11" s="6">
        <f>1/(1+EXP(-H8))</f>
        <v>0.88239968787550183</v>
      </c>
      <c r="I11" s="6">
        <f>1/(1+EXP(-I8))</f>
        <v>0.98998812683936799</v>
      </c>
      <c r="M11" s="6">
        <f>1/(1+EXP(-M8))</f>
        <v>0.88186020308682855</v>
      </c>
      <c r="N11" s="6">
        <f>1/(1+EXP(-N8))</f>
        <v>0.98998321362042541</v>
      </c>
    </row>
    <row r="12" spans="1:18" x14ac:dyDescent="0.55000000000000004">
      <c r="E12" t="s">
        <v>12</v>
      </c>
    </row>
    <row r="14" spans="1:18" x14ac:dyDescent="0.55000000000000004">
      <c r="B14" s="2">
        <v>0.43445704798211898</v>
      </c>
      <c r="C14" s="10" t="s">
        <v>21</v>
      </c>
      <c r="E14" s="8" t="s">
        <v>49</v>
      </c>
      <c r="F14" s="8">
        <v>1</v>
      </c>
      <c r="H14" s="13">
        <f>C31</f>
        <v>0.42562769879050444</v>
      </c>
      <c r="J14" t="s">
        <v>15</v>
      </c>
      <c r="K14">
        <v>1</v>
      </c>
      <c r="N14" s="13">
        <f>K34</f>
        <v>0.41680370191174942</v>
      </c>
      <c r="Q14" t="s">
        <v>15</v>
      </c>
      <c r="R14">
        <v>1</v>
      </c>
    </row>
    <row r="15" spans="1:18" x14ac:dyDescent="0.55000000000000004">
      <c r="B15" s="2">
        <v>0.96191021450915304</v>
      </c>
      <c r="C15" s="10" t="s">
        <v>51</v>
      </c>
      <c r="E15" s="20" t="s">
        <v>50</v>
      </c>
      <c r="F15" s="2">
        <v>0.29585881184184798</v>
      </c>
      <c r="H15" s="13">
        <f>C32</f>
        <v>0.95201028415625244</v>
      </c>
      <c r="K15" s="13">
        <f>C30</f>
        <v>0.28585881184184797</v>
      </c>
      <c r="N15" s="13">
        <f>K35</f>
        <v>0.94211040288785874</v>
      </c>
      <c r="R15" s="13">
        <f>K33</f>
        <v>0.27585881184184796</v>
      </c>
    </row>
    <row r="17" spans="1:16" x14ac:dyDescent="0.55000000000000004">
      <c r="B17" t="s">
        <v>13</v>
      </c>
      <c r="H17" t="s">
        <v>13</v>
      </c>
    </row>
    <row r="18" spans="1:16" x14ac:dyDescent="0.55000000000000004">
      <c r="A18" t="s">
        <v>16</v>
      </c>
      <c r="B18" s="4">
        <f>B14*B11+C11*B15+F14*F15</f>
        <v>1.631740523319493</v>
      </c>
      <c r="H18" s="4">
        <f>H14*H11+H15*I11+K15*K14</f>
        <v>1.60391143834942</v>
      </c>
      <c r="N18" s="4">
        <f>M11*N14+N11*N15 + R14*R15</f>
        <v>1.5760948932932415</v>
      </c>
    </row>
    <row r="19" spans="1:16" x14ac:dyDescent="0.55000000000000004">
      <c r="B19">
        <f>B18</f>
        <v>1.631740523319493</v>
      </c>
      <c r="E19" t="s">
        <v>14</v>
      </c>
    </row>
    <row r="20" spans="1:16" x14ac:dyDescent="0.55000000000000004">
      <c r="A20" t="s">
        <v>18</v>
      </c>
      <c r="B20">
        <v>1</v>
      </c>
    </row>
    <row r="21" spans="1:16" x14ac:dyDescent="0.55000000000000004">
      <c r="A21" t="s">
        <v>36</v>
      </c>
      <c r="B21" s="11">
        <f>1/2*((B20-B19)^2)</f>
        <v>0.19954804440199347</v>
      </c>
      <c r="E21" t="s">
        <v>38</v>
      </c>
      <c r="H21" s="11">
        <f>1/2*(B20-H18)^2</f>
        <v>0.18235451268463262</v>
      </c>
      <c r="J21" s="16">
        <f>H21-B21</f>
        <v>-1.7193531717360849E-2</v>
      </c>
      <c r="N21" s="11">
        <f>1/2*((B20-N18)^2)</f>
        <v>0.16594266303927566</v>
      </c>
      <c r="P21" s="19">
        <f>N21-H21</f>
        <v>-1.6411849645356968E-2</v>
      </c>
    </row>
    <row r="24" spans="1:16" x14ac:dyDescent="0.55000000000000004">
      <c r="B24" t="s">
        <v>17</v>
      </c>
      <c r="E24" s="17" t="s">
        <v>52</v>
      </c>
    </row>
    <row r="25" spans="1:16" x14ac:dyDescent="0.55000000000000004">
      <c r="E25" t="s">
        <v>29</v>
      </c>
      <c r="F25" s="17"/>
      <c r="G25" s="17"/>
    </row>
    <row r="26" spans="1:16" x14ac:dyDescent="0.55000000000000004">
      <c r="B26" t="s">
        <v>53</v>
      </c>
      <c r="C26">
        <f>F14</f>
        <v>1</v>
      </c>
    </row>
    <row r="27" spans="1:16" x14ac:dyDescent="0.55000000000000004">
      <c r="B27" t="s">
        <v>54</v>
      </c>
      <c r="C27">
        <f>B11</f>
        <v>0.88293491916145606</v>
      </c>
    </row>
    <row r="28" spans="1:16" x14ac:dyDescent="0.55000000000000004">
      <c r="B28" t="s">
        <v>55</v>
      </c>
      <c r="C28">
        <f>C11</f>
        <v>0.989993035290059</v>
      </c>
    </row>
    <row r="29" spans="1:16" x14ac:dyDescent="0.55000000000000004">
      <c r="K29">
        <f>K14</f>
        <v>1</v>
      </c>
    </row>
    <row r="30" spans="1:16" x14ac:dyDescent="0.55000000000000004">
      <c r="B30" t="s">
        <v>19</v>
      </c>
      <c r="C30" s="12">
        <f>F15 - F30*C26</f>
        <v>0.28585881184184797</v>
      </c>
      <c r="E30" t="s">
        <v>20</v>
      </c>
      <c r="F30">
        <v>0.01</v>
      </c>
      <c r="K30">
        <f>H11</f>
        <v>0.88239968787550183</v>
      </c>
    </row>
    <row r="31" spans="1:16" x14ac:dyDescent="0.55000000000000004">
      <c r="B31" t="s">
        <v>21</v>
      </c>
      <c r="C31" s="12">
        <f>B14 - F30*C27</f>
        <v>0.42562769879050444</v>
      </c>
      <c r="K31">
        <f>I11</f>
        <v>0.98998812683936799</v>
      </c>
    </row>
    <row r="32" spans="1:16" x14ac:dyDescent="0.55000000000000004">
      <c r="B32" t="s">
        <v>22</v>
      </c>
      <c r="C32" s="12">
        <f xml:space="preserve"> B15-F30*C28</f>
        <v>0.95201028415625244</v>
      </c>
    </row>
    <row r="33" spans="1:13" x14ac:dyDescent="0.55000000000000004">
      <c r="K33" s="18">
        <f>K15-F30*K29</f>
        <v>0.27585881184184796</v>
      </c>
    </row>
    <row r="34" spans="1:13" x14ac:dyDescent="0.55000000000000004">
      <c r="K34" s="18">
        <f>H14-F30*K30</f>
        <v>0.41680370191174942</v>
      </c>
    </row>
    <row r="35" spans="1:13" x14ac:dyDescent="0.55000000000000004">
      <c r="K35" s="18">
        <f>H15-F30*K31</f>
        <v>0.94211040288785874</v>
      </c>
    </row>
    <row r="37" spans="1:13" x14ac:dyDescent="0.55000000000000004">
      <c r="A37" t="s">
        <v>23</v>
      </c>
    </row>
    <row r="38" spans="1:13" x14ac:dyDescent="0.55000000000000004">
      <c r="E38" t="s">
        <v>26</v>
      </c>
      <c r="L38" s="14">
        <f>H4-F30*(H11*(1-H11)*B2)</f>
        <v>-1.1089661232294279</v>
      </c>
      <c r="M38" s="14">
        <f>I4-F30*(I11*(1-I11)*B2)</f>
        <v>1.26572375688211</v>
      </c>
    </row>
    <row r="39" spans="1:13" x14ac:dyDescent="0.55000000000000004">
      <c r="A39" t="s">
        <v>35</v>
      </c>
      <c r="B39" s="14">
        <f>B4-F30*(B11*(1-B11))*B2</f>
        <v>-1.1079284184423006</v>
      </c>
      <c r="C39" s="14">
        <f>C4-F30*(C11*(1-C11))*B2</f>
        <v>1.2658228732376744</v>
      </c>
      <c r="L39" s="14">
        <f>H5-F30*(H11*(1-H11)*C2)</f>
        <v>1.5595655119649507</v>
      </c>
      <c r="M39" s="14">
        <f>I5-F30*(I11*(1-I11)*C2)</f>
        <v>1.6638509532751371</v>
      </c>
    </row>
    <row r="40" spans="1:13" x14ac:dyDescent="0.55000000000000004">
      <c r="B40" s="14">
        <f>B5-F30*(B11*(1-B11))*C2</f>
        <v>1.5616409215392051</v>
      </c>
      <c r="C40" s="14">
        <f>C5-F30*(C11*(1-C11))*C2</f>
        <v>1.6640491859862661</v>
      </c>
      <c r="E40" t="s">
        <v>28</v>
      </c>
    </row>
    <row r="41" spans="1:13" x14ac:dyDescent="0.55000000000000004">
      <c r="E41" t="s">
        <v>27</v>
      </c>
    </row>
    <row r="42" spans="1:13" x14ac:dyDescent="0.55000000000000004">
      <c r="E42" t="s">
        <v>30</v>
      </c>
    </row>
    <row r="43" spans="1:13" x14ac:dyDescent="0.55000000000000004">
      <c r="E43" t="s">
        <v>24</v>
      </c>
    </row>
    <row r="44" spans="1:13" x14ac:dyDescent="0.55000000000000004">
      <c r="E44" t="s">
        <v>25</v>
      </c>
    </row>
    <row r="46" spans="1:13" x14ac:dyDescent="0.55000000000000004">
      <c r="D46" s="9" t="s">
        <v>39</v>
      </c>
      <c r="E46" t="s">
        <v>43</v>
      </c>
      <c r="I46" t="s">
        <v>32</v>
      </c>
    </row>
    <row r="47" spans="1:13" x14ac:dyDescent="0.55000000000000004">
      <c r="D47" s="9" t="s">
        <v>40</v>
      </c>
      <c r="E47" t="s">
        <v>44</v>
      </c>
      <c r="I47" t="s">
        <v>31</v>
      </c>
    </row>
    <row r="48" spans="1:13" x14ac:dyDescent="0.55000000000000004">
      <c r="D48" s="9" t="s">
        <v>41</v>
      </c>
      <c r="E48" t="s">
        <v>45</v>
      </c>
      <c r="I48" t="s">
        <v>33</v>
      </c>
    </row>
    <row r="49" spans="4:9" x14ac:dyDescent="0.55000000000000004">
      <c r="D49" s="9" t="s">
        <v>42</v>
      </c>
      <c r="E49" t="s">
        <v>46</v>
      </c>
      <c r="I4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backprob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VanderMerwe, Samantha (CTN)</dc:creator>
  <cp:lastModifiedBy>VanderMerwe, Samantha (CTN)</cp:lastModifiedBy>
  <dcterms:created xsi:type="dcterms:W3CDTF">2019-02-19T09:44:32Z</dcterms:created>
  <dcterms:modified xsi:type="dcterms:W3CDTF">2019-02-19T20:40:05Z</dcterms:modified>
</cp:coreProperties>
</file>