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/Documents/Project Files/"/>
    </mc:Choice>
  </mc:AlternateContent>
  <xr:revisionPtr revIDLastSave="0" documentId="13_ncr:1_{929334C4-8299-2A49-851D-83237D3A9766}" xr6:coauthVersionLast="47" xr6:coauthVersionMax="47" xr10:uidLastSave="{00000000-0000-0000-0000-000000000000}"/>
  <bookViews>
    <workbookView xWindow="0" yWindow="780" windowWidth="34200" windowHeight="19720" xr2:uid="{CFF184BD-8BFA-534C-9A91-0E1BD8B43CF8}"/>
  </bookViews>
  <sheets>
    <sheet name="TOP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C29" i="1"/>
  <c r="D51" i="1"/>
  <c r="D54" i="1"/>
  <c r="D39" i="1"/>
  <c r="D44" i="1" s="1"/>
  <c r="E39" i="1"/>
  <c r="E44" i="1" s="1"/>
  <c r="D40" i="1"/>
  <c r="D53" i="1" s="1"/>
  <c r="C40" i="1"/>
  <c r="C53" i="1" s="1"/>
  <c r="D35" i="1"/>
  <c r="E35" i="1"/>
  <c r="F35" i="1"/>
  <c r="D36" i="1"/>
  <c r="E36" i="1"/>
  <c r="F36" i="1"/>
  <c r="D37" i="1"/>
  <c r="E37" i="1"/>
  <c r="F37" i="1"/>
  <c r="D38" i="1"/>
  <c r="E38" i="1"/>
  <c r="F38" i="1"/>
  <c r="C38" i="1"/>
  <c r="C37" i="1"/>
  <c r="C36" i="1"/>
  <c r="C35" i="1"/>
  <c r="D31" i="1"/>
  <c r="E31" i="1"/>
  <c r="F31" i="1"/>
  <c r="D30" i="1"/>
  <c r="E30" i="1"/>
  <c r="F30" i="1"/>
  <c r="D28" i="1"/>
  <c r="E28" i="1"/>
  <c r="F28" i="1"/>
  <c r="C31" i="1"/>
  <c r="C30" i="1"/>
  <c r="C28" i="1"/>
  <c r="D24" i="1"/>
  <c r="E24" i="1"/>
  <c r="F24" i="1"/>
  <c r="C24" i="1"/>
  <c r="D23" i="1"/>
  <c r="E23" i="1"/>
  <c r="F23" i="1"/>
  <c r="C23" i="1"/>
  <c r="D20" i="1"/>
  <c r="E20" i="1"/>
  <c r="F20" i="1"/>
  <c r="D21" i="1"/>
  <c r="E21" i="1"/>
  <c r="F21" i="1"/>
  <c r="D22" i="1"/>
  <c r="E22" i="1"/>
  <c r="F22" i="1"/>
  <c r="E19" i="1"/>
  <c r="F19" i="1"/>
  <c r="D19" i="1"/>
  <c r="C20" i="1"/>
  <c r="C21" i="1"/>
  <c r="C22" i="1"/>
  <c r="C19" i="1"/>
  <c r="E46" i="1" l="1"/>
  <c r="D52" i="1"/>
  <c r="F39" i="1"/>
  <c r="D46" i="1"/>
  <c r="D45" i="1"/>
  <c r="E47" i="1"/>
  <c r="E45" i="1"/>
  <c r="F40" i="1"/>
  <c r="D47" i="1"/>
  <c r="E40" i="1"/>
  <c r="C52" i="1"/>
  <c r="C39" i="1"/>
  <c r="C47" i="1" s="1"/>
  <c r="C45" i="1"/>
  <c r="C46" i="1"/>
  <c r="C54" i="1"/>
  <c r="C44" i="1"/>
  <c r="C51" i="1"/>
  <c r="F53" i="1" l="1"/>
  <c r="F51" i="1"/>
  <c r="F54" i="1"/>
  <c r="E53" i="1"/>
  <c r="G53" i="1" s="1"/>
  <c r="E51" i="1"/>
  <c r="G51" i="1" s="1"/>
  <c r="C58" i="1" s="1"/>
  <c r="E54" i="1"/>
  <c r="G54" i="1" s="1"/>
  <c r="C61" i="1" s="1"/>
  <c r="E52" i="1"/>
  <c r="F46" i="1"/>
  <c r="G46" i="1" s="1"/>
  <c r="C60" i="1" s="1"/>
  <c r="F45" i="1"/>
  <c r="G45" i="1" s="1"/>
  <c r="F44" i="1"/>
  <c r="F47" i="1"/>
  <c r="G47" i="1" s="1"/>
  <c r="G44" i="1"/>
  <c r="F52" i="1"/>
  <c r="G52" i="1" s="1"/>
  <c r="C59" i="1" l="1"/>
</calcChain>
</file>

<file path=xl/sharedStrings.xml><?xml version="1.0" encoding="utf-8"?>
<sst xmlns="http://schemas.openxmlformats.org/spreadsheetml/2006/main" count="85" uniqueCount="32">
  <si>
    <t>Attributes</t>
  </si>
  <si>
    <t>Suppliers</t>
  </si>
  <si>
    <t>Intel</t>
  </si>
  <si>
    <t>Qualcomm</t>
  </si>
  <si>
    <t>Price</t>
  </si>
  <si>
    <t>MediaTek</t>
  </si>
  <si>
    <t>Service</t>
  </si>
  <si>
    <t>Samsung</t>
  </si>
  <si>
    <t>Performance</t>
  </si>
  <si>
    <t>Power Efficiency</t>
  </si>
  <si>
    <t>Goal:  Find the best supplier for semiconductor chips from the given 4 suppliers considering the 4 attributes/criteria using TOPSIS (Technique for Order Of Preference by Similarity to Ideal Solution) Method</t>
  </si>
  <si>
    <t>Weight</t>
  </si>
  <si>
    <t>Step 1</t>
  </si>
  <si>
    <t xml:space="preserve">Normalising the values </t>
  </si>
  <si>
    <t>Total</t>
  </si>
  <si>
    <t>Square Root</t>
  </si>
  <si>
    <t>Step 2</t>
  </si>
  <si>
    <t>Normalising the values with their attributes</t>
  </si>
  <si>
    <t>Step 3</t>
  </si>
  <si>
    <t>Ideal Solution</t>
  </si>
  <si>
    <t>Negative Ideal Solution</t>
  </si>
  <si>
    <t>Calculating the ideal and worst case solutions</t>
  </si>
  <si>
    <t>Step 4</t>
  </si>
  <si>
    <t>Average</t>
  </si>
  <si>
    <t>Using geometric distance formula or ideal solution</t>
  </si>
  <si>
    <t>Step 5</t>
  </si>
  <si>
    <t>Using geometric distance formula or non ideal solution</t>
  </si>
  <si>
    <t>Step 6</t>
  </si>
  <si>
    <t>Relative closeness to ideal solution</t>
  </si>
  <si>
    <t>Supplier</t>
  </si>
  <si>
    <t>Closeness to Ideal Solution</t>
  </si>
  <si>
    <t xml:space="preserve">Hence based on the closeness to the ideal solution, Intel turns out to be the best supplier for the semiconductor chips using TOPSIS method.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</si>
</sst>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8" formatCode="0.0000000"/>
  </numFmts>
  <fonts count="7" x14ac:knownFonts="1">
    <font>
      <sz val="12"/>
      <color theme="1"/>
      <name val="Aptos Narrow"/>
      <family val="2"/>
      <scheme val="minor"/>
    </font>
    <font>
      <b/>
      <sz val="11.5"/>
      <color theme="1"/>
      <name val="Aptos Narrow"/>
      <family val="2"/>
      <scheme val="minor"/>
    </font>
    <font>
      <b/>
      <sz val="11.5"/>
      <color theme="0"/>
      <name val="Aptos Narrow"/>
      <scheme val="minor"/>
    </font>
    <font>
      <sz val="11.5"/>
      <color theme="1"/>
      <name val="Aptos Narrow"/>
      <family val="2"/>
      <scheme val="minor"/>
    </font>
    <font>
      <b/>
      <sz val="11.5"/>
      <color theme="1"/>
      <name val="Aptos Narrow"/>
      <scheme val="minor"/>
    </font>
    <font>
      <b/>
      <sz val="12"/>
      <color theme="1"/>
      <name val="Aptos Narrow"/>
      <scheme val="minor"/>
    </font>
    <font>
      <b/>
      <u/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4" borderId="1" xfId="0" applyFont="1" applyFill="1" applyBorder="1"/>
    <xf numFmtId="0" fontId="0" fillId="0" borderId="1" xfId="0" applyBorder="1" applyAlignment="1">
      <alignment horizontal="left"/>
    </xf>
    <xf numFmtId="0" fontId="4" fillId="5" borderId="1" xfId="0" applyFont="1" applyFill="1" applyBorder="1"/>
    <xf numFmtId="165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1" xfId="0" applyFill="1" applyBorder="1"/>
    <xf numFmtId="0" fontId="5" fillId="6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E59B-63FF-1345-9002-8D34A347D856}">
  <dimension ref="A1:M63"/>
  <sheetViews>
    <sheetView tabSelected="1" topLeftCell="A27" workbookViewId="0">
      <selection activeCell="C74" sqref="C74"/>
    </sheetView>
  </sheetViews>
  <sheetFormatPr baseColWidth="10" defaultRowHeight="16" x14ac:dyDescent="0.2"/>
  <cols>
    <col min="2" max="2" width="20.6640625" customWidth="1"/>
    <col min="3" max="3" width="23.1640625" bestFit="1" customWidth="1"/>
    <col min="5" max="5" width="14.33203125" bestFit="1" customWidth="1"/>
  </cols>
  <sheetData>
    <row r="1" spans="2:13" x14ac:dyDescent="0.2">
      <c r="B1" s="3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2:13" x14ac:dyDescent="0.2">
      <c r="B4" s="1" t="s">
        <v>0</v>
      </c>
      <c r="C4" s="1" t="s">
        <v>1</v>
      </c>
    </row>
    <row r="5" spans="2:13" x14ac:dyDescent="0.2">
      <c r="B5" s="2" t="s">
        <v>8</v>
      </c>
      <c r="C5" s="2" t="s">
        <v>2</v>
      </c>
    </row>
    <row r="6" spans="2:13" x14ac:dyDescent="0.2">
      <c r="B6" s="2" t="s">
        <v>4</v>
      </c>
      <c r="C6" s="2" t="s">
        <v>3</v>
      </c>
    </row>
    <row r="7" spans="2:13" x14ac:dyDescent="0.2">
      <c r="B7" s="2" t="s">
        <v>9</v>
      </c>
      <c r="C7" s="2" t="s">
        <v>5</v>
      </c>
    </row>
    <row r="8" spans="2:13" x14ac:dyDescent="0.2">
      <c r="B8" s="2" t="s">
        <v>6</v>
      </c>
      <c r="C8" s="2" t="s">
        <v>7</v>
      </c>
    </row>
    <row r="10" spans="2:13" x14ac:dyDescent="0.2">
      <c r="B10" s="1" t="s">
        <v>11</v>
      </c>
      <c r="C10" s="4">
        <v>0.1</v>
      </c>
      <c r="D10" s="4">
        <v>0.4</v>
      </c>
      <c r="E10" s="4">
        <v>0.3</v>
      </c>
      <c r="F10" s="4">
        <v>0.2</v>
      </c>
    </row>
    <row r="11" spans="2:13" x14ac:dyDescent="0.2">
      <c r="B11" s="4"/>
      <c r="C11" s="6" t="s">
        <v>8</v>
      </c>
      <c r="D11" s="6" t="s">
        <v>4</v>
      </c>
      <c r="E11" s="6" t="s">
        <v>9</v>
      </c>
      <c r="F11" s="6" t="s">
        <v>6</v>
      </c>
    </row>
    <row r="12" spans="2:13" x14ac:dyDescent="0.2">
      <c r="B12" s="5" t="s">
        <v>2</v>
      </c>
      <c r="C12" s="4">
        <v>7</v>
      </c>
      <c r="D12" s="4">
        <v>9</v>
      </c>
      <c r="E12" s="4">
        <v>9</v>
      </c>
      <c r="F12" s="4">
        <v>8</v>
      </c>
    </row>
    <row r="13" spans="2:13" x14ac:dyDescent="0.2">
      <c r="B13" s="5" t="s">
        <v>3</v>
      </c>
      <c r="C13" s="4">
        <v>8</v>
      </c>
      <c r="D13" s="4">
        <v>7</v>
      </c>
      <c r="E13" s="4">
        <v>8</v>
      </c>
      <c r="F13" s="4">
        <v>7</v>
      </c>
    </row>
    <row r="14" spans="2:13" x14ac:dyDescent="0.2">
      <c r="B14" s="5" t="s">
        <v>5</v>
      </c>
      <c r="C14" s="4">
        <v>9</v>
      </c>
      <c r="D14" s="4">
        <v>6</v>
      </c>
      <c r="E14" s="4">
        <v>6</v>
      </c>
      <c r="F14" s="4">
        <v>9</v>
      </c>
    </row>
    <row r="15" spans="2:13" x14ac:dyDescent="0.2">
      <c r="B15" s="5" t="s">
        <v>7</v>
      </c>
      <c r="C15" s="4">
        <v>6</v>
      </c>
      <c r="D15" s="4">
        <v>7</v>
      </c>
      <c r="E15" s="4">
        <v>8</v>
      </c>
      <c r="F15" s="4">
        <v>6</v>
      </c>
    </row>
    <row r="17" spans="1:6" x14ac:dyDescent="0.2">
      <c r="A17" s="7" t="s">
        <v>12</v>
      </c>
      <c r="B17" s="8" t="s">
        <v>13</v>
      </c>
      <c r="C17" s="8"/>
      <c r="D17" s="8"/>
      <c r="E17" s="8"/>
      <c r="F17" s="8"/>
    </row>
    <row r="18" spans="1:6" x14ac:dyDescent="0.2">
      <c r="B18" s="4"/>
      <c r="C18" s="6" t="s">
        <v>8</v>
      </c>
      <c r="D18" s="6" t="s">
        <v>4</v>
      </c>
      <c r="E18" s="6" t="s">
        <v>9</v>
      </c>
      <c r="F18" s="6" t="s">
        <v>6</v>
      </c>
    </row>
    <row r="19" spans="1:6" x14ac:dyDescent="0.2">
      <c r="B19" s="5" t="s">
        <v>2</v>
      </c>
      <c r="C19" s="4">
        <f>C12^2</f>
        <v>49</v>
      </c>
      <c r="D19" s="4">
        <f>D12^2</f>
        <v>81</v>
      </c>
      <c r="E19" s="4">
        <f t="shared" ref="E19:F19" si="0">E12^2</f>
        <v>81</v>
      </c>
      <c r="F19" s="4">
        <f t="shared" si="0"/>
        <v>64</v>
      </c>
    </row>
    <row r="20" spans="1:6" x14ac:dyDescent="0.2">
      <c r="B20" s="5" t="s">
        <v>3</v>
      </c>
      <c r="C20" s="4">
        <f t="shared" ref="C20:F22" si="1">C13^2</f>
        <v>64</v>
      </c>
      <c r="D20" s="4">
        <f t="shared" si="1"/>
        <v>49</v>
      </c>
      <c r="E20" s="4">
        <f t="shared" si="1"/>
        <v>64</v>
      </c>
      <c r="F20" s="4">
        <f t="shared" si="1"/>
        <v>49</v>
      </c>
    </row>
    <row r="21" spans="1:6" x14ac:dyDescent="0.2">
      <c r="B21" s="5" t="s">
        <v>5</v>
      </c>
      <c r="C21" s="4">
        <f t="shared" si="1"/>
        <v>81</v>
      </c>
      <c r="D21" s="4">
        <f t="shared" si="1"/>
        <v>36</v>
      </c>
      <c r="E21" s="4">
        <f t="shared" si="1"/>
        <v>36</v>
      </c>
      <c r="F21" s="4">
        <f t="shared" si="1"/>
        <v>81</v>
      </c>
    </row>
    <row r="22" spans="1:6" x14ac:dyDescent="0.2">
      <c r="B22" s="5" t="s">
        <v>7</v>
      </c>
      <c r="C22" s="4">
        <f t="shared" si="1"/>
        <v>36</v>
      </c>
      <c r="D22" s="4">
        <f t="shared" si="1"/>
        <v>49</v>
      </c>
      <c r="E22" s="4">
        <f t="shared" si="1"/>
        <v>64</v>
      </c>
      <c r="F22" s="4">
        <f t="shared" si="1"/>
        <v>36</v>
      </c>
    </row>
    <row r="23" spans="1:6" x14ac:dyDescent="0.2">
      <c r="B23" s="9" t="s">
        <v>14</v>
      </c>
      <c r="C23" s="4">
        <f>SUM(C19:C22)</f>
        <v>230</v>
      </c>
      <c r="D23" s="4">
        <f t="shared" ref="D23:F23" si="2">SUM(D19:D22)</f>
        <v>215</v>
      </c>
      <c r="E23" s="4">
        <f t="shared" si="2"/>
        <v>245</v>
      </c>
      <c r="F23" s="4">
        <f t="shared" si="2"/>
        <v>230</v>
      </c>
    </row>
    <row r="24" spans="1:6" x14ac:dyDescent="0.2">
      <c r="B24" s="9" t="s">
        <v>15</v>
      </c>
      <c r="C24" s="11">
        <f>SQRT(C23)</f>
        <v>15.165750888103101</v>
      </c>
      <c r="D24" s="11">
        <f t="shared" ref="D24:F24" si="3">SQRT(D23)</f>
        <v>14.66287829861518</v>
      </c>
      <c r="E24" s="11">
        <f t="shared" si="3"/>
        <v>15.652475842498529</v>
      </c>
      <c r="F24" s="11">
        <f t="shared" si="3"/>
        <v>15.165750888103101</v>
      </c>
    </row>
    <row r="26" spans="1:6" x14ac:dyDescent="0.2">
      <c r="A26" s="7" t="s">
        <v>16</v>
      </c>
      <c r="B26" s="8" t="s">
        <v>17</v>
      </c>
      <c r="C26" s="8"/>
      <c r="D26" s="8"/>
      <c r="E26" s="8"/>
      <c r="F26" s="8"/>
    </row>
    <row r="27" spans="1:6" x14ac:dyDescent="0.2">
      <c r="B27" s="4"/>
      <c r="C27" s="6" t="s">
        <v>8</v>
      </c>
      <c r="D27" s="6" t="s">
        <v>4</v>
      </c>
      <c r="E27" s="6" t="s">
        <v>9</v>
      </c>
      <c r="F27" s="6" t="s">
        <v>6</v>
      </c>
    </row>
    <row r="28" spans="1:6" x14ac:dyDescent="0.2">
      <c r="B28" s="5" t="s">
        <v>2</v>
      </c>
      <c r="C28" s="11">
        <f>C12/C24</f>
        <v>0.46156633137705089</v>
      </c>
      <c r="D28" s="11">
        <f t="shared" ref="D28:F29" si="4">D12/D24</f>
        <v>0.61379490552342619</v>
      </c>
      <c r="E28" s="11">
        <f t="shared" si="4"/>
        <v>0.57498890849994588</v>
      </c>
      <c r="F28" s="11">
        <f t="shared" si="4"/>
        <v>0.52750437871662958</v>
      </c>
    </row>
    <row r="29" spans="1:6" x14ac:dyDescent="0.2">
      <c r="B29" s="5" t="s">
        <v>3</v>
      </c>
      <c r="C29" s="11">
        <f>C13/C24</f>
        <v>0.52750437871662958</v>
      </c>
      <c r="D29" s="11">
        <f t="shared" ref="D29:F29" si="5">D13/D24</f>
        <v>0.47739603762933147</v>
      </c>
      <c r="E29" s="11">
        <f t="shared" si="5"/>
        <v>0.51110125199995193</v>
      </c>
      <c r="F29" s="11">
        <f t="shared" si="5"/>
        <v>0.46156633137705089</v>
      </c>
    </row>
    <row r="30" spans="1:6" x14ac:dyDescent="0.2">
      <c r="B30" s="5" t="s">
        <v>5</v>
      </c>
      <c r="C30" s="11">
        <f>C14/C24</f>
        <v>0.59344242605620834</v>
      </c>
      <c r="D30" s="11">
        <f t="shared" ref="D30:F30" si="6">D14/D24</f>
        <v>0.40919660368228411</v>
      </c>
      <c r="E30" s="11">
        <f t="shared" si="6"/>
        <v>0.38332593899996392</v>
      </c>
      <c r="F30" s="11">
        <f t="shared" si="6"/>
        <v>0.59344242605620834</v>
      </c>
    </row>
    <row r="31" spans="1:6" x14ac:dyDescent="0.2">
      <c r="B31" s="5" t="s">
        <v>7</v>
      </c>
      <c r="C31" s="11">
        <f>C15/C24</f>
        <v>0.39562828403747219</v>
      </c>
      <c r="D31" s="11">
        <f t="shared" ref="D31:F31" si="7">D15/D24</f>
        <v>0.47739603762933147</v>
      </c>
      <c r="E31" s="11">
        <f t="shared" si="7"/>
        <v>0.51110125199995193</v>
      </c>
      <c r="F31" s="11">
        <f t="shared" si="7"/>
        <v>0.39562828403747219</v>
      </c>
    </row>
    <row r="33" spans="1:7" x14ac:dyDescent="0.2">
      <c r="A33" s="7" t="s">
        <v>18</v>
      </c>
      <c r="B33" s="8" t="s">
        <v>21</v>
      </c>
      <c r="C33" s="8"/>
      <c r="D33" s="8"/>
      <c r="E33" s="8"/>
      <c r="F33" s="8"/>
    </row>
    <row r="34" spans="1:7" x14ac:dyDescent="0.2">
      <c r="B34" s="4"/>
      <c r="C34" s="6" t="s">
        <v>8</v>
      </c>
      <c r="D34" s="6" t="s">
        <v>4</v>
      </c>
      <c r="E34" s="6" t="s">
        <v>9</v>
      </c>
      <c r="F34" s="6" t="s">
        <v>6</v>
      </c>
    </row>
    <row r="35" spans="1:7" x14ac:dyDescent="0.2">
      <c r="B35" s="5" t="s">
        <v>2</v>
      </c>
      <c r="C35" s="11">
        <f>C10*C28</f>
        <v>4.6156633137705093E-2</v>
      </c>
      <c r="D35" s="11">
        <f t="shared" ref="D35:F35" si="8">D10*D28</f>
        <v>0.2455179622093705</v>
      </c>
      <c r="E35" s="11">
        <f t="shared" si="8"/>
        <v>0.17249667254998377</v>
      </c>
      <c r="F35" s="11">
        <f t="shared" si="8"/>
        <v>0.10550087574332592</v>
      </c>
    </row>
    <row r="36" spans="1:7" x14ac:dyDescent="0.2">
      <c r="B36" s="5" t="s">
        <v>3</v>
      </c>
      <c r="C36" s="11">
        <f>C10*C29</f>
        <v>5.2750437871662961E-2</v>
      </c>
      <c r="D36" s="11">
        <f t="shared" ref="D36:F36" si="9">D10*D29</f>
        <v>0.19095841505173261</v>
      </c>
      <c r="E36" s="11">
        <f t="shared" si="9"/>
        <v>0.15333037559998558</v>
      </c>
      <c r="F36" s="11">
        <f t="shared" si="9"/>
        <v>9.2313266275410186E-2</v>
      </c>
    </row>
    <row r="37" spans="1:7" x14ac:dyDescent="0.2">
      <c r="B37" s="5" t="s">
        <v>5</v>
      </c>
      <c r="C37" s="11">
        <f>C10*C30</f>
        <v>5.9344242605620837E-2</v>
      </c>
      <c r="D37" s="11">
        <f t="shared" ref="D37:F37" si="10">D10*D30</f>
        <v>0.16367864147291367</v>
      </c>
      <c r="E37" s="11">
        <f t="shared" si="10"/>
        <v>0.11499778169998917</v>
      </c>
      <c r="F37" s="11">
        <f t="shared" si="10"/>
        <v>0.11868848521124167</v>
      </c>
    </row>
    <row r="38" spans="1:7" x14ac:dyDescent="0.2">
      <c r="B38" s="5" t="s">
        <v>7</v>
      </c>
      <c r="C38" s="11">
        <f>C10*C31</f>
        <v>3.9562828403747224E-2</v>
      </c>
      <c r="D38" s="11">
        <f t="shared" ref="D38:F38" si="11">D10*D31</f>
        <v>0.19095841505173261</v>
      </c>
      <c r="E38" s="11">
        <f t="shared" si="11"/>
        <v>0.15333037559998558</v>
      </c>
      <c r="F38" s="11">
        <f t="shared" si="11"/>
        <v>7.9125656807494449E-2</v>
      </c>
    </row>
    <row r="39" spans="1:7" x14ac:dyDescent="0.2">
      <c r="B39" s="9" t="s">
        <v>19</v>
      </c>
      <c r="C39" s="12">
        <f>MAX(C35:C38)</f>
        <v>5.9344242605620837E-2</v>
      </c>
      <c r="D39" s="12">
        <f t="shared" ref="D39:F39" si="12">MAX(D35:D38)</f>
        <v>0.2455179622093705</v>
      </c>
      <c r="E39" s="12">
        <f t="shared" si="12"/>
        <v>0.17249667254998377</v>
      </c>
      <c r="F39" s="12">
        <f t="shared" si="12"/>
        <v>0.11868848521124167</v>
      </c>
    </row>
    <row r="40" spans="1:7" x14ac:dyDescent="0.2">
      <c r="B40" s="9" t="s">
        <v>20</v>
      </c>
      <c r="C40" s="12">
        <f>MIN(C35:C38)</f>
        <v>3.9562828403747224E-2</v>
      </c>
      <c r="D40" s="12">
        <f t="shared" ref="D40:F40" si="13">MIN(D35:D38)</f>
        <v>0.16367864147291367</v>
      </c>
      <c r="E40" s="12">
        <f t="shared" si="13"/>
        <v>0.11499778169998917</v>
      </c>
      <c r="F40" s="12">
        <f t="shared" si="13"/>
        <v>7.9125656807494449E-2</v>
      </c>
    </row>
    <row r="42" spans="1:7" x14ac:dyDescent="0.2">
      <c r="A42" s="7" t="s">
        <v>22</v>
      </c>
      <c r="B42" s="8" t="s">
        <v>24</v>
      </c>
      <c r="C42" s="8"/>
      <c r="D42" s="8"/>
      <c r="E42" s="8"/>
      <c r="F42" s="8"/>
    </row>
    <row r="43" spans="1:7" x14ac:dyDescent="0.2">
      <c r="B43" s="4"/>
      <c r="C43" s="6" t="s">
        <v>8</v>
      </c>
      <c r="D43" s="6" t="s">
        <v>4</v>
      </c>
      <c r="E43" s="6" t="s">
        <v>9</v>
      </c>
      <c r="F43" s="6" t="s">
        <v>6</v>
      </c>
      <c r="G43" s="9" t="s">
        <v>23</v>
      </c>
    </row>
    <row r="44" spans="1:7" x14ac:dyDescent="0.2">
      <c r="B44" s="5" t="s">
        <v>2</v>
      </c>
      <c r="C44" s="12">
        <f>(C35-C39)^2</f>
        <v>1.7391304347826096E-4</v>
      </c>
      <c r="D44" s="12">
        <f t="shared" ref="D44:F44" si="14">(D35-D39)^2</f>
        <v>0</v>
      </c>
      <c r="E44" s="12">
        <f t="shared" si="14"/>
        <v>0</v>
      </c>
      <c r="F44" s="12">
        <f t="shared" si="14"/>
        <v>1.7391304347826115E-4</v>
      </c>
      <c r="G44" s="10">
        <f>SQRT((SUM(C44:F44)))</f>
        <v>1.8650096164806285E-2</v>
      </c>
    </row>
    <row r="45" spans="1:7" x14ac:dyDescent="0.2">
      <c r="B45" s="5" t="s">
        <v>3</v>
      </c>
      <c r="C45" s="12">
        <f>(C36-C39)^2</f>
        <v>4.3478260869565288E-5</v>
      </c>
      <c r="D45" s="12">
        <f t="shared" ref="D45:F45" si="15">(D36-D39)^2</f>
        <v>2.9767441860465127E-3</v>
      </c>
      <c r="E45" s="12">
        <f t="shared" si="15"/>
        <v>3.6734693877550997E-4</v>
      </c>
      <c r="F45" s="12">
        <f t="shared" si="15"/>
        <v>6.9565217391304385E-4</v>
      </c>
      <c r="G45" s="10">
        <f t="shared" ref="G45:G47" si="16">SQRT((SUM(C45:F45)))</f>
        <v>6.3900090450676447E-2</v>
      </c>
    </row>
    <row r="46" spans="1:7" x14ac:dyDescent="0.2">
      <c r="B46" s="5" t="s">
        <v>5</v>
      </c>
      <c r="C46" s="12">
        <f>(C37-C39)^2</f>
        <v>0</v>
      </c>
      <c r="D46" s="12">
        <f t="shared" ref="D46:F46" si="17">(D37-D39)^2</f>
        <v>6.6976744186046534E-3</v>
      </c>
      <c r="E46" s="12">
        <f t="shared" si="17"/>
        <v>3.3061224489795925E-3</v>
      </c>
      <c r="F46" s="12">
        <f t="shared" si="17"/>
        <v>0</v>
      </c>
      <c r="G46" s="10">
        <f t="shared" si="16"/>
        <v>0.10001898253623782</v>
      </c>
    </row>
    <row r="47" spans="1:7" x14ac:dyDescent="0.2">
      <c r="B47" s="5" t="s">
        <v>7</v>
      </c>
      <c r="C47" s="12">
        <f>(C38-C39)^2</f>
        <v>3.9130434782608703E-4</v>
      </c>
      <c r="D47" s="12">
        <f t="shared" ref="D47:F47" si="18">(D38-D39)^2</f>
        <v>2.9767441860465127E-3</v>
      </c>
      <c r="E47" s="12">
        <f t="shared" si="18"/>
        <v>3.6734693877550997E-4</v>
      </c>
      <c r="F47" s="12">
        <f t="shared" si="18"/>
        <v>1.5652173913043481E-3</v>
      </c>
      <c r="G47" s="10">
        <f t="shared" si="16"/>
        <v>7.2805307938037439E-2</v>
      </c>
    </row>
    <row r="49" spans="1:10" x14ac:dyDescent="0.2">
      <c r="A49" s="7" t="s">
        <v>25</v>
      </c>
      <c r="B49" s="8" t="s">
        <v>26</v>
      </c>
      <c r="C49" s="8"/>
      <c r="D49" s="8"/>
      <c r="E49" s="8"/>
      <c r="F49" s="8"/>
    </row>
    <row r="50" spans="1:10" x14ac:dyDescent="0.2">
      <c r="B50" s="4"/>
      <c r="C50" s="6" t="s">
        <v>8</v>
      </c>
      <c r="D50" s="6" t="s">
        <v>4</v>
      </c>
      <c r="E50" s="6" t="s">
        <v>9</v>
      </c>
      <c r="F50" s="6" t="s">
        <v>6</v>
      </c>
      <c r="G50" s="9" t="s">
        <v>23</v>
      </c>
    </row>
    <row r="51" spans="1:10" x14ac:dyDescent="0.2">
      <c r="B51" s="5" t="s">
        <v>2</v>
      </c>
      <c r="C51" s="12">
        <f>(C35-C40)^2</f>
        <v>4.3478260869565193E-5</v>
      </c>
      <c r="D51" s="12">
        <f t="shared" ref="D51:F51" si="19">(D35-D40)^2</f>
        <v>6.6976744186046534E-3</v>
      </c>
      <c r="E51" s="12">
        <f t="shared" si="19"/>
        <v>3.3061224489795925E-3</v>
      </c>
      <c r="F51" s="12">
        <f t="shared" si="19"/>
        <v>6.9565217391304309E-4</v>
      </c>
      <c r="G51" s="10">
        <f>SQRT((SUM(C51:F51)))</f>
        <v>0.10364809357806276</v>
      </c>
    </row>
    <row r="52" spans="1:10" x14ac:dyDescent="0.2">
      <c r="B52" s="5" t="s">
        <v>3</v>
      </c>
      <c r="C52" s="12">
        <f>(C36-C40)^2</f>
        <v>1.7391304347826077E-4</v>
      </c>
      <c r="D52" s="12">
        <f t="shared" ref="D52:F52" si="20">(D36-D40)^2</f>
        <v>7.4418604651162819E-4</v>
      </c>
      <c r="E52" s="12">
        <f t="shared" si="20"/>
        <v>1.4693877551020418E-3</v>
      </c>
      <c r="F52" s="12">
        <f t="shared" si="20"/>
        <v>1.7391304347826077E-4</v>
      </c>
      <c r="G52" s="10">
        <f t="shared" ref="G52:G54" si="21">SQRT((SUM(C52:F52)))</f>
        <v>5.0610274535613731E-2</v>
      </c>
    </row>
    <row r="53" spans="1:10" x14ac:dyDescent="0.2">
      <c r="B53" s="5" t="s">
        <v>5</v>
      </c>
      <c r="C53" s="12">
        <f>(C37-C40)^2</f>
        <v>3.9130434782608703E-4</v>
      </c>
      <c r="D53" s="12">
        <f t="shared" ref="D53:F53" si="22">(D37-D40)^2</f>
        <v>0</v>
      </c>
      <c r="E53" s="12">
        <f t="shared" si="22"/>
        <v>0</v>
      </c>
      <c r="F53" s="12">
        <f t="shared" si="22"/>
        <v>1.5652173913043481E-3</v>
      </c>
      <c r="G53" s="10">
        <f t="shared" si="21"/>
        <v>4.4232586846469142E-2</v>
      </c>
    </row>
    <row r="54" spans="1:10" x14ac:dyDescent="0.2">
      <c r="B54" s="5" t="s">
        <v>7</v>
      </c>
      <c r="C54" s="12">
        <f>(C38-C40)^2</f>
        <v>0</v>
      </c>
      <c r="D54" s="12">
        <f t="shared" ref="D54:F54" si="23">(D38-D40)^2</f>
        <v>7.4418604651162819E-4</v>
      </c>
      <c r="E54" s="12">
        <f t="shared" si="23"/>
        <v>1.4693877551020418E-3</v>
      </c>
      <c r="F54" s="12">
        <f t="shared" si="23"/>
        <v>0</v>
      </c>
      <c r="G54" s="10">
        <f t="shared" si="21"/>
        <v>4.7048632303327051E-2</v>
      </c>
    </row>
    <row r="56" spans="1:10" x14ac:dyDescent="0.2">
      <c r="A56" s="7" t="s">
        <v>27</v>
      </c>
      <c r="B56" s="13" t="s">
        <v>28</v>
      </c>
      <c r="C56" s="14"/>
    </row>
    <row r="57" spans="1:10" x14ac:dyDescent="0.2">
      <c r="B57" s="5" t="s">
        <v>29</v>
      </c>
      <c r="C57" s="15" t="s">
        <v>30</v>
      </c>
    </row>
    <row r="58" spans="1:10" x14ac:dyDescent="0.2">
      <c r="B58" s="5" t="s">
        <v>2</v>
      </c>
      <c r="C58" s="11">
        <f>(G51/(G51+G44))</f>
        <v>0.84750308893354875</v>
      </c>
    </row>
    <row r="59" spans="1:10" x14ac:dyDescent="0.2">
      <c r="B59" s="5" t="s">
        <v>3</v>
      </c>
      <c r="C59" s="11">
        <f>(G52/(G52+G45))</f>
        <v>0.44197112236672265</v>
      </c>
    </row>
    <row r="60" spans="1:10" x14ac:dyDescent="0.2">
      <c r="B60" s="5" t="s">
        <v>5</v>
      </c>
      <c r="C60" s="11">
        <f>(G53/(G53+G46))</f>
        <v>0.3066350476168323</v>
      </c>
    </row>
    <row r="61" spans="1:10" x14ac:dyDescent="0.2">
      <c r="B61" s="5" t="s">
        <v>7</v>
      </c>
      <c r="C61" s="11">
        <f>(G54/(G54+G47))</f>
        <v>0.39254973352214773</v>
      </c>
    </row>
    <row r="63" spans="1:10" ht="16" customHeight="1" x14ac:dyDescent="0.2">
      <c r="B63" s="16" t="s">
        <v>31</v>
      </c>
      <c r="C63" s="16"/>
      <c r="D63" s="16"/>
      <c r="E63" s="16"/>
      <c r="F63" s="16"/>
      <c r="G63" s="16"/>
      <c r="H63" s="16"/>
      <c r="I63" s="16"/>
      <c r="J63" s="16"/>
    </row>
  </sheetData>
  <mergeCells count="8">
    <mergeCell ref="B49:F49"/>
    <mergeCell ref="B56:C56"/>
    <mergeCell ref="B63:J63"/>
    <mergeCell ref="B1:M2"/>
    <mergeCell ref="B17:F17"/>
    <mergeCell ref="B26:F26"/>
    <mergeCell ref="B33:F33"/>
    <mergeCell ref="B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Mahavir Shah</dc:creator>
  <cp:lastModifiedBy>Samyak Mahavir Shah</cp:lastModifiedBy>
  <dcterms:created xsi:type="dcterms:W3CDTF">2024-07-11T15:37:37Z</dcterms:created>
  <dcterms:modified xsi:type="dcterms:W3CDTF">2024-07-11T16:35:55Z</dcterms:modified>
</cp:coreProperties>
</file>