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/Documents/Project Files/"/>
    </mc:Choice>
  </mc:AlternateContent>
  <xr:revisionPtr revIDLastSave="0" documentId="13_ncr:1_{C81C70E0-1FC8-3343-BD6D-9BFB1597EE50}" xr6:coauthVersionLast="47" xr6:coauthVersionMax="47" xr10:uidLastSave="{00000000-0000-0000-0000-000000000000}"/>
  <bookViews>
    <workbookView xWindow="0" yWindow="760" windowWidth="34200" windowHeight="21380" xr2:uid="{1051B906-8099-FB4B-A643-FD75D98B0CD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1" i="1" l="1"/>
  <c r="G80" i="1"/>
  <c r="E72" i="1"/>
  <c r="E67" i="1" s="1"/>
  <c r="D72" i="1"/>
  <c r="D67" i="1" s="1"/>
  <c r="C72" i="1"/>
  <c r="C71" i="1" s="1"/>
  <c r="E71" i="1"/>
  <c r="D71" i="1"/>
  <c r="E69" i="1"/>
  <c r="F60" i="1"/>
  <c r="F55" i="1" s="1"/>
  <c r="E60" i="1"/>
  <c r="E57" i="1" s="1"/>
  <c r="D60" i="1"/>
  <c r="D57" i="1" s="1"/>
  <c r="C60" i="1"/>
  <c r="C59" i="1" s="1"/>
  <c r="F59" i="1"/>
  <c r="E59" i="1"/>
  <c r="D59" i="1"/>
  <c r="E55" i="1"/>
  <c r="D55" i="1"/>
  <c r="C55" i="1"/>
  <c r="G55" i="1" s="1"/>
  <c r="F53" i="1"/>
  <c r="F47" i="1"/>
  <c r="F42" i="1" s="1"/>
  <c r="E47" i="1"/>
  <c r="E46" i="1" s="1"/>
  <c r="D47" i="1"/>
  <c r="D46" i="1" s="1"/>
  <c r="C47" i="1"/>
  <c r="C46" i="1" s="1"/>
  <c r="F46" i="1"/>
  <c r="E42" i="1"/>
  <c r="D42" i="1"/>
  <c r="C42" i="1"/>
  <c r="F34" i="1"/>
  <c r="F31" i="1" s="1"/>
  <c r="E34" i="1"/>
  <c r="E33" i="1" s="1"/>
  <c r="D34" i="1"/>
  <c r="D33" i="1" s="1"/>
  <c r="C34" i="1"/>
  <c r="C33" i="1" s="1"/>
  <c r="F19" i="1"/>
  <c r="F12" i="1" s="1"/>
  <c r="E19" i="1"/>
  <c r="E14" i="1" s="1"/>
  <c r="D19" i="1"/>
  <c r="D16" i="1" s="1"/>
  <c r="C19" i="1"/>
  <c r="C16" i="1" s="1"/>
  <c r="E16" i="1"/>
  <c r="G71" i="1" l="1"/>
  <c r="G46" i="1"/>
  <c r="D69" i="1"/>
  <c r="D73" i="1" s="1"/>
  <c r="C40" i="1"/>
  <c r="G40" i="1" s="1"/>
  <c r="C44" i="1"/>
  <c r="G59" i="1"/>
  <c r="D40" i="1"/>
  <c r="D44" i="1"/>
  <c r="D48" i="1" s="1"/>
  <c r="F27" i="1"/>
  <c r="E40" i="1"/>
  <c r="E44" i="1"/>
  <c r="E48" i="1" s="1"/>
  <c r="C53" i="1"/>
  <c r="G53" i="1" s="1"/>
  <c r="C57" i="1"/>
  <c r="C61" i="1" s="1"/>
  <c r="D31" i="1"/>
  <c r="F40" i="1"/>
  <c r="D53" i="1"/>
  <c r="D61" i="1" s="1"/>
  <c r="E53" i="1"/>
  <c r="E61" i="1" s="1"/>
  <c r="E73" i="1"/>
  <c r="C69" i="1"/>
  <c r="G69" i="1" s="1"/>
  <c r="C29" i="1"/>
  <c r="D29" i="1"/>
  <c r="E29" i="1"/>
  <c r="C31" i="1"/>
  <c r="C27" i="1"/>
  <c r="D27" i="1"/>
  <c r="E27" i="1"/>
  <c r="E31" i="1"/>
  <c r="G42" i="1"/>
  <c r="F44" i="1"/>
  <c r="F57" i="1"/>
  <c r="F61" i="1" s="1"/>
  <c r="C67" i="1"/>
  <c r="F29" i="1"/>
  <c r="F33" i="1"/>
  <c r="G33" i="1" s="1"/>
  <c r="C14" i="1"/>
  <c r="F16" i="1"/>
  <c r="G16" i="1" s="1"/>
  <c r="D14" i="1"/>
  <c r="C18" i="1"/>
  <c r="E18" i="1"/>
  <c r="C12" i="1"/>
  <c r="F14" i="1"/>
  <c r="F20" i="1" s="1"/>
  <c r="D18" i="1"/>
  <c r="D12" i="1"/>
  <c r="E12" i="1"/>
  <c r="F18" i="1"/>
  <c r="G57" i="1" l="1"/>
  <c r="H57" i="1" s="1"/>
  <c r="G18" i="1"/>
  <c r="H33" i="1" s="1"/>
  <c r="G44" i="1"/>
  <c r="H44" i="1" s="1"/>
  <c r="H71" i="1"/>
  <c r="F35" i="1"/>
  <c r="E35" i="1"/>
  <c r="D35" i="1"/>
  <c r="C48" i="1"/>
  <c r="H46" i="1"/>
  <c r="H59" i="1"/>
  <c r="C35" i="1"/>
  <c r="G27" i="1"/>
  <c r="G31" i="1"/>
  <c r="H31" i="1" s="1"/>
  <c r="G29" i="1"/>
  <c r="F48" i="1"/>
  <c r="C73" i="1"/>
  <c r="G67" i="1"/>
  <c r="H67" i="1" s="1"/>
  <c r="G14" i="1"/>
  <c r="H55" i="1" s="1"/>
  <c r="C20" i="1"/>
  <c r="G12" i="1"/>
  <c r="H40" i="1" s="1"/>
  <c r="E20" i="1"/>
  <c r="D20" i="1"/>
  <c r="H29" i="1" l="1"/>
  <c r="H69" i="1"/>
  <c r="H42" i="1"/>
  <c r="H53" i="1"/>
  <c r="H27" i="1"/>
  <c r="F82" i="1"/>
  <c r="G82" i="1" s="1"/>
  <c r="F79" i="1"/>
  <c r="G79" i="1" s="1"/>
</calcChain>
</file>

<file path=xl/sharedStrings.xml><?xml version="1.0" encoding="utf-8"?>
<sst xmlns="http://schemas.openxmlformats.org/spreadsheetml/2006/main" count="95" uniqueCount="50">
  <si>
    <t>Attributes</t>
  </si>
  <si>
    <t>Suppliers</t>
  </si>
  <si>
    <t>Quality</t>
  </si>
  <si>
    <t>Technology</t>
  </si>
  <si>
    <t>Price</t>
  </si>
  <si>
    <t>Service</t>
  </si>
  <si>
    <t>Samsung</t>
  </si>
  <si>
    <t>Intel</t>
  </si>
  <si>
    <t>Qualcomm</t>
  </si>
  <si>
    <t>MediaTek</t>
  </si>
  <si>
    <t>Step 1</t>
  </si>
  <si>
    <t>Preference</t>
  </si>
  <si>
    <t xml:space="preserve">Service </t>
  </si>
  <si>
    <t>Extremely Important</t>
  </si>
  <si>
    <t>Very Strong</t>
  </si>
  <si>
    <t>Strong</t>
  </si>
  <si>
    <t>Moderate</t>
  </si>
  <si>
    <t>Equal Importance</t>
  </si>
  <si>
    <t>2,4,6,8</t>
  </si>
  <si>
    <t>Intermediate Values</t>
  </si>
  <si>
    <t>SUM</t>
  </si>
  <si>
    <t>Weightage</t>
  </si>
  <si>
    <t>Hence from the above table we can say that Price has the highest preference of 55%</t>
  </si>
  <si>
    <t>Step 2</t>
  </si>
  <si>
    <t>Weighted Pref.</t>
  </si>
  <si>
    <t>Pairwise Comparison Matrix for Technology</t>
  </si>
  <si>
    <t>Pairwise Comparison Matrix for Price</t>
  </si>
  <si>
    <t>Pairwise Comparison Matrix for Service</t>
  </si>
  <si>
    <t>Step 3</t>
  </si>
  <si>
    <t>Use individual feature scores to calculate total score for supplier and rank them.</t>
  </si>
  <si>
    <t>Supplier/Atrribute</t>
  </si>
  <si>
    <t xml:space="preserve">Price </t>
  </si>
  <si>
    <t>Total Score</t>
  </si>
  <si>
    <t>RANK</t>
  </si>
  <si>
    <t>Intel Quality</t>
  </si>
  <si>
    <t>Intel Tech.</t>
  </si>
  <si>
    <t>Qualcomm Quality</t>
  </si>
  <si>
    <t>Qualcomm Tech.</t>
  </si>
  <si>
    <t>Qualcomm Service</t>
  </si>
  <si>
    <t>MediaTek Quality</t>
  </si>
  <si>
    <t>MediaTek Tech.</t>
  </si>
  <si>
    <t>MediaTek Service</t>
  </si>
  <si>
    <t>Samsung Quality</t>
  </si>
  <si>
    <t>Samsung Tech.</t>
  </si>
  <si>
    <t>Note: Intel &amp; Samsung are assumed to have the same service facilities.</t>
  </si>
  <si>
    <t>Intel &amp; Samsung Service</t>
  </si>
  <si>
    <t>We use AHP to assign weights to each attribute (Pairwise Comparison Matrix for Attributes)</t>
  </si>
  <si>
    <t>Use AHP to assign weights to each attribute value (Pairwise Comparison Matrix for Quality)</t>
  </si>
  <si>
    <t>Hence based on the total score of weighted preference values of each attribute, Intel turns out to be the best supplier for the semiconductor chips.</t>
  </si>
  <si>
    <t>Goal:  Find the best supplier for semiconductor chips from the given 4 suppliers considering the 4 attributes/criteria using AHP Technique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</si>
</sst>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b/>
      <sz val="11.5"/>
      <color theme="1"/>
      <name val="Aptos Narrow"/>
      <family val="2"/>
      <scheme val="minor"/>
    </font>
    <font>
      <sz val="11.5"/>
      <color theme="1"/>
      <name val="Aptos Narrow"/>
      <family val="2"/>
      <scheme val="minor"/>
    </font>
    <font>
      <b/>
      <u/>
      <sz val="12"/>
      <color theme="0"/>
      <name val="Aptos Narrow"/>
      <family val="2"/>
      <scheme val="minor"/>
    </font>
    <font>
      <b/>
      <i/>
      <u/>
      <sz val="11.5"/>
      <color theme="1"/>
      <name val="Aptos Narrow"/>
      <family val="2"/>
      <scheme val="minor"/>
    </font>
    <font>
      <b/>
      <sz val="11.5"/>
      <color theme="0"/>
      <name val="Aptos Narrow"/>
      <scheme val="minor"/>
    </font>
    <font>
      <b/>
      <i/>
      <u/>
      <sz val="13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b/>
      <sz val="13"/>
      <color theme="1"/>
      <name val="Aptos Narrow"/>
      <scheme val="minor"/>
    </font>
    <font>
      <b/>
      <i/>
      <sz val="11.5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3" fillId="3" borderId="1" xfId="0" applyFont="1" applyFill="1" applyBorder="1"/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2" fontId="2" fillId="4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1" fillId="5" borderId="1" xfId="0" applyNumberFormat="1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left" indent="5"/>
    </xf>
    <xf numFmtId="9" fontId="2" fillId="0" borderId="0" xfId="0" applyNumberFormat="1" applyFont="1"/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0" fontId="1" fillId="0" borderId="0" xfId="0" applyFont="1"/>
    <xf numFmtId="0" fontId="4" fillId="0" borderId="1" xfId="0" applyFont="1" applyBorder="1"/>
    <xf numFmtId="2" fontId="4" fillId="0" borderId="1" xfId="0" applyNumberFormat="1" applyFont="1" applyBorder="1"/>
    <xf numFmtId="2" fontId="1" fillId="0" borderId="1" xfId="0" applyNumberFormat="1" applyFont="1" applyBorder="1" applyAlignment="1">
      <alignment horizontal="center"/>
    </xf>
    <xf numFmtId="0" fontId="2" fillId="6" borderId="1" xfId="0" applyFont="1" applyFill="1" applyBorder="1"/>
    <xf numFmtId="0" fontId="1" fillId="0" borderId="1" xfId="0" applyFont="1" applyBorder="1" applyAlignment="1">
      <alignment horizontal="left"/>
    </xf>
    <xf numFmtId="2" fontId="1" fillId="7" borderId="1" xfId="0" applyNumberFormat="1" applyFont="1" applyFill="1" applyBorder="1" applyAlignment="1">
      <alignment horizontal="center"/>
    </xf>
    <xf numFmtId="2" fontId="1" fillId="7" borderId="1" xfId="0" applyNumberFormat="1" applyFont="1" applyFill="1" applyBorder="1" applyAlignment="1">
      <alignment horizontal="left" indent="5"/>
    </xf>
    <xf numFmtId="2" fontId="2" fillId="8" borderId="1" xfId="0" applyNumberFormat="1" applyFont="1" applyFill="1" applyBorder="1" applyAlignment="1">
      <alignment horizontal="center"/>
    </xf>
    <xf numFmtId="0" fontId="5" fillId="2" borderId="1" xfId="0" applyFont="1" applyFill="1" applyBorder="1"/>
    <xf numFmtId="0" fontId="2" fillId="8" borderId="1" xfId="0" applyFont="1" applyFill="1" applyBorder="1"/>
    <xf numFmtId="0" fontId="2" fillId="0" borderId="1" xfId="0" applyFont="1" applyBorder="1" applyAlignment="1">
      <alignment horizontal="left"/>
    </xf>
    <xf numFmtId="0" fontId="6" fillId="9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0" xfId="0" applyFont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8" fillId="8" borderId="1" xfId="0" applyFont="1" applyFill="1" applyBorder="1" applyAlignment="1">
      <alignment horizontal="left"/>
    </xf>
    <xf numFmtId="0" fontId="9" fillId="9" borderId="1" xfId="0" applyFont="1" applyFill="1" applyBorder="1" applyAlignment="1">
      <alignment horizont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theme="1"/>
        <name val="Aptos Narrow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3BC014-6B4F-8548-8CB7-38D51FD02873}" name="Table1" displayName="Table1" ref="I9:J15" totalsRowShown="0" headerRowDxfId="6" dataDxfId="5" headerRowBorderDxfId="3" tableBorderDxfId="4" totalsRowBorderDxfId="2">
  <autoFilter ref="I9:J15" xr:uid="{843BC014-6B4F-8548-8CB7-38D51FD02873}"/>
  <tableColumns count="2">
    <tableColumn id="1" xr3:uid="{4814C1FC-99E7-1249-B058-41201F60121D}" name="Weightage" dataDxfId="1"/>
    <tableColumn id="2" xr3:uid="{050AC347-56E8-0A4F-A5F5-2060E4534496}" name="Preference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6E342-DBBC-774D-B7AC-E59266041E0C}">
  <dimension ref="A1:J351"/>
  <sheetViews>
    <sheetView tabSelected="1" topLeftCell="A51" workbookViewId="0">
      <selection activeCell="F5" sqref="F5"/>
    </sheetView>
  </sheetViews>
  <sheetFormatPr baseColWidth="10" defaultRowHeight="16" x14ac:dyDescent="0.2"/>
  <cols>
    <col min="2" max="2" width="21.5" customWidth="1"/>
    <col min="3" max="3" width="14.1640625" customWidth="1"/>
    <col min="4" max="4" width="17.6640625" customWidth="1"/>
    <col min="5" max="5" width="15.83203125" customWidth="1"/>
    <col min="6" max="6" width="16.1640625" customWidth="1"/>
    <col min="7" max="7" width="16.5" customWidth="1"/>
    <col min="8" max="8" width="15.6640625" customWidth="1"/>
    <col min="9" max="9" width="22.5" customWidth="1"/>
    <col min="10" max="10" width="24.6640625" customWidth="1"/>
  </cols>
  <sheetData>
    <row r="1" spans="1:10" x14ac:dyDescent="0.2">
      <c r="B1" s="21" t="s">
        <v>49</v>
      </c>
      <c r="C1" s="21"/>
      <c r="D1" s="21"/>
      <c r="E1" s="21"/>
      <c r="F1" s="21"/>
      <c r="G1" s="21"/>
      <c r="H1" s="21"/>
      <c r="I1" s="21"/>
      <c r="J1" s="21"/>
    </row>
    <row r="3" spans="1:10" x14ac:dyDescent="0.2">
      <c r="B3" s="25" t="s">
        <v>0</v>
      </c>
      <c r="C3" s="25" t="s">
        <v>1</v>
      </c>
    </row>
    <row r="4" spans="1:10" x14ac:dyDescent="0.2">
      <c r="B4" s="1" t="s">
        <v>2</v>
      </c>
      <c r="C4" s="1" t="s">
        <v>7</v>
      </c>
    </row>
    <row r="5" spans="1:10" x14ac:dyDescent="0.2">
      <c r="B5" s="1" t="s">
        <v>3</v>
      </c>
      <c r="C5" s="1" t="s">
        <v>8</v>
      </c>
    </row>
    <row r="6" spans="1:10" x14ac:dyDescent="0.2">
      <c r="B6" s="1" t="s">
        <v>4</v>
      </c>
      <c r="C6" s="1" t="s">
        <v>9</v>
      </c>
    </row>
    <row r="7" spans="1:10" x14ac:dyDescent="0.2">
      <c r="B7" s="1" t="s">
        <v>5</v>
      </c>
      <c r="C7" s="1" t="s">
        <v>6</v>
      </c>
    </row>
    <row r="9" spans="1:10" x14ac:dyDescent="0.2">
      <c r="A9" s="3" t="s">
        <v>10</v>
      </c>
      <c r="B9" s="34" t="s">
        <v>46</v>
      </c>
      <c r="C9" s="34"/>
      <c r="D9" s="34"/>
      <c r="E9" s="34"/>
      <c r="F9" s="34"/>
      <c r="G9" s="34"/>
      <c r="H9" s="4"/>
      <c r="I9" s="5" t="s">
        <v>21</v>
      </c>
      <c r="J9" s="6" t="s">
        <v>11</v>
      </c>
    </row>
    <row r="10" spans="1:10" x14ac:dyDescent="0.2">
      <c r="A10" s="4"/>
      <c r="B10" s="1"/>
      <c r="C10" s="20" t="s">
        <v>2</v>
      </c>
      <c r="D10" s="20" t="s">
        <v>3</v>
      </c>
      <c r="E10" s="20" t="s">
        <v>4</v>
      </c>
      <c r="F10" s="20" t="s">
        <v>12</v>
      </c>
      <c r="G10" s="1" t="s">
        <v>11</v>
      </c>
      <c r="H10" s="4"/>
      <c r="I10" s="7">
        <v>9</v>
      </c>
      <c r="J10" s="8" t="s">
        <v>13</v>
      </c>
    </row>
    <row r="11" spans="1:10" x14ac:dyDescent="0.2">
      <c r="A11" s="4"/>
      <c r="B11" s="20" t="s">
        <v>2</v>
      </c>
      <c r="C11" s="24">
        <v>1</v>
      </c>
      <c r="D11" s="10">
        <v>5</v>
      </c>
      <c r="E11" s="10">
        <v>0.14285714285714285</v>
      </c>
      <c r="F11" s="10">
        <v>0.2</v>
      </c>
      <c r="G11" s="10"/>
      <c r="H11" s="4"/>
      <c r="I11" s="7">
        <v>7</v>
      </c>
      <c r="J11" s="8" t="s">
        <v>14</v>
      </c>
    </row>
    <row r="12" spans="1:10" x14ac:dyDescent="0.2">
      <c r="A12" s="4"/>
      <c r="B12" s="1"/>
      <c r="C12" s="22">
        <f>C11/C19</f>
        <v>7.575757575757576E-2</v>
      </c>
      <c r="D12" s="22">
        <f t="shared" ref="D12:F12" si="0">D11/D19</f>
        <v>0.44642857142857145</v>
      </c>
      <c r="E12" s="22">
        <f t="shared" si="0"/>
        <v>9.6153846153846145E-2</v>
      </c>
      <c r="F12" s="22">
        <f t="shared" si="0"/>
        <v>1.5151515151515154E-2</v>
      </c>
      <c r="G12" s="23">
        <f>AVERAGE(C12:F12)</f>
        <v>0.15837287712287712</v>
      </c>
      <c r="H12" s="13"/>
      <c r="I12" s="7">
        <v>5</v>
      </c>
      <c r="J12" s="8" t="s">
        <v>15</v>
      </c>
    </row>
    <row r="13" spans="1:10" x14ac:dyDescent="0.2">
      <c r="A13" s="4"/>
      <c r="B13" s="20" t="s">
        <v>3</v>
      </c>
      <c r="C13" s="10">
        <v>0.2</v>
      </c>
      <c r="D13" s="24">
        <v>1</v>
      </c>
      <c r="E13" s="10">
        <v>0.2</v>
      </c>
      <c r="F13" s="10">
        <v>5</v>
      </c>
      <c r="G13" s="10"/>
      <c r="H13" s="4"/>
      <c r="I13" s="7">
        <v>3</v>
      </c>
      <c r="J13" s="8" t="s">
        <v>16</v>
      </c>
    </row>
    <row r="14" spans="1:10" x14ac:dyDescent="0.2">
      <c r="A14" s="4"/>
      <c r="B14" s="1"/>
      <c r="C14" s="22">
        <f>C13/C19</f>
        <v>1.5151515151515154E-2</v>
      </c>
      <c r="D14" s="22">
        <f t="shared" ref="D14:F14" si="1">D13/D19</f>
        <v>8.9285714285714288E-2</v>
      </c>
      <c r="E14" s="22">
        <f t="shared" si="1"/>
        <v>0.13461538461538461</v>
      </c>
      <c r="F14" s="22">
        <f t="shared" si="1"/>
        <v>0.37878787878787878</v>
      </c>
      <c r="G14" s="23">
        <f>AVERAGE(C14:F14)</f>
        <v>0.1544601232101232</v>
      </c>
      <c r="H14" s="4"/>
      <c r="I14" s="7">
        <v>1</v>
      </c>
      <c r="J14" s="8" t="s">
        <v>17</v>
      </c>
    </row>
    <row r="15" spans="1:10" x14ac:dyDescent="0.2">
      <c r="A15" s="4"/>
      <c r="B15" s="20" t="s">
        <v>4</v>
      </c>
      <c r="C15" s="10">
        <v>7</v>
      </c>
      <c r="D15" s="10">
        <v>5</v>
      </c>
      <c r="E15" s="24">
        <v>1</v>
      </c>
      <c r="F15" s="10">
        <v>7</v>
      </c>
      <c r="G15" s="10"/>
      <c r="H15" s="4"/>
      <c r="I15" s="14" t="s">
        <v>18</v>
      </c>
      <c r="J15" s="15" t="s">
        <v>19</v>
      </c>
    </row>
    <row r="16" spans="1:10" x14ac:dyDescent="0.2">
      <c r="A16" s="4"/>
      <c r="B16" s="1"/>
      <c r="C16" s="22">
        <f>C15/C19</f>
        <v>0.53030303030303028</v>
      </c>
      <c r="D16" s="22">
        <f t="shared" ref="D16:F16" si="2">D15/D19</f>
        <v>0.44642857142857145</v>
      </c>
      <c r="E16" s="22">
        <f t="shared" si="2"/>
        <v>0.67307692307692302</v>
      </c>
      <c r="F16" s="22">
        <f t="shared" si="2"/>
        <v>0.53030303030303028</v>
      </c>
      <c r="G16" s="23">
        <f>AVERAGE(C16:F16)</f>
        <v>0.54502788877788877</v>
      </c>
      <c r="H16" s="16"/>
      <c r="I16" s="4"/>
      <c r="J16" s="4"/>
    </row>
    <row r="17" spans="1:10" x14ac:dyDescent="0.2">
      <c r="A17" s="4"/>
      <c r="B17" s="20" t="s">
        <v>5</v>
      </c>
      <c r="C17" s="10">
        <v>5</v>
      </c>
      <c r="D17" s="10">
        <v>0.2</v>
      </c>
      <c r="E17" s="10">
        <v>0.14285714285714285</v>
      </c>
      <c r="F17" s="24">
        <v>1</v>
      </c>
      <c r="G17" s="10"/>
      <c r="H17" s="4"/>
      <c r="I17" s="4"/>
      <c r="J17" s="4"/>
    </row>
    <row r="18" spans="1:10" x14ac:dyDescent="0.2">
      <c r="A18" s="4"/>
      <c r="B18" s="1"/>
      <c r="C18" s="22">
        <f>C17/C19</f>
        <v>0.37878787878787878</v>
      </c>
      <c r="D18" s="22">
        <f t="shared" ref="D18:F18" si="3">D17/D19</f>
        <v>1.785714285714286E-2</v>
      </c>
      <c r="E18" s="22">
        <f t="shared" si="3"/>
        <v>9.6153846153846145E-2</v>
      </c>
      <c r="F18" s="22">
        <f t="shared" si="3"/>
        <v>7.575757575757576E-2</v>
      </c>
      <c r="G18" s="23">
        <f>AVERAGE(C18:F18)</f>
        <v>0.14213911088911088</v>
      </c>
      <c r="H18" s="4"/>
      <c r="I18" s="4"/>
      <c r="J18" s="4"/>
    </row>
    <row r="19" spans="1:10" x14ac:dyDescent="0.2">
      <c r="A19" s="4"/>
      <c r="B19" s="17" t="s">
        <v>20</v>
      </c>
      <c r="C19" s="18">
        <f>SUM(C11,C13,C15,C17)</f>
        <v>13.2</v>
      </c>
      <c r="D19" s="18">
        <f t="shared" ref="D19:F19" si="4">SUM(D11,D13,D15,D17)</f>
        <v>11.2</v>
      </c>
      <c r="E19" s="18">
        <f t="shared" si="4"/>
        <v>1.4857142857142858</v>
      </c>
      <c r="F19" s="18">
        <f t="shared" si="4"/>
        <v>13.2</v>
      </c>
      <c r="G19" s="18"/>
      <c r="H19" s="4"/>
      <c r="I19" s="4"/>
      <c r="J19" s="4"/>
    </row>
    <row r="20" spans="1:10" x14ac:dyDescent="0.2">
      <c r="A20" s="4"/>
      <c r="B20" s="1"/>
      <c r="C20" s="22">
        <f>C12+C14+C16+C18</f>
        <v>1</v>
      </c>
      <c r="D20" s="22">
        <f t="shared" ref="D20:F20" si="5">D12+D14+D16+D18</f>
        <v>1</v>
      </c>
      <c r="E20" s="22">
        <f t="shared" si="5"/>
        <v>0.99999999999999989</v>
      </c>
      <c r="F20" s="22">
        <f t="shared" si="5"/>
        <v>1</v>
      </c>
      <c r="G20" s="19"/>
      <c r="H20" s="4"/>
      <c r="I20" s="4"/>
      <c r="J20" s="4"/>
    </row>
    <row r="22" spans="1:10" s="4" customFormat="1" x14ac:dyDescent="0.2">
      <c r="B22" s="34" t="s">
        <v>22</v>
      </c>
      <c r="C22" s="34"/>
      <c r="D22" s="34"/>
      <c r="E22" s="34"/>
      <c r="F22" s="34"/>
    </row>
    <row r="23" spans="1:10" s="4" customFormat="1" x14ac:dyDescent="0.2"/>
    <row r="24" spans="1:10" s="4" customFormat="1" x14ac:dyDescent="0.2">
      <c r="A24" s="3" t="s">
        <v>23</v>
      </c>
      <c r="B24" s="34" t="s">
        <v>47</v>
      </c>
      <c r="C24" s="34"/>
      <c r="D24" s="34"/>
      <c r="E24" s="34"/>
      <c r="F24" s="34"/>
    </row>
    <row r="25" spans="1:10" s="4" customFormat="1" x14ac:dyDescent="0.2">
      <c r="B25" s="1"/>
      <c r="C25" s="26" t="s">
        <v>34</v>
      </c>
      <c r="D25" s="26" t="s">
        <v>36</v>
      </c>
      <c r="E25" s="26" t="s">
        <v>39</v>
      </c>
      <c r="F25" s="26" t="s">
        <v>42</v>
      </c>
      <c r="G25" s="1" t="s">
        <v>11</v>
      </c>
      <c r="H25" s="1" t="s">
        <v>24</v>
      </c>
    </row>
    <row r="26" spans="1:10" s="4" customFormat="1" x14ac:dyDescent="0.2">
      <c r="B26" s="26" t="s">
        <v>34</v>
      </c>
      <c r="C26" s="9">
        <v>1</v>
      </c>
      <c r="D26" s="10">
        <v>7</v>
      </c>
      <c r="E26" s="10">
        <v>9</v>
      </c>
      <c r="F26" s="10">
        <v>1</v>
      </c>
      <c r="G26" s="10"/>
      <c r="H26" s="1"/>
    </row>
    <row r="27" spans="1:10" s="4" customFormat="1" x14ac:dyDescent="0.2">
      <c r="B27" s="1"/>
      <c r="C27" s="11">
        <f>C26/C34</f>
        <v>0.44365572315882873</v>
      </c>
      <c r="D27" s="11">
        <f t="shared" ref="D27:F27" si="6">D26/D34</f>
        <v>0.46052631578947373</v>
      </c>
      <c r="E27" s="11">
        <f t="shared" si="6"/>
        <v>0.375</v>
      </c>
      <c r="F27" s="11">
        <f t="shared" si="6"/>
        <v>0.44365572315882873</v>
      </c>
      <c r="G27" s="12">
        <f>AVERAGE(C27:F27)</f>
        <v>0.43070944052678278</v>
      </c>
      <c r="H27" s="27">
        <f>G27*G12</f>
        <v>6.8212693300211319E-2</v>
      </c>
    </row>
    <row r="28" spans="1:10" s="4" customFormat="1" x14ac:dyDescent="0.2">
      <c r="B28" s="26" t="s">
        <v>36</v>
      </c>
      <c r="C28" s="10">
        <v>0.1429</v>
      </c>
      <c r="D28" s="9">
        <v>1</v>
      </c>
      <c r="E28" s="10">
        <v>5</v>
      </c>
      <c r="F28" s="10">
        <v>0.1429</v>
      </c>
      <c r="G28" s="10"/>
      <c r="H28" s="27"/>
    </row>
    <row r="29" spans="1:10" s="4" customFormat="1" x14ac:dyDescent="0.2">
      <c r="B29" s="1"/>
      <c r="C29" s="11">
        <f>C28/C34</f>
        <v>6.3398402839396628E-2</v>
      </c>
      <c r="D29" s="11">
        <f t="shared" ref="D29:F29" si="7">D28/D34</f>
        <v>6.5789473684210523E-2</v>
      </c>
      <c r="E29" s="11">
        <f t="shared" si="7"/>
        <v>0.20833333333333334</v>
      </c>
      <c r="F29" s="11">
        <f t="shared" si="7"/>
        <v>6.3398402839396628E-2</v>
      </c>
      <c r="G29" s="12">
        <f>AVERAGE(C29:F29)</f>
        <v>0.10022990317408427</v>
      </c>
      <c r="H29" s="27">
        <f t="shared" ref="H29:H33" si="8">G29*G14</f>
        <v>1.5481523193607774E-2</v>
      </c>
    </row>
    <row r="30" spans="1:10" s="4" customFormat="1" x14ac:dyDescent="0.2">
      <c r="B30" s="26" t="s">
        <v>39</v>
      </c>
      <c r="C30" s="10">
        <v>0.1111</v>
      </c>
      <c r="D30" s="10">
        <v>0.2</v>
      </c>
      <c r="E30" s="9">
        <v>1</v>
      </c>
      <c r="F30" s="10">
        <v>0.1111</v>
      </c>
      <c r="G30" s="10"/>
      <c r="H30" s="27"/>
    </row>
    <row r="31" spans="1:10" s="4" customFormat="1" x14ac:dyDescent="0.2">
      <c r="B31" s="1"/>
      <c r="C31" s="11">
        <f>C30/C34</f>
        <v>4.9290150842945878E-2</v>
      </c>
      <c r="D31" s="11">
        <f t="shared" ref="D31:F31" si="9">D30/D34</f>
        <v>1.3157894736842106E-2</v>
      </c>
      <c r="E31" s="11">
        <f t="shared" si="9"/>
        <v>4.1666666666666664E-2</v>
      </c>
      <c r="F31" s="11">
        <f t="shared" si="9"/>
        <v>4.9290150842945878E-2</v>
      </c>
      <c r="G31" s="12">
        <f>AVERAGE(C31:F31)</f>
        <v>3.8351215772350129E-2</v>
      </c>
      <c r="H31" s="27">
        <f>G31*G16</f>
        <v>2.0902482164469261E-2</v>
      </c>
    </row>
    <row r="32" spans="1:10" s="4" customFormat="1" x14ac:dyDescent="0.2">
      <c r="B32" s="26" t="s">
        <v>42</v>
      </c>
      <c r="C32" s="10">
        <v>1</v>
      </c>
      <c r="D32" s="10">
        <v>7</v>
      </c>
      <c r="E32" s="10">
        <v>9</v>
      </c>
      <c r="F32" s="9">
        <v>1</v>
      </c>
      <c r="G32" s="10"/>
      <c r="H32" s="27"/>
    </row>
    <row r="33" spans="2:8" s="4" customFormat="1" x14ac:dyDescent="0.2">
      <c r="B33" s="1"/>
      <c r="C33" s="11">
        <f>C32/C34</f>
        <v>0.44365572315882873</v>
      </c>
      <c r="D33" s="11">
        <f t="shared" ref="D33:F33" si="10">D32/D34</f>
        <v>0.46052631578947373</v>
      </c>
      <c r="E33" s="11">
        <f t="shared" si="10"/>
        <v>0.375</v>
      </c>
      <c r="F33" s="11">
        <f t="shared" si="10"/>
        <v>0.44365572315882873</v>
      </c>
      <c r="G33" s="12">
        <f>AVERAGE(C33:F33)</f>
        <v>0.43070944052678278</v>
      </c>
      <c r="H33" s="27">
        <f t="shared" si="8"/>
        <v>6.1220656928023288E-2</v>
      </c>
    </row>
    <row r="34" spans="2:8" s="4" customFormat="1" x14ac:dyDescent="0.2">
      <c r="B34" s="17" t="s">
        <v>20</v>
      </c>
      <c r="C34" s="18">
        <f>SUM(C26,C28,C30,C32)</f>
        <v>2.254</v>
      </c>
      <c r="D34" s="18">
        <f t="shared" ref="D34:F34" si="11">SUM(D26,D28,D30,D32)</f>
        <v>15.2</v>
      </c>
      <c r="E34" s="18">
        <f t="shared" si="11"/>
        <v>24</v>
      </c>
      <c r="F34" s="18">
        <f t="shared" si="11"/>
        <v>2.254</v>
      </c>
      <c r="G34" s="18"/>
      <c r="H34" s="1"/>
    </row>
    <row r="35" spans="2:8" s="4" customFormat="1" x14ac:dyDescent="0.2">
      <c r="B35" s="1"/>
      <c r="C35" s="11">
        <f>C27+C29+C31+C33</f>
        <v>0.99999999999999989</v>
      </c>
      <c r="D35" s="11">
        <f t="shared" ref="D35:F35" si="12">D27+D29+D31+D33</f>
        <v>1.0000000000000002</v>
      </c>
      <c r="E35" s="11">
        <f t="shared" si="12"/>
        <v>1</v>
      </c>
      <c r="F35" s="11">
        <f t="shared" si="12"/>
        <v>0.99999999999999989</v>
      </c>
      <c r="G35" s="19"/>
      <c r="H35" s="1"/>
    </row>
    <row r="36" spans="2:8" s="4" customFormat="1" x14ac:dyDescent="0.2"/>
    <row r="37" spans="2:8" s="4" customFormat="1" x14ac:dyDescent="0.2">
      <c r="B37" s="21" t="s">
        <v>25</v>
      </c>
      <c r="C37" s="21"/>
      <c r="D37" s="21"/>
    </row>
    <row r="38" spans="2:8" s="4" customFormat="1" x14ac:dyDescent="0.2">
      <c r="B38" s="1"/>
      <c r="C38" s="26" t="s">
        <v>35</v>
      </c>
      <c r="D38" s="26" t="s">
        <v>37</v>
      </c>
      <c r="E38" s="26" t="s">
        <v>40</v>
      </c>
      <c r="F38" s="26" t="s">
        <v>43</v>
      </c>
      <c r="G38" s="1" t="s">
        <v>11</v>
      </c>
      <c r="H38" s="1" t="s">
        <v>24</v>
      </c>
    </row>
    <row r="39" spans="2:8" s="4" customFormat="1" x14ac:dyDescent="0.2">
      <c r="B39" s="26" t="s">
        <v>35</v>
      </c>
      <c r="C39" s="9">
        <v>1</v>
      </c>
      <c r="D39" s="10">
        <v>5</v>
      </c>
      <c r="E39" s="10">
        <v>7</v>
      </c>
      <c r="F39" s="10">
        <v>9</v>
      </c>
      <c r="G39" s="10"/>
      <c r="H39" s="1"/>
    </row>
    <row r="40" spans="2:8" s="4" customFormat="1" x14ac:dyDescent="0.2">
      <c r="B40" s="1"/>
      <c r="C40" s="11">
        <f>C39/C47</f>
        <v>0.68775790921595603</v>
      </c>
      <c r="D40" s="11">
        <f t="shared" ref="D40:F40" si="13">D39/D47</f>
        <v>0.76531002709197493</v>
      </c>
      <c r="E40" s="11">
        <f t="shared" si="13"/>
        <v>0.62377472821243984</v>
      </c>
      <c r="F40" s="11">
        <f t="shared" si="13"/>
        <v>0.45</v>
      </c>
      <c r="G40" s="12">
        <f>AVERAGE(C40:F40)</f>
        <v>0.63171066613009275</v>
      </c>
      <c r="H40" s="1">
        <f>G40*G12</f>
        <v>0.10004583570423203</v>
      </c>
    </row>
    <row r="41" spans="2:8" s="4" customFormat="1" x14ac:dyDescent="0.2">
      <c r="B41" s="26" t="s">
        <v>37</v>
      </c>
      <c r="C41" s="10">
        <v>0.2</v>
      </c>
      <c r="D41" s="9">
        <v>1</v>
      </c>
      <c r="E41" s="10">
        <v>3</v>
      </c>
      <c r="F41" s="10">
        <v>5</v>
      </c>
      <c r="G41" s="10"/>
      <c r="H41" s="1"/>
    </row>
    <row r="42" spans="2:8" s="4" customFormat="1" x14ac:dyDescent="0.2">
      <c r="B42" s="1"/>
      <c r="C42" s="11">
        <f>C41/C47</f>
        <v>0.13755158184319122</v>
      </c>
      <c r="D42" s="11">
        <f t="shared" ref="D42:F42" si="14">D41/D47</f>
        <v>0.15306200541839499</v>
      </c>
      <c r="E42" s="11">
        <f t="shared" si="14"/>
        <v>0.26733202637675996</v>
      </c>
      <c r="F42" s="11">
        <f t="shared" si="14"/>
        <v>0.25</v>
      </c>
      <c r="G42" s="12">
        <f>AVERAGE(C42:F42)</f>
        <v>0.20198640340958654</v>
      </c>
      <c r="H42" s="1">
        <f t="shared" ref="H42:H46" si="15">G42*G14</f>
        <v>3.1198844757414385E-2</v>
      </c>
    </row>
    <row r="43" spans="2:8" s="4" customFormat="1" x14ac:dyDescent="0.2">
      <c r="B43" s="26" t="s">
        <v>40</v>
      </c>
      <c r="C43" s="10">
        <v>0.1429</v>
      </c>
      <c r="D43" s="10">
        <v>0.33329999999999999</v>
      </c>
      <c r="E43" s="9">
        <v>1</v>
      </c>
      <c r="F43" s="10">
        <v>5</v>
      </c>
      <c r="G43" s="10"/>
      <c r="H43" s="1"/>
    </row>
    <row r="44" spans="2:8" s="4" customFormat="1" x14ac:dyDescent="0.2">
      <c r="B44" s="1"/>
      <c r="C44" s="11">
        <f>C43/C47</f>
        <v>9.828060522696011E-2</v>
      </c>
      <c r="D44" s="11">
        <f t="shared" ref="D44:F44" si="16">D43/D47</f>
        <v>5.1015566405951042E-2</v>
      </c>
      <c r="E44" s="11">
        <f t="shared" si="16"/>
        <v>8.9110675458919986E-2</v>
      </c>
      <c r="F44" s="11">
        <f t="shared" si="16"/>
        <v>0.25</v>
      </c>
      <c r="G44" s="12">
        <f>AVERAGE(C44:F44)</f>
        <v>0.12210171177295778</v>
      </c>
      <c r="H44" s="1">
        <f t="shared" si="15"/>
        <v>6.6548838183781461E-2</v>
      </c>
    </row>
    <row r="45" spans="2:8" s="4" customFormat="1" x14ac:dyDescent="0.2">
      <c r="B45" s="26" t="s">
        <v>43</v>
      </c>
      <c r="C45" s="10">
        <v>0.1111</v>
      </c>
      <c r="D45" s="10">
        <v>0.2</v>
      </c>
      <c r="E45" s="10">
        <v>0.222</v>
      </c>
      <c r="F45" s="9">
        <v>1</v>
      </c>
      <c r="G45" s="10"/>
      <c r="H45" s="1"/>
    </row>
    <row r="46" spans="2:8" s="4" customFormat="1" x14ac:dyDescent="0.2">
      <c r="B46" s="1"/>
      <c r="C46" s="11">
        <f>C45/C47</f>
        <v>7.640990371389271E-2</v>
      </c>
      <c r="D46" s="11">
        <f t="shared" ref="D46:F46" si="17">D45/D47</f>
        <v>3.0612401083678999E-2</v>
      </c>
      <c r="E46" s="11">
        <f t="shared" si="17"/>
        <v>1.9782569951880238E-2</v>
      </c>
      <c r="F46" s="11">
        <f t="shared" si="17"/>
        <v>0.05</v>
      </c>
      <c r="G46" s="12">
        <f>AVERAGE(C46:F46)</f>
        <v>4.4201218687362986E-2</v>
      </c>
      <c r="H46" s="1">
        <f t="shared" si="15"/>
        <v>6.2827219244369278E-3</v>
      </c>
    </row>
    <row r="47" spans="2:8" s="4" customFormat="1" x14ac:dyDescent="0.2">
      <c r="B47" s="17" t="s">
        <v>20</v>
      </c>
      <c r="C47" s="18">
        <f>SUM(C39,C41,C43,C45)</f>
        <v>1.454</v>
      </c>
      <c r="D47" s="18">
        <f t="shared" ref="D47:F47" si="18">SUM(D39,D41,D43,D45)</f>
        <v>6.5333000000000006</v>
      </c>
      <c r="E47" s="18">
        <f t="shared" si="18"/>
        <v>11.222</v>
      </c>
      <c r="F47" s="18">
        <f t="shared" si="18"/>
        <v>20</v>
      </c>
      <c r="G47" s="18"/>
      <c r="H47" s="1"/>
    </row>
    <row r="48" spans="2:8" s="4" customFormat="1" x14ac:dyDescent="0.2">
      <c r="B48" s="1"/>
      <c r="C48" s="11">
        <f>C40+C42+C44+C46</f>
        <v>1</v>
      </c>
      <c r="D48" s="11">
        <f t="shared" ref="D48:F48" si="19">D40+D42+D44+D46</f>
        <v>1</v>
      </c>
      <c r="E48" s="11">
        <f t="shared" si="19"/>
        <v>0.99999999999999989</v>
      </c>
      <c r="F48" s="11">
        <f t="shared" si="19"/>
        <v>1</v>
      </c>
      <c r="G48" s="19"/>
      <c r="H48" s="1"/>
    </row>
    <row r="49" spans="2:8" s="4" customFormat="1" x14ac:dyDescent="0.2"/>
    <row r="50" spans="2:8" s="4" customFormat="1" x14ac:dyDescent="0.2">
      <c r="B50" s="21" t="s">
        <v>26</v>
      </c>
      <c r="C50" s="21"/>
    </row>
    <row r="51" spans="2:8" s="4" customFormat="1" x14ac:dyDescent="0.2">
      <c r="B51" s="1"/>
      <c r="C51" s="26" t="s">
        <v>35</v>
      </c>
      <c r="D51" s="26" t="s">
        <v>37</v>
      </c>
      <c r="E51" s="26" t="s">
        <v>40</v>
      </c>
      <c r="F51" s="26" t="s">
        <v>43</v>
      </c>
      <c r="G51" s="1" t="s">
        <v>11</v>
      </c>
      <c r="H51" s="1" t="s">
        <v>24</v>
      </c>
    </row>
    <row r="52" spans="2:8" s="4" customFormat="1" x14ac:dyDescent="0.2">
      <c r="B52" s="26" t="s">
        <v>35</v>
      </c>
      <c r="C52" s="9">
        <v>1</v>
      </c>
      <c r="D52" s="10">
        <v>1</v>
      </c>
      <c r="E52" s="10">
        <v>5</v>
      </c>
      <c r="F52" s="10">
        <v>5</v>
      </c>
      <c r="G52" s="10"/>
      <c r="H52" s="1"/>
    </row>
    <row r="53" spans="2:8" s="4" customFormat="1" x14ac:dyDescent="0.2">
      <c r="B53" s="1"/>
      <c r="C53" s="11">
        <f>C52/C60</f>
        <v>0.41666666666666663</v>
      </c>
      <c r="D53" s="11">
        <f t="shared" ref="D53:F53" si="20">D52/D60</f>
        <v>0.41666666666666663</v>
      </c>
      <c r="E53" s="11">
        <f t="shared" si="20"/>
        <v>0.41666666666666669</v>
      </c>
      <c r="F53" s="11">
        <f t="shared" si="20"/>
        <v>0.41666666666666669</v>
      </c>
      <c r="G53" s="12">
        <f>AVERAGE(C53:F53)</f>
        <v>0.41666666666666669</v>
      </c>
      <c r="H53" s="1">
        <f>G53*G12</f>
        <v>6.59886988011988E-2</v>
      </c>
    </row>
    <row r="54" spans="2:8" s="4" customFormat="1" x14ac:dyDescent="0.2">
      <c r="B54" s="26" t="s">
        <v>37</v>
      </c>
      <c r="C54" s="10">
        <v>1</v>
      </c>
      <c r="D54" s="9">
        <v>1</v>
      </c>
      <c r="E54" s="10">
        <v>5</v>
      </c>
      <c r="F54" s="10">
        <v>5</v>
      </c>
      <c r="G54" s="10"/>
      <c r="H54" s="1"/>
    </row>
    <row r="55" spans="2:8" s="4" customFormat="1" x14ac:dyDescent="0.2">
      <c r="B55" s="1"/>
      <c r="C55" s="11">
        <f>C54/C60</f>
        <v>0.41666666666666663</v>
      </c>
      <c r="D55" s="11">
        <f t="shared" ref="D55:F55" si="21">D54/D60</f>
        <v>0.41666666666666663</v>
      </c>
      <c r="E55" s="11">
        <f t="shared" si="21"/>
        <v>0.41666666666666669</v>
      </c>
      <c r="F55" s="11">
        <f t="shared" si="21"/>
        <v>0.41666666666666669</v>
      </c>
      <c r="G55" s="12">
        <f>AVERAGE(C55:F55)</f>
        <v>0.41666666666666669</v>
      </c>
      <c r="H55" s="1">
        <f>G55*G14</f>
        <v>6.4358384670884672E-2</v>
      </c>
    </row>
    <row r="56" spans="2:8" s="4" customFormat="1" x14ac:dyDescent="0.2">
      <c r="B56" s="26" t="s">
        <v>40</v>
      </c>
      <c r="C56" s="10">
        <v>0.2</v>
      </c>
      <c r="D56" s="10">
        <v>0.2</v>
      </c>
      <c r="E56" s="9">
        <v>1</v>
      </c>
      <c r="F56" s="10">
        <v>1</v>
      </c>
      <c r="G56" s="10"/>
      <c r="H56" s="1"/>
    </row>
    <row r="57" spans="2:8" s="4" customFormat="1" x14ac:dyDescent="0.2">
      <c r="B57" s="1"/>
      <c r="C57" s="11">
        <f>C56/C60</f>
        <v>8.3333333333333329E-2</v>
      </c>
      <c r="D57" s="11">
        <f t="shared" ref="D57:F57" si="22">D56/D60</f>
        <v>8.3333333333333329E-2</v>
      </c>
      <c r="E57" s="11">
        <f t="shared" si="22"/>
        <v>8.3333333333333329E-2</v>
      </c>
      <c r="F57" s="11">
        <f t="shared" si="22"/>
        <v>8.3333333333333329E-2</v>
      </c>
      <c r="G57" s="12">
        <f>AVERAGE(C57:F57)</f>
        <v>8.3333333333333329E-2</v>
      </c>
      <c r="H57" s="1">
        <f>G57*G16</f>
        <v>4.5418990731490728E-2</v>
      </c>
    </row>
    <row r="58" spans="2:8" s="4" customFormat="1" x14ac:dyDescent="0.2">
      <c r="B58" s="26" t="s">
        <v>43</v>
      </c>
      <c r="C58" s="10">
        <v>0.2</v>
      </c>
      <c r="D58" s="10">
        <v>0.2</v>
      </c>
      <c r="E58" s="10">
        <v>1</v>
      </c>
      <c r="F58" s="9">
        <v>1</v>
      </c>
      <c r="G58" s="10"/>
      <c r="H58" s="1"/>
    </row>
    <row r="59" spans="2:8" s="4" customFormat="1" x14ac:dyDescent="0.2">
      <c r="B59" s="1"/>
      <c r="C59" s="11">
        <f>C58/C60</f>
        <v>8.3333333333333329E-2</v>
      </c>
      <c r="D59" s="11">
        <f t="shared" ref="D59:F59" si="23">D58/D60</f>
        <v>8.3333333333333329E-2</v>
      </c>
      <c r="E59" s="11">
        <f t="shared" si="23"/>
        <v>8.3333333333333329E-2</v>
      </c>
      <c r="F59" s="11">
        <f t="shared" si="23"/>
        <v>8.3333333333333329E-2</v>
      </c>
      <c r="G59" s="12">
        <f>AVERAGE(C59:F59)</f>
        <v>8.3333333333333329E-2</v>
      </c>
      <c r="H59" s="1">
        <f>G59*G18</f>
        <v>1.1844925907425906E-2</v>
      </c>
    </row>
    <row r="60" spans="2:8" s="4" customFormat="1" x14ac:dyDescent="0.2">
      <c r="B60" s="17" t="s">
        <v>20</v>
      </c>
      <c r="C60" s="18">
        <f>SUM(C52,C54,C56,C58)</f>
        <v>2.4000000000000004</v>
      </c>
      <c r="D60" s="18">
        <f t="shared" ref="D60:F60" si="24">SUM(D52,D54,D56,D58)</f>
        <v>2.4000000000000004</v>
      </c>
      <c r="E60" s="18">
        <f t="shared" si="24"/>
        <v>12</v>
      </c>
      <c r="F60" s="18">
        <f t="shared" si="24"/>
        <v>12</v>
      </c>
      <c r="G60" s="18"/>
      <c r="H60" s="1"/>
    </row>
    <row r="61" spans="2:8" s="4" customFormat="1" x14ac:dyDescent="0.2">
      <c r="B61" s="1"/>
      <c r="C61" s="11">
        <f>C53+C55+C57+C59</f>
        <v>1</v>
      </c>
      <c r="D61" s="11">
        <f t="shared" ref="D61:F61" si="25">D53+D55+D57+D59</f>
        <v>1</v>
      </c>
      <c r="E61" s="11">
        <f t="shared" si="25"/>
        <v>1</v>
      </c>
      <c r="F61" s="11">
        <f t="shared" si="25"/>
        <v>1</v>
      </c>
      <c r="G61" s="19"/>
      <c r="H61" s="1"/>
    </row>
    <row r="62" spans="2:8" s="4" customFormat="1" x14ac:dyDescent="0.2"/>
    <row r="63" spans="2:8" s="4" customFormat="1" x14ac:dyDescent="0.2">
      <c r="B63" s="32" t="s">
        <v>27</v>
      </c>
      <c r="C63" s="32"/>
      <c r="D63" s="32"/>
      <c r="E63" s="33"/>
    </row>
    <row r="64" spans="2:8" s="4" customFormat="1" x14ac:dyDescent="0.2">
      <c r="B64" s="21" t="s">
        <v>44</v>
      </c>
      <c r="C64" s="21"/>
      <c r="D64" s="21"/>
      <c r="E64" s="21"/>
    </row>
    <row r="65" spans="1:8" s="4" customFormat="1" x14ac:dyDescent="0.2">
      <c r="B65" s="1"/>
      <c r="C65" s="26" t="s">
        <v>45</v>
      </c>
      <c r="D65" s="26" t="s">
        <v>38</v>
      </c>
      <c r="E65" s="26" t="s">
        <v>41</v>
      </c>
      <c r="F65" s="1"/>
      <c r="G65" s="1" t="s">
        <v>11</v>
      </c>
      <c r="H65" s="1" t="s">
        <v>24</v>
      </c>
    </row>
    <row r="66" spans="1:8" s="4" customFormat="1" x14ac:dyDescent="0.2">
      <c r="B66" s="26" t="s">
        <v>45</v>
      </c>
      <c r="C66" s="9">
        <v>1</v>
      </c>
      <c r="D66" s="10">
        <v>3</v>
      </c>
      <c r="E66" s="10">
        <v>7</v>
      </c>
      <c r="F66" s="10"/>
      <c r="G66" s="10"/>
      <c r="H66" s="1"/>
    </row>
    <row r="67" spans="1:8" s="4" customFormat="1" x14ac:dyDescent="0.2">
      <c r="B67" s="1"/>
      <c r="C67" s="11">
        <f>C66/C72</f>
        <v>0.67741498441945536</v>
      </c>
      <c r="D67" s="11">
        <f>D66/D72</f>
        <v>0.7142857142857143</v>
      </c>
      <c r="E67" s="11">
        <f>E66/E72</f>
        <v>0.53846153846153844</v>
      </c>
      <c r="F67" s="19"/>
      <c r="G67" s="12">
        <f>AVERAGE(C67:E67)</f>
        <v>0.64338741238890274</v>
      </c>
      <c r="H67" s="1">
        <f>G67*G12</f>
        <v>0.10189511560467356</v>
      </c>
    </row>
    <row r="68" spans="1:8" s="4" customFormat="1" x14ac:dyDescent="0.2">
      <c r="B68" s="26" t="s">
        <v>38</v>
      </c>
      <c r="C68" s="10">
        <v>0.33329999999999999</v>
      </c>
      <c r="D68" s="9">
        <v>1</v>
      </c>
      <c r="E68" s="10">
        <v>5</v>
      </c>
      <c r="F68" s="10"/>
      <c r="G68" s="10"/>
      <c r="H68" s="1"/>
    </row>
    <row r="69" spans="1:8" s="4" customFormat="1" x14ac:dyDescent="0.2">
      <c r="B69" s="1"/>
      <c r="C69" s="11">
        <f>C68/C72</f>
        <v>0.22578241430700446</v>
      </c>
      <c r="D69" s="11">
        <f>D68/D72</f>
        <v>0.23809523809523808</v>
      </c>
      <c r="E69" s="11">
        <f>E68/E72</f>
        <v>0.38461538461538464</v>
      </c>
      <c r="F69" s="19"/>
      <c r="G69" s="12">
        <f>AVERAGE(C69:E69)</f>
        <v>0.28283101233920904</v>
      </c>
      <c r="H69" s="1">
        <f>G69*G14</f>
        <v>4.3686113013558105E-2</v>
      </c>
    </row>
    <row r="70" spans="1:8" s="4" customFormat="1" x14ac:dyDescent="0.2">
      <c r="B70" s="26" t="s">
        <v>41</v>
      </c>
      <c r="C70" s="10">
        <v>0.1429</v>
      </c>
      <c r="D70" s="10">
        <v>0.2</v>
      </c>
      <c r="E70" s="9">
        <v>1</v>
      </c>
      <c r="F70" s="10"/>
      <c r="G70" s="10"/>
      <c r="H70" s="1"/>
    </row>
    <row r="71" spans="1:8" s="4" customFormat="1" x14ac:dyDescent="0.2">
      <c r="B71" s="1"/>
      <c r="C71" s="11">
        <f>C70/C72</f>
        <v>9.6802601273540179E-2</v>
      </c>
      <c r="D71" s="11">
        <f>D70/D72</f>
        <v>4.7619047619047616E-2</v>
      </c>
      <c r="E71" s="11">
        <f>E70/E72</f>
        <v>7.6923076923076927E-2</v>
      </c>
      <c r="F71" s="19"/>
      <c r="G71" s="12">
        <f>AVERAGE(C71:E71)</f>
        <v>7.3781575271888236E-2</v>
      </c>
      <c r="H71" s="1">
        <f>G71*G16</f>
        <v>4.0213016201144133E-2</v>
      </c>
    </row>
    <row r="72" spans="1:8" s="4" customFormat="1" x14ac:dyDescent="0.2">
      <c r="B72" s="17" t="s">
        <v>20</v>
      </c>
      <c r="C72" s="18">
        <f>SUM(C66,C68,C70)</f>
        <v>1.4762</v>
      </c>
      <c r="D72" s="18">
        <f t="shared" ref="D72:E72" si="26">SUM(D66,D68,D70)</f>
        <v>4.2</v>
      </c>
      <c r="E72" s="18">
        <f t="shared" si="26"/>
        <v>13</v>
      </c>
      <c r="F72" s="18"/>
      <c r="G72" s="18"/>
      <c r="H72" s="1"/>
    </row>
    <row r="73" spans="1:8" s="4" customFormat="1" x14ac:dyDescent="0.2">
      <c r="B73" s="1"/>
      <c r="C73" s="11">
        <f>C67+C69+C71</f>
        <v>1</v>
      </c>
      <c r="D73" s="11">
        <f t="shared" ref="D73:E73" si="27">D67+D69+D71</f>
        <v>1</v>
      </c>
      <c r="E73" s="11">
        <f t="shared" si="27"/>
        <v>1</v>
      </c>
      <c r="F73" s="19"/>
      <c r="G73" s="19"/>
      <c r="H73" s="1"/>
    </row>
    <row r="74" spans="1:8" s="4" customFormat="1" x14ac:dyDescent="0.2"/>
    <row r="75" spans="1:8" s="4" customFormat="1" x14ac:dyDescent="0.2"/>
    <row r="76" spans="1:8" s="4" customFormat="1" x14ac:dyDescent="0.2">
      <c r="A76" s="3" t="s">
        <v>28</v>
      </c>
      <c r="B76" s="34" t="s">
        <v>29</v>
      </c>
      <c r="C76" s="34"/>
      <c r="D76" s="34"/>
      <c r="E76" s="34"/>
      <c r="F76" s="34"/>
      <c r="G76" s="34"/>
      <c r="H76" s="34"/>
    </row>
    <row r="77" spans="1:8" s="4" customFormat="1" x14ac:dyDescent="0.2"/>
    <row r="78" spans="1:8" s="4" customFormat="1" ht="18" x14ac:dyDescent="0.25">
      <c r="B78" s="2" t="s">
        <v>30</v>
      </c>
      <c r="C78" s="2" t="s">
        <v>2</v>
      </c>
      <c r="D78" s="2" t="s">
        <v>3</v>
      </c>
      <c r="E78" s="2" t="s">
        <v>31</v>
      </c>
      <c r="F78" s="2" t="s">
        <v>5</v>
      </c>
      <c r="G78" s="36" t="s">
        <v>32</v>
      </c>
      <c r="H78" s="28" t="s">
        <v>33</v>
      </c>
    </row>
    <row r="79" spans="1:8" s="4" customFormat="1" ht="18" x14ac:dyDescent="0.25">
      <c r="B79" s="2" t="s">
        <v>7</v>
      </c>
      <c r="C79" s="29">
        <v>6.8212693300211319E-2</v>
      </c>
      <c r="D79" s="29">
        <v>0.10004583570423203</v>
      </c>
      <c r="E79" s="29">
        <v>6.59886988011988E-2</v>
      </c>
      <c r="F79" s="29">
        <f>H67</f>
        <v>0.10189511560467356</v>
      </c>
      <c r="G79" s="29">
        <f>SUM(C79:F79)</f>
        <v>0.33614234341031574</v>
      </c>
      <c r="H79" s="30">
        <v>1</v>
      </c>
    </row>
    <row r="80" spans="1:8" s="4" customFormat="1" ht="18" x14ac:dyDescent="0.25">
      <c r="B80" s="2" t="s">
        <v>8</v>
      </c>
      <c r="C80" s="29">
        <v>1.5481523193607774E-2</v>
      </c>
      <c r="D80" s="29">
        <v>3.1198844757414385E-2</v>
      </c>
      <c r="E80" s="29">
        <v>6.4358384670884672E-2</v>
      </c>
      <c r="F80" s="29">
        <v>4.3686113013558105E-2</v>
      </c>
      <c r="G80" s="29">
        <f t="shared" ref="G80:G82" si="28">SUM(C80:F80)</f>
        <v>0.15472486563546492</v>
      </c>
      <c r="H80" s="30">
        <v>4</v>
      </c>
    </row>
    <row r="81" spans="2:9" s="4" customFormat="1" ht="18" x14ac:dyDescent="0.25">
      <c r="B81" s="2" t="s">
        <v>9</v>
      </c>
      <c r="C81" s="29">
        <v>2.0902482164469261E-2</v>
      </c>
      <c r="D81" s="29">
        <v>6.6548838183781461E-2</v>
      </c>
      <c r="E81" s="29">
        <v>4.5418990731490728E-2</v>
      </c>
      <c r="F81" s="29">
        <v>4.0213016201144133E-2</v>
      </c>
      <c r="G81" s="29">
        <f t="shared" si="28"/>
        <v>0.1730833272808856</v>
      </c>
      <c r="H81" s="30">
        <v>3</v>
      </c>
    </row>
    <row r="82" spans="2:9" s="4" customFormat="1" ht="18" x14ac:dyDescent="0.25">
      <c r="B82" s="2" t="s">
        <v>6</v>
      </c>
      <c r="C82" s="29">
        <v>6.1220656928023288E-2</v>
      </c>
      <c r="D82" s="29">
        <v>6.2827219244369278E-3</v>
      </c>
      <c r="E82" s="29">
        <v>1.1844925907425906E-2</v>
      </c>
      <c r="F82" s="29">
        <f>H67</f>
        <v>0.10189511560467356</v>
      </c>
      <c r="G82" s="29">
        <f t="shared" si="28"/>
        <v>0.18124342036455968</v>
      </c>
      <c r="H82" s="30">
        <v>2</v>
      </c>
    </row>
    <row r="83" spans="2:9" s="4" customFormat="1" x14ac:dyDescent="0.2">
      <c r="B83" s="16"/>
    </row>
    <row r="84" spans="2:9" s="4" customFormat="1" ht="18" x14ac:dyDescent="0.25">
      <c r="B84" s="35" t="s">
        <v>48</v>
      </c>
      <c r="C84" s="35"/>
      <c r="D84" s="35"/>
      <c r="E84" s="35"/>
      <c r="F84" s="35"/>
      <c r="G84" s="35"/>
      <c r="H84" s="35"/>
      <c r="I84" s="35"/>
    </row>
    <row r="85" spans="2:9" s="4" customFormat="1" ht="18" x14ac:dyDescent="0.25">
      <c r="B85" s="31"/>
    </row>
    <row r="86" spans="2:9" s="4" customFormat="1" x14ac:dyDescent="0.2"/>
    <row r="87" spans="2:9" s="4" customFormat="1" x14ac:dyDescent="0.2"/>
    <row r="88" spans="2:9" s="4" customFormat="1" x14ac:dyDescent="0.2"/>
    <row r="89" spans="2:9" s="4" customFormat="1" x14ac:dyDescent="0.2"/>
    <row r="90" spans="2:9" s="4" customFormat="1" x14ac:dyDescent="0.2"/>
    <row r="91" spans="2:9" s="4" customFormat="1" x14ac:dyDescent="0.2"/>
    <row r="92" spans="2:9" s="4" customFormat="1" x14ac:dyDescent="0.2"/>
    <row r="93" spans="2:9" s="4" customFormat="1" x14ac:dyDescent="0.2"/>
    <row r="94" spans="2:9" s="4" customFormat="1" x14ac:dyDescent="0.2"/>
    <row r="95" spans="2:9" s="4" customFormat="1" x14ac:dyDescent="0.2"/>
    <row r="96" spans="2:9" s="4" customFormat="1" x14ac:dyDescent="0.2"/>
    <row r="97" s="4" customFormat="1" x14ac:dyDescent="0.2"/>
    <row r="98" s="4" customFormat="1" x14ac:dyDescent="0.2"/>
    <row r="99" s="4" customFormat="1" x14ac:dyDescent="0.2"/>
    <row r="100" s="4" customFormat="1" x14ac:dyDescent="0.2"/>
    <row r="101" s="4" customFormat="1" x14ac:dyDescent="0.2"/>
    <row r="102" s="4" customFormat="1" x14ac:dyDescent="0.2"/>
    <row r="103" s="4" customFormat="1" x14ac:dyDescent="0.2"/>
    <row r="104" s="4" customFormat="1" x14ac:dyDescent="0.2"/>
    <row r="105" s="4" customFormat="1" x14ac:dyDescent="0.2"/>
    <row r="106" s="4" customFormat="1" x14ac:dyDescent="0.2"/>
    <row r="107" s="4" customFormat="1" x14ac:dyDescent="0.2"/>
    <row r="108" s="4" customFormat="1" x14ac:dyDescent="0.2"/>
    <row r="109" s="4" customFormat="1" x14ac:dyDescent="0.2"/>
    <row r="110" s="4" customFormat="1" x14ac:dyDescent="0.2"/>
    <row r="111" s="4" customFormat="1" x14ac:dyDescent="0.2"/>
    <row r="112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  <row r="117" s="4" customFormat="1" x14ac:dyDescent="0.2"/>
    <row r="118" s="4" customFormat="1" x14ac:dyDescent="0.2"/>
    <row r="119" s="4" customFormat="1" x14ac:dyDescent="0.2"/>
    <row r="120" s="4" customFormat="1" x14ac:dyDescent="0.2"/>
    <row r="121" s="4" customFormat="1" x14ac:dyDescent="0.2"/>
    <row r="122" s="4" customFormat="1" x14ac:dyDescent="0.2"/>
    <row r="123" s="4" customFormat="1" x14ac:dyDescent="0.2"/>
    <row r="124" s="4" customFormat="1" x14ac:dyDescent="0.2"/>
    <row r="125" s="4" customFormat="1" x14ac:dyDescent="0.2"/>
    <row r="126" s="4" customFormat="1" x14ac:dyDescent="0.2"/>
    <row r="127" s="4" customFormat="1" x14ac:dyDescent="0.2"/>
    <row r="128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="4" customFormat="1" x14ac:dyDescent="0.2"/>
    <row r="162" s="4" customFormat="1" x14ac:dyDescent="0.2"/>
    <row r="163" s="4" customFormat="1" x14ac:dyDescent="0.2"/>
    <row r="164" s="4" customFormat="1" x14ac:dyDescent="0.2"/>
    <row r="165" s="4" customFormat="1" x14ac:dyDescent="0.2"/>
    <row r="166" s="4" customFormat="1" x14ac:dyDescent="0.2"/>
    <row r="167" s="4" customFormat="1" x14ac:dyDescent="0.2"/>
    <row r="168" s="4" customFormat="1" x14ac:dyDescent="0.2"/>
    <row r="169" s="4" customFormat="1" x14ac:dyDescent="0.2"/>
    <row r="170" s="4" customFormat="1" x14ac:dyDescent="0.2"/>
    <row r="171" s="4" customFormat="1" x14ac:dyDescent="0.2"/>
    <row r="172" s="4" customFormat="1" x14ac:dyDescent="0.2"/>
    <row r="173" s="4" customFormat="1" x14ac:dyDescent="0.2"/>
    <row r="174" s="4" customFormat="1" x14ac:dyDescent="0.2"/>
    <row r="175" s="4" customFormat="1" x14ac:dyDescent="0.2"/>
    <row r="176" s="4" customFormat="1" x14ac:dyDescent="0.2"/>
    <row r="177" s="4" customFormat="1" x14ac:dyDescent="0.2"/>
    <row r="178" s="4" customFormat="1" x14ac:dyDescent="0.2"/>
    <row r="179" s="4" customFormat="1" x14ac:dyDescent="0.2"/>
    <row r="180" s="4" customFormat="1" x14ac:dyDescent="0.2"/>
    <row r="181" s="4" customFormat="1" x14ac:dyDescent="0.2"/>
    <row r="182" s="4" customFormat="1" x14ac:dyDescent="0.2"/>
    <row r="183" s="4" customFormat="1" x14ac:dyDescent="0.2"/>
    <row r="184" s="4" customFormat="1" x14ac:dyDescent="0.2"/>
    <row r="185" s="4" customFormat="1" x14ac:dyDescent="0.2"/>
    <row r="186" s="4" customFormat="1" x14ac:dyDescent="0.2"/>
    <row r="187" s="4" customFormat="1" x14ac:dyDescent="0.2"/>
    <row r="188" s="4" customFormat="1" x14ac:dyDescent="0.2"/>
    <row r="189" s="4" customFormat="1" x14ac:dyDescent="0.2"/>
    <row r="190" s="4" customFormat="1" x14ac:dyDescent="0.2"/>
    <row r="191" s="4" customFormat="1" x14ac:dyDescent="0.2"/>
    <row r="192" s="4" customFormat="1" x14ac:dyDescent="0.2"/>
    <row r="193" s="4" customFormat="1" x14ac:dyDescent="0.2"/>
    <row r="194" s="4" customFormat="1" x14ac:dyDescent="0.2"/>
    <row r="195" s="4" customFormat="1" x14ac:dyDescent="0.2"/>
    <row r="196" s="4" customFormat="1" x14ac:dyDescent="0.2"/>
    <row r="197" s="4" customFormat="1" x14ac:dyDescent="0.2"/>
    <row r="198" s="4" customFormat="1" x14ac:dyDescent="0.2"/>
    <row r="199" s="4" customFormat="1" x14ac:dyDescent="0.2"/>
    <row r="200" s="4" customFormat="1" x14ac:dyDescent="0.2"/>
    <row r="201" s="4" customFormat="1" x14ac:dyDescent="0.2"/>
    <row r="202" s="4" customFormat="1" x14ac:dyDescent="0.2"/>
    <row r="203" s="4" customFormat="1" x14ac:dyDescent="0.2"/>
    <row r="204" s="4" customFormat="1" x14ac:dyDescent="0.2"/>
    <row r="205" s="4" customFormat="1" x14ac:dyDescent="0.2"/>
    <row r="206" s="4" customFormat="1" x14ac:dyDescent="0.2"/>
    <row r="207" s="4" customFormat="1" x14ac:dyDescent="0.2"/>
    <row r="208" s="4" customFormat="1" x14ac:dyDescent="0.2"/>
    <row r="209" s="4" customFormat="1" x14ac:dyDescent="0.2"/>
    <row r="210" s="4" customFormat="1" x14ac:dyDescent="0.2"/>
    <row r="211" s="4" customFormat="1" x14ac:dyDescent="0.2"/>
    <row r="212" s="4" customFormat="1" x14ac:dyDescent="0.2"/>
    <row r="213" s="4" customFormat="1" x14ac:dyDescent="0.2"/>
    <row r="214" s="4" customFormat="1" x14ac:dyDescent="0.2"/>
    <row r="215" s="4" customFormat="1" x14ac:dyDescent="0.2"/>
    <row r="216" s="4" customFormat="1" x14ac:dyDescent="0.2"/>
    <row r="217" s="4" customFormat="1" x14ac:dyDescent="0.2"/>
    <row r="218" s="4" customFormat="1" x14ac:dyDescent="0.2"/>
    <row r="219" s="4" customFormat="1" x14ac:dyDescent="0.2"/>
    <row r="220" s="4" customFormat="1" x14ac:dyDescent="0.2"/>
    <row r="221" s="4" customFormat="1" x14ac:dyDescent="0.2"/>
    <row r="222" s="4" customFormat="1" x14ac:dyDescent="0.2"/>
    <row r="223" s="4" customFormat="1" x14ac:dyDescent="0.2"/>
    <row r="224" s="4" customFormat="1" x14ac:dyDescent="0.2"/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="4" customFormat="1" x14ac:dyDescent="0.2"/>
    <row r="258" s="4" customFormat="1" x14ac:dyDescent="0.2"/>
    <row r="259" s="4" customFormat="1" x14ac:dyDescent="0.2"/>
    <row r="260" s="4" customFormat="1" x14ac:dyDescent="0.2"/>
    <row r="261" s="4" customFormat="1" x14ac:dyDescent="0.2"/>
    <row r="262" s="4" customFormat="1" x14ac:dyDescent="0.2"/>
    <row r="263" s="4" customFormat="1" x14ac:dyDescent="0.2"/>
    <row r="264" s="4" customFormat="1" x14ac:dyDescent="0.2"/>
    <row r="265" s="4" customFormat="1" x14ac:dyDescent="0.2"/>
    <row r="266" s="4" customFormat="1" x14ac:dyDescent="0.2"/>
    <row r="267" s="4" customFormat="1" x14ac:dyDescent="0.2"/>
    <row r="268" s="4" customFormat="1" x14ac:dyDescent="0.2"/>
    <row r="269" s="4" customFormat="1" x14ac:dyDescent="0.2"/>
    <row r="270" s="4" customFormat="1" x14ac:dyDescent="0.2"/>
    <row r="271" s="4" customFormat="1" x14ac:dyDescent="0.2"/>
    <row r="272" s="4" customFormat="1" x14ac:dyDescent="0.2"/>
    <row r="273" s="4" customFormat="1" x14ac:dyDescent="0.2"/>
    <row r="274" s="4" customFormat="1" x14ac:dyDescent="0.2"/>
    <row r="275" s="4" customFormat="1" x14ac:dyDescent="0.2"/>
    <row r="276" s="4" customFormat="1" x14ac:dyDescent="0.2"/>
    <row r="277" s="4" customFormat="1" x14ac:dyDescent="0.2"/>
    <row r="278" s="4" customFormat="1" x14ac:dyDescent="0.2"/>
    <row r="279" s="4" customFormat="1" x14ac:dyDescent="0.2"/>
    <row r="280" s="4" customFormat="1" x14ac:dyDescent="0.2"/>
    <row r="281" s="4" customFormat="1" x14ac:dyDescent="0.2"/>
    <row r="282" s="4" customFormat="1" x14ac:dyDescent="0.2"/>
    <row r="283" s="4" customFormat="1" x14ac:dyDescent="0.2"/>
    <row r="284" s="4" customFormat="1" x14ac:dyDescent="0.2"/>
    <row r="285" s="4" customFormat="1" x14ac:dyDescent="0.2"/>
    <row r="286" s="4" customFormat="1" x14ac:dyDescent="0.2"/>
    <row r="287" s="4" customFormat="1" x14ac:dyDescent="0.2"/>
    <row r="288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  <row r="311" s="4" customFormat="1" x14ac:dyDescent="0.2"/>
    <row r="312" s="4" customFormat="1" x14ac:dyDescent="0.2"/>
    <row r="313" s="4" customFormat="1" x14ac:dyDescent="0.2"/>
    <row r="314" s="4" customFormat="1" x14ac:dyDescent="0.2"/>
    <row r="315" s="4" customFormat="1" x14ac:dyDescent="0.2"/>
    <row r="316" s="4" customFormat="1" x14ac:dyDescent="0.2"/>
    <row r="317" s="4" customFormat="1" x14ac:dyDescent="0.2"/>
    <row r="318" s="4" customFormat="1" x14ac:dyDescent="0.2"/>
    <row r="319" s="4" customFormat="1" x14ac:dyDescent="0.2"/>
    <row r="320" s="4" customFormat="1" x14ac:dyDescent="0.2"/>
    <row r="321" s="4" customFormat="1" x14ac:dyDescent="0.2"/>
    <row r="322" s="4" customFormat="1" x14ac:dyDescent="0.2"/>
    <row r="323" s="4" customFormat="1" x14ac:dyDescent="0.2"/>
    <row r="324" s="4" customFormat="1" x14ac:dyDescent="0.2"/>
    <row r="325" s="4" customFormat="1" x14ac:dyDescent="0.2"/>
    <row r="326" s="4" customFormat="1" x14ac:dyDescent="0.2"/>
    <row r="327" s="4" customFormat="1" x14ac:dyDescent="0.2"/>
    <row r="328" s="4" customFormat="1" x14ac:dyDescent="0.2"/>
    <row r="329" s="4" customFormat="1" x14ac:dyDescent="0.2"/>
    <row r="330" s="4" customFormat="1" x14ac:dyDescent="0.2"/>
    <row r="331" s="4" customFormat="1" x14ac:dyDescent="0.2"/>
    <row r="332" s="4" customFormat="1" x14ac:dyDescent="0.2"/>
    <row r="333" s="4" customFormat="1" x14ac:dyDescent="0.2"/>
    <row r="334" s="4" customFormat="1" x14ac:dyDescent="0.2"/>
    <row r="335" s="4" customFormat="1" x14ac:dyDescent="0.2"/>
    <row r="336" s="4" customFormat="1" x14ac:dyDescent="0.2"/>
    <row r="337" s="4" customFormat="1" x14ac:dyDescent="0.2"/>
    <row r="338" s="4" customFormat="1" x14ac:dyDescent="0.2"/>
    <row r="339" s="4" customFormat="1" x14ac:dyDescent="0.2"/>
    <row r="340" s="4" customFormat="1" x14ac:dyDescent="0.2"/>
    <row r="341" s="4" customFormat="1" x14ac:dyDescent="0.2"/>
    <row r="342" s="4" customFormat="1" x14ac:dyDescent="0.2"/>
    <row r="343" s="4" customFormat="1" x14ac:dyDescent="0.2"/>
    <row r="344" s="4" customFormat="1" x14ac:dyDescent="0.2"/>
    <row r="345" s="4" customFormat="1" x14ac:dyDescent="0.2"/>
    <row r="346" s="4" customFormat="1" x14ac:dyDescent="0.2"/>
    <row r="347" s="4" customFormat="1" x14ac:dyDescent="0.2"/>
    <row r="348" s="4" customFormat="1" x14ac:dyDescent="0.2"/>
    <row r="349" s="4" customFormat="1" x14ac:dyDescent="0.2"/>
    <row r="350" s="4" customFormat="1" x14ac:dyDescent="0.2"/>
    <row r="351" s="4" customFormat="1" x14ac:dyDescent="0.2"/>
  </sheetData>
  <mergeCells count="10">
    <mergeCell ref="B84:I84"/>
    <mergeCell ref="B1:J1"/>
    <mergeCell ref="B9:G9"/>
    <mergeCell ref="B76:H76"/>
    <mergeCell ref="B63:D63"/>
    <mergeCell ref="B64:E64"/>
    <mergeCell ref="B50:C50"/>
    <mergeCell ref="B37:D37"/>
    <mergeCell ref="B24:F24"/>
    <mergeCell ref="B22:F22"/>
  </mergeCells>
  <conditionalFormatting sqref="H79:H82">
    <cfRule type="colorScale" priority="1">
      <colorScale>
        <cfvo type="min"/>
        <cfvo type="max"/>
        <color theme="9"/>
        <color rgb="FFFFEF9C"/>
      </colorScale>
    </cfRule>
    <cfRule type="colorScale" priority="2">
      <colorScale>
        <cfvo type="min"/>
        <cfvo type="percentile" val="50"/>
        <cfvo type="max"/>
        <color rgb="FFFF7128"/>
        <color rgb="FFFFEB84"/>
        <color rgb="FFFFEF9C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Samyak Mahavir Shah</dc:creator>
  <cp:lastModifiedBy>Samyak Mahavir Shah</cp:lastModifiedBy>
  <dcterms:created xsi:type="dcterms:W3CDTF">2024-07-10T16:46:32Z</dcterms:created>
  <dcterms:modified xsi:type="dcterms:W3CDTF">2024-07-10T17:25:50Z</dcterms:modified>
</cp:coreProperties>
</file>