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tabRatio="895" firstSheet="9" activeTab="15"/>
  </bookViews>
  <sheets>
    <sheet name="push" sheetId="1" r:id="rId1"/>
    <sheet name="rounds_push" sheetId="2" r:id="rId2"/>
    <sheet name="messages_push" sheetId="3" r:id="rId3"/>
    <sheet name="push_pull_c=1" sheetId="7" r:id="rId4"/>
    <sheet name="push_pull_c=2" sheetId="4" r:id="rId5"/>
    <sheet name="push_pull_c=5" sheetId="8" r:id="rId6"/>
    <sheet name="push_pull_c10" sheetId="9" r:id="rId7"/>
    <sheet name="push_pull_c=20" sheetId="10" r:id="rId8"/>
    <sheet name="push_pull_c=50" sheetId="14" r:id="rId9"/>
    <sheet name="rounds_push_pull" sheetId="11" r:id="rId10"/>
    <sheet name="rounds_push_pull (2)" sheetId="16" r:id="rId11"/>
    <sheet name="msg_push_pull (2)" sheetId="17" r:id="rId12"/>
    <sheet name="rounds_push_pull (3)" sheetId="18" r:id="rId13"/>
    <sheet name="msg_push_pull (3)" sheetId="19" r:id="rId14"/>
    <sheet name="rounds_push_pull (4)" sheetId="20" r:id="rId15"/>
    <sheet name="msg_push_pull (4)" sheetId="21" r:id="rId16"/>
    <sheet name="rounds_push_pull (5)" sheetId="22" r:id="rId17"/>
    <sheet name="msg_push_pull" sheetId="12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4" l="1"/>
  <c r="E6" i="14"/>
  <c r="G6" i="14" s="1"/>
  <c r="G7" i="14" s="1"/>
  <c r="E5" i="14"/>
  <c r="E4" i="14"/>
  <c r="G4" i="14" s="1"/>
  <c r="H4" i="14" s="1"/>
  <c r="E7" i="10"/>
  <c r="G6" i="10" s="1"/>
  <c r="G7" i="10" s="1"/>
  <c r="E6" i="10"/>
  <c r="O6" i="10" s="1"/>
  <c r="E5" i="10"/>
  <c r="E4" i="10"/>
  <c r="G4" i="10" s="1"/>
  <c r="H4" i="10" s="1"/>
  <c r="E7" i="9"/>
  <c r="E6" i="9"/>
  <c r="Q10" i="9" s="1"/>
  <c r="E5" i="9"/>
  <c r="E4" i="9"/>
  <c r="G4" i="9" s="1"/>
  <c r="H4" i="9" s="1"/>
  <c r="M15" i="8"/>
  <c r="E7" i="8"/>
  <c r="G6" i="8" s="1"/>
  <c r="G7" i="8" s="1"/>
  <c r="E6" i="8"/>
  <c r="Q10" i="8" s="1"/>
  <c r="E5" i="8"/>
  <c r="E4" i="8"/>
  <c r="Q13" i="7"/>
  <c r="L5" i="7"/>
  <c r="L4" i="7"/>
  <c r="E7" i="7"/>
  <c r="G6" i="7" s="1"/>
  <c r="G7" i="7" s="1"/>
  <c r="E6" i="7"/>
  <c r="O10" i="7" s="1"/>
  <c r="E5" i="7"/>
  <c r="E4" i="7"/>
  <c r="G4" i="7" s="1"/>
  <c r="H4" i="7" s="1"/>
  <c r="E7" i="4"/>
  <c r="E6" i="4"/>
  <c r="O4" i="4" s="1"/>
  <c r="E5" i="4"/>
  <c r="E4" i="4"/>
  <c r="G4" i="4" s="1"/>
  <c r="H4" i="4" s="1"/>
  <c r="Q13" i="1"/>
  <c r="Q11" i="1"/>
  <c r="O11" i="1"/>
  <c r="O5" i="1"/>
  <c r="O6" i="1"/>
  <c r="O7" i="1"/>
  <c r="O8" i="1"/>
  <c r="O9" i="1"/>
  <c r="O10" i="1"/>
  <c r="O4" i="1"/>
  <c r="Q5" i="1"/>
  <c r="Q6" i="1"/>
  <c r="Q7" i="1"/>
  <c r="Q8" i="1"/>
  <c r="Q9" i="1"/>
  <c r="Q10" i="1"/>
  <c r="Q4" i="1"/>
  <c r="G7" i="1"/>
  <c r="G6" i="1"/>
  <c r="M4" i="1"/>
  <c r="H4" i="1"/>
  <c r="E7" i="1"/>
  <c r="E6" i="1"/>
  <c r="M5" i="1"/>
  <c r="M6" i="1"/>
  <c r="M7" i="1"/>
  <c r="M8" i="1"/>
  <c r="M9" i="1"/>
  <c r="M10" i="1"/>
  <c r="M11" i="1"/>
  <c r="M12" i="1"/>
  <c r="M13" i="1"/>
  <c r="L13" i="1"/>
  <c r="L5" i="1"/>
  <c r="L6" i="1"/>
  <c r="L7" i="1"/>
  <c r="L8" i="1"/>
  <c r="L9" i="1"/>
  <c r="L10" i="1"/>
  <c r="L11" i="1"/>
  <c r="L12" i="1"/>
  <c r="L4" i="1"/>
  <c r="E4" i="1"/>
  <c r="G4" i="1"/>
  <c r="E5" i="1"/>
  <c r="M11" i="14" l="1"/>
  <c r="M9" i="14"/>
  <c r="M7" i="14"/>
  <c r="L7" i="14"/>
  <c r="L8" i="14"/>
  <c r="L5" i="14"/>
  <c r="L9" i="14"/>
  <c r="M12" i="14"/>
  <c r="L6" i="14"/>
  <c r="L11" i="14"/>
  <c r="M4" i="14"/>
  <c r="M13" i="14"/>
  <c r="O9" i="14"/>
  <c r="O11" i="14"/>
  <c r="M6" i="14"/>
  <c r="Q7" i="14"/>
  <c r="Q9" i="14"/>
  <c r="Q11" i="14"/>
  <c r="Q4" i="14"/>
  <c r="Q13" i="14" s="1"/>
  <c r="O7" i="14"/>
  <c r="O8" i="14"/>
  <c r="O10" i="14"/>
  <c r="L13" i="14"/>
  <c r="O6" i="14"/>
  <c r="L10" i="14"/>
  <c r="L12" i="14"/>
  <c r="M5" i="14"/>
  <c r="Q6" i="14"/>
  <c r="M8" i="14"/>
  <c r="M10" i="14"/>
  <c r="O5" i="14"/>
  <c r="L4" i="14"/>
  <c r="Q5" i="14"/>
  <c r="Q8" i="14"/>
  <c r="Q10" i="14"/>
  <c r="O4" i="14"/>
  <c r="O5" i="10"/>
  <c r="Q6" i="10"/>
  <c r="L12" i="10"/>
  <c r="M9" i="10"/>
  <c r="L7" i="10"/>
  <c r="M12" i="10"/>
  <c r="M10" i="10"/>
  <c r="M11" i="10"/>
  <c r="M7" i="10"/>
  <c r="L11" i="10"/>
  <c r="M13" i="10"/>
  <c r="L13" i="10"/>
  <c r="M5" i="10"/>
  <c r="L9" i="10"/>
  <c r="M4" i="10"/>
  <c r="L4" i="10"/>
  <c r="M8" i="10"/>
  <c r="O8" i="10"/>
  <c r="O10" i="10"/>
  <c r="Q10" i="10"/>
  <c r="Q4" i="10"/>
  <c r="L6" i="10"/>
  <c r="O7" i="10"/>
  <c r="O9" i="10"/>
  <c r="O11" i="10"/>
  <c r="Q5" i="10"/>
  <c r="Q8" i="10"/>
  <c r="M6" i="10"/>
  <c r="Q7" i="10"/>
  <c r="Q9" i="10"/>
  <c r="Q11" i="10"/>
  <c r="O4" i="10"/>
  <c r="L5" i="10"/>
  <c r="L8" i="10"/>
  <c r="L10" i="10"/>
  <c r="L6" i="9"/>
  <c r="M11" i="9"/>
  <c r="M9" i="9"/>
  <c r="M7" i="9"/>
  <c r="L11" i="9"/>
  <c r="L9" i="9"/>
  <c r="L7" i="9"/>
  <c r="M4" i="9"/>
  <c r="M13" i="9"/>
  <c r="O4" i="9"/>
  <c r="G6" i="9"/>
  <c r="G7" i="9" s="1"/>
  <c r="Q4" i="9"/>
  <c r="O7" i="9"/>
  <c r="O9" i="9"/>
  <c r="O11" i="9"/>
  <c r="M6" i="9"/>
  <c r="Q7" i="9"/>
  <c r="Q9" i="9"/>
  <c r="Q11" i="9"/>
  <c r="L5" i="9"/>
  <c r="O6" i="9"/>
  <c r="L8" i="9"/>
  <c r="L10" i="9"/>
  <c r="L12" i="9"/>
  <c r="M5" i="9"/>
  <c r="Q6" i="9"/>
  <c r="M8" i="9"/>
  <c r="M10" i="9"/>
  <c r="M12" i="9"/>
  <c r="O5" i="9"/>
  <c r="O8" i="9"/>
  <c r="O10" i="9"/>
  <c r="L13" i="9"/>
  <c r="L4" i="9"/>
  <c r="Q5" i="9"/>
  <c r="Q8" i="9"/>
  <c r="Q4" i="8"/>
  <c r="O7" i="8"/>
  <c r="G4" i="8"/>
  <c r="H4" i="8" s="1"/>
  <c r="L6" i="8" s="1"/>
  <c r="O9" i="8"/>
  <c r="M11" i="8"/>
  <c r="O4" i="8"/>
  <c r="O11" i="8"/>
  <c r="M6" i="8"/>
  <c r="Q7" i="8"/>
  <c r="Q9" i="8"/>
  <c r="Q11" i="8"/>
  <c r="O8" i="8"/>
  <c r="O10" i="8"/>
  <c r="L13" i="8"/>
  <c r="L5" i="8"/>
  <c r="O6" i="8"/>
  <c r="L8" i="8"/>
  <c r="L10" i="8"/>
  <c r="L12" i="8"/>
  <c r="M5" i="8"/>
  <c r="Q6" i="8"/>
  <c r="M8" i="8"/>
  <c r="M10" i="8"/>
  <c r="O5" i="8"/>
  <c r="L4" i="8"/>
  <c r="Q5" i="8"/>
  <c r="Q8" i="8"/>
  <c r="M13" i="8"/>
  <c r="M4" i="8"/>
  <c r="L7" i="8"/>
  <c r="L9" i="8"/>
  <c r="L11" i="8"/>
  <c r="M7" i="8"/>
  <c r="M9" i="8"/>
  <c r="O4" i="7"/>
  <c r="Q4" i="7"/>
  <c r="L11" i="7"/>
  <c r="O7" i="7"/>
  <c r="O6" i="7"/>
  <c r="O5" i="7"/>
  <c r="Q8" i="7"/>
  <c r="Q5" i="7"/>
  <c r="Q10" i="7"/>
  <c r="M4" i="7"/>
  <c r="M13" i="7"/>
  <c r="L10" i="7"/>
  <c r="L12" i="7"/>
  <c r="L8" i="7"/>
  <c r="M11" i="7"/>
  <c r="M9" i="7"/>
  <c r="M7" i="7"/>
  <c r="L6" i="7"/>
  <c r="O11" i="7"/>
  <c r="O9" i="7"/>
  <c r="M6" i="7"/>
  <c r="Q7" i="7"/>
  <c r="Q9" i="7"/>
  <c r="Q11" i="7"/>
  <c r="M5" i="7"/>
  <c r="Q6" i="7"/>
  <c r="M8" i="7"/>
  <c r="M10" i="7"/>
  <c r="M12" i="7"/>
  <c r="O8" i="7"/>
  <c r="L13" i="7"/>
  <c r="L7" i="7"/>
  <c r="L9" i="7"/>
  <c r="M11" i="4"/>
  <c r="G6" i="4"/>
  <c r="G7" i="4" s="1"/>
  <c r="O6" i="4"/>
  <c r="Q4" i="4"/>
  <c r="L6" i="4"/>
  <c r="O7" i="4"/>
  <c r="O9" i="4"/>
  <c r="O11" i="4"/>
  <c r="M6" i="4"/>
  <c r="Q7" i="4"/>
  <c r="Q9" i="4"/>
  <c r="Q11" i="4"/>
  <c r="L5" i="4"/>
  <c r="L10" i="4"/>
  <c r="L12" i="4"/>
  <c r="M5" i="4"/>
  <c r="Q6" i="4"/>
  <c r="M8" i="4"/>
  <c r="M10" i="4"/>
  <c r="M12" i="4"/>
  <c r="O8" i="4"/>
  <c r="O10" i="4"/>
  <c r="L13" i="4"/>
  <c r="L8" i="4"/>
  <c r="O5" i="4"/>
  <c r="L4" i="4"/>
  <c r="Q5" i="4"/>
  <c r="Q8" i="4"/>
  <c r="Q10" i="4"/>
  <c r="M13" i="4"/>
  <c r="L7" i="4"/>
  <c r="L9" i="4"/>
  <c r="L11" i="4"/>
  <c r="M4" i="4"/>
  <c r="M7" i="4"/>
  <c r="M9" i="4"/>
  <c r="M15" i="1"/>
  <c r="M15" i="14" l="1"/>
  <c r="M15" i="10"/>
  <c r="Q13" i="10"/>
  <c r="M15" i="9"/>
  <c r="Q13" i="9"/>
  <c r="M12" i="8"/>
  <c r="Q13" i="8"/>
  <c r="M15" i="7"/>
  <c r="M15" i="4"/>
  <c r="Q13" i="4"/>
</calcChain>
</file>

<file path=xl/sharedStrings.xml><?xml version="1.0" encoding="utf-8"?>
<sst xmlns="http://schemas.openxmlformats.org/spreadsheetml/2006/main" count="91" uniqueCount="9">
  <si>
    <t>Push</t>
  </si>
  <si>
    <t>rounds</t>
  </si>
  <si>
    <t>messages</t>
  </si>
  <si>
    <t>max</t>
  </si>
  <si>
    <t>min</t>
  </si>
  <si>
    <t>diff</t>
  </si>
  <si>
    <t>cat</t>
  </si>
  <si>
    <t>message cats</t>
  </si>
  <si>
    <t>round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</si>
</sst>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11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5.xml"/><Relationship Id="rId17" Type="http://schemas.openxmlformats.org/officeDocument/2006/relationships/chartsheet" Target="chartsheets/sheet10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10" Type="http://schemas.openxmlformats.org/officeDocument/2006/relationships/chartsheet" Target="chartsheets/sheet3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push!$O$4:$O$11</c:f>
              <c:numCache>
                <c:formatCode>General</c:formatCode>
                <c:ptCount val="8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</c:numCache>
            </c:numRef>
          </c:cat>
          <c:val>
            <c:numRef>
              <c:f>push!$Q$4:$Q$11</c:f>
              <c:numCache>
                <c:formatCode>General</c:formatCode>
                <c:ptCount val="8"/>
                <c:pt idx="0">
                  <c:v>13</c:v>
                </c:pt>
                <c:pt idx="1">
                  <c:v>42</c:v>
                </c:pt>
                <c:pt idx="2">
                  <c:v>24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B-45F1-8C89-B9A7E42C7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04848"/>
        <c:axId val="579105176"/>
      </c:barChart>
      <c:catAx>
        <c:axId val="5791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05176"/>
        <c:crosses val="autoZero"/>
        <c:auto val="1"/>
        <c:lblAlgn val="ctr"/>
        <c:lblOffset val="100"/>
        <c:noMultiLvlLbl val="0"/>
      </c:catAx>
      <c:valAx>
        <c:axId val="579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c=20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'push_pull_c=20'!$O$4:$O$11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</c:numCache>
            </c:numRef>
          </c:cat>
          <c:val>
            <c:numRef>
              <c:f>'push_pull_c=20'!$Q$4:$Q$11</c:f>
              <c:numCache>
                <c:formatCode>General</c:formatCode>
                <c:ptCount val="8"/>
                <c:pt idx="0">
                  <c:v>60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c=20</c:v>
                </c15:tx>
              </c15:filteredSeriesTitle>
            </c:ext>
            <c:ext xmlns:c16="http://schemas.microsoft.com/office/drawing/2014/chart" uri="{C3380CC4-5D6E-409C-BE32-E72D297353CC}">
              <c16:uniqueId val="{00000003-E9E0-4E3C-9EB4-0D9681F3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01128"/>
        <c:axId val="650802768"/>
      </c:barChart>
      <c:catAx>
        <c:axId val="6508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auto val="1"/>
        <c:lblAlgn val="ctr"/>
        <c:lblOffset val="100"/>
        <c:noMultiLvlLbl val="0"/>
      </c:cat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 &amp; Pull mit</a:t>
            </a:r>
            <a:r>
              <a:rPr lang="de-AT" baseline="0"/>
              <a:t> c=20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c=20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'push_pull_c=20'!$L$4:$L$13</c:f>
              <c:numCache>
                <c:formatCode>0</c:formatCode>
                <c:ptCount val="10"/>
                <c:pt idx="0">
                  <c:v>55157</c:v>
                </c:pt>
                <c:pt idx="1">
                  <c:v>57337.599999999999</c:v>
                </c:pt>
                <c:pt idx="2">
                  <c:v>59518.2</c:v>
                </c:pt>
                <c:pt idx="3">
                  <c:v>61698.8</c:v>
                </c:pt>
                <c:pt idx="4">
                  <c:v>63879.4</c:v>
                </c:pt>
                <c:pt idx="5">
                  <c:v>66060</c:v>
                </c:pt>
                <c:pt idx="6">
                  <c:v>68240.600000000006</c:v>
                </c:pt>
                <c:pt idx="7">
                  <c:v>70421.2</c:v>
                </c:pt>
                <c:pt idx="8">
                  <c:v>72601.8</c:v>
                </c:pt>
                <c:pt idx="9">
                  <c:v>74782.399999999994</c:v>
                </c:pt>
              </c:numCache>
            </c:numRef>
          </c:cat>
          <c:val>
            <c:numRef>
              <c:f>'push_pull_c=20'!$M$4:$M$13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7-4FDF-857D-5DCF94B0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64416"/>
        <c:axId val="585359496"/>
      </c:barChart>
      <c:catAx>
        <c:axId val="5853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59496"/>
        <c:crosses val="autoZero"/>
        <c:auto val="1"/>
        <c:lblAlgn val="ctr"/>
        <c:lblOffset val="100"/>
        <c:noMultiLvlLbl val="1"/>
      </c:catAx>
      <c:valAx>
        <c:axId val="58535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push!$L$4:$L$13</c:f>
              <c:numCache>
                <c:formatCode>0</c:formatCode>
                <c:ptCount val="10"/>
                <c:pt idx="0">
                  <c:v>106411</c:v>
                </c:pt>
                <c:pt idx="1">
                  <c:v>122622.1</c:v>
                </c:pt>
                <c:pt idx="2">
                  <c:v>138833.20000000001</c:v>
                </c:pt>
                <c:pt idx="3">
                  <c:v>155044.29999999999</c:v>
                </c:pt>
                <c:pt idx="4">
                  <c:v>171255.4</c:v>
                </c:pt>
                <c:pt idx="5">
                  <c:v>187466.5</c:v>
                </c:pt>
                <c:pt idx="6">
                  <c:v>203677.6</c:v>
                </c:pt>
                <c:pt idx="7">
                  <c:v>219888.7</c:v>
                </c:pt>
                <c:pt idx="8">
                  <c:v>236099.8</c:v>
                </c:pt>
                <c:pt idx="9">
                  <c:v>252310.9</c:v>
                </c:pt>
              </c:numCache>
            </c:numRef>
          </c:cat>
          <c:val>
            <c:numRef>
              <c:f>push!$M$4:$M$13</c:f>
              <c:numCache>
                <c:formatCode>General</c:formatCode>
                <c:ptCount val="10"/>
                <c:pt idx="0">
                  <c:v>13</c:v>
                </c:pt>
                <c:pt idx="1">
                  <c:v>42</c:v>
                </c:pt>
                <c:pt idx="2">
                  <c:v>20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5-4F9C-95E2-231B19DC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772176"/>
        <c:axId val="459773816"/>
      </c:barChart>
      <c:catAx>
        <c:axId val="4597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73816"/>
        <c:crosses val="autoZero"/>
        <c:auto val="1"/>
        <c:lblAlgn val="ctr"/>
        <c:lblOffset val="100"/>
        <c:noMultiLvlLbl val="0"/>
      </c:catAx>
      <c:valAx>
        <c:axId val="45977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Nachrichten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verschiedenen c Werten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c=1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'push_pull_c=1'!$O$4:$O$11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'push_pull_c=1'!$Q$4:$Q$11</c:f>
              <c:numCache>
                <c:formatCode>General</c:formatCode>
                <c:ptCount val="8"/>
                <c:pt idx="0">
                  <c:v>68</c:v>
                </c:pt>
                <c:pt idx="1">
                  <c:v>31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7-4338-B4A0-DF4EDCB9671D}"/>
            </c:ext>
          </c:extLst>
        </c:ser>
        <c:ser>
          <c:idx val="2"/>
          <c:order val="1"/>
          <c:tx>
            <c:v>c=2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'push_pull_c=2'!$O$4:$O$11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'push_pull_c=2'!$Q$4:$Q$11</c:f>
              <c:numCache>
                <c:formatCode>General</c:formatCode>
                <c:ptCount val="8"/>
                <c:pt idx="0">
                  <c:v>39</c:v>
                </c:pt>
                <c:pt idx="1">
                  <c:v>60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7-4338-B4A0-DF4EDCB9671D}"/>
            </c:ext>
          </c:extLst>
        </c:ser>
        <c:ser>
          <c:idx val="0"/>
          <c:order val="2"/>
          <c:tx>
            <c:v>c=5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'push_pull_c=5'!$O$4:$O$11</c:f>
              <c:numCache>
                <c:formatCode>General</c:formatCode>
                <c:ptCount val="8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</c:numCache>
            </c:numRef>
          </c:xVal>
          <c:yVal>
            <c:numRef>
              <c:f>'push_pull_c=5'!$Q$4:$Q$11</c:f>
              <c:numCache>
                <c:formatCode>General</c:formatCode>
                <c:ptCount val="8"/>
                <c:pt idx="0">
                  <c:v>78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7-4338-B4A0-DF4EDCB9671D}"/>
            </c:ext>
          </c:extLst>
        </c:ser>
        <c:ser>
          <c:idx val="4"/>
          <c:order val="3"/>
          <c:tx>
            <c:v>c=20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'push_pull_c=20'!$O$4:$O$11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</c:numCache>
            </c:numRef>
          </c:xVal>
          <c:yVal>
            <c:numRef>
              <c:f>'push_pull_c=20'!$Q$4:$Q$11</c:f>
              <c:numCache>
                <c:formatCode>General</c:formatCode>
                <c:ptCount val="8"/>
                <c:pt idx="0">
                  <c:v>60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7-4338-B4A0-DF4EDCB9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01128"/>
        <c:axId val="650802768"/>
      </c:scatterChart>
      <c:valAx>
        <c:axId val="650801128"/>
        <c:scaling>
          <c:orientation val="minMax"/>
          <c:max val="2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crossBetween val="midCat"/>
      </c:val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c=1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'push_pull_c=1'!$O$4:$O$11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cat>
          <c:val>
            <c:numRef>
              <c:f>'push_pull_c=1'!$Q$4:$Q$11</c:f>
              <c:numCache>
                <c:formatCode>General</c:formatCode>
                <c:ptCount val="8"/>
                <c:pt idx="0">
                  <c:v>68</c:v>
                </c:pt>
                <c:pt idx="1">
                  <c:v>31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066-A156-B3C46A58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01128"/>
        <c:axId val="650802768"/>
      </c:barChart>
      <c:catAx>
        <c:axId val="6508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auto val="1"/>
        <c:lblAlgn val="ctr"/>
        <c:lblOffset val="100"/>
        <c:tickMarkSkip val="1"/>
        <c:noMultiLvlLbl val="0"/>
      </c:cat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 &amp; Pull mit c=1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'push_pull_c=1'!$L$4:$L$13</c:f>
              <c:numCache>
                <c:formatCode>0</c:formatCode>
                <c:ptCount val="10"/>
                <c:pt idx="0">
                  <c:v>82678</c:v>
                </c:pt>
                <c:pt idx="1">
                  <c:v>84967.5</c:v>
                </c:pt>
                <c:pt idx="2">
                  <c:v>87257</c:v>
                </c:pt>
                <c:pt idx="3">
                  <c:v>89546.5</c:v>
                </c:pt>
                <c:pt idx="4">
                  <c:v>91836</c:v>
                </c:pt>
                <c:pt idx="5">
                  <c:v>94125.5</c:v>
                </c:pt>
                <c:pt idx="6">
                  <c:v>96415</c:v>
                </c:pt>
                <c:pt idx="7">
                  <c:v>98704.5</c:v>
                </c:pt>
                <c:pt idx="8">
                  <c:v>100994</c:v>
                </c:pt>
                <c:pt idx="9">
                  <c:v>103283.5</c:v>
                </c:pt>
              </c:numCache>
            </c:numRef>
          </c:cat>
          <c:val>
            <c:numRef>
              <c:f>'push_pull_c=1'!$M$4:$M$13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59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493C-B79B-5D98AF93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64416"/>
        <c:axId val="585359496"/>
      </c:barChart>
      <c:catAx>
        <c:axId val="5853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59496"/>
        <c:crosses val="autoZero"/>
        <c:auto val="1"/>
        <c:lblAlgn val="ctr"/>
        <c:lblOffset val="100"/>
        <c:noMultiLvlLbl val="0"/>
      </c:catAx>
      <c:valAx>
        <c:axId val="58535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c=2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c=2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'push_pull_c=2'!$O$4:$O$11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cat>
          <c:val>
            <c:numRef>
              <c:f>'push_pull_c=2'!$Q$4:$Q$11</c:f>
              <c:numCache>
                <c:formatCode>General</c:formatCode>
                <c:ptCount val="8"/>
                <c:pt idx="0">
                  <c:v>39</c:v>
                </c:pt>
                <c:pt idx="1">
                  <c:v>60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D-4E29-888E-DFCB98A9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01128"/>
        <c:axId val="650802768"/>
      </c:barChart>
      <c:catAx>
        <c:axId val="6508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auto val="1"/>
        <c:lblAlgn val="ctr"/>
        <c:lblOffset val="100"/>
        <c:noMultiLvlLbl val="0"/>
      </c:cat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 &amp; Pull mit c=2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c=2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'push_pull_c=2'!$L$4:$L$13</c:f>
              <c:numCache>
                <c:formatCode>0</c:formatCode>
                <c:ptCount val="10"/>
                <c:pt idx="0">
                  <c:v>72851</c:v>
                </c:pt>
                <c:pt idx="1">
                  <c:v>76098</c:v>
                </c:pt>
                <c:pt idx="2">
                  <c:v>79345</c:v>
                </c:pt>
                <c:pt idx="3">
                  <c:v>82592</c:v>
                </c:pt>
                <c:pt idx="4">
                  <c:v>85839</c:v>
                </c:pt>
                <c:pt idx="5">
                  <c:v>89086</c:v>
                </c:pt>
                <c:pt idx="6">
                  <c:v>92333</c:v>
                </c:pt>
                <c:pt idx="7">
                  <c:v>95580</c:v>
                </c:pt>
                <c:pt idx="8">
                  <c:v>98827</c:v>
                </c:pt>
                <c:pt idx="9">
                  <c:v>102074</c:v>
                </c:pt>
              </c:numCache>
            </c:numRef>
          </c:cat>
          <c:val>
            <c:numRef>
              <c:f>'push_pull_c=2'!$M$4:$M$13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72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61A-A1CF-509690E2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64416"/>
        <c:axId val="585359496"/>
      </c:barChart>
      <c:catAx>
        <c:axId val="5853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59496"/>
        <c:crosses val="autoZero"/>
        <c:auto val="1"/>
        <c:lblAlgn val="ctr"/>
        <c:lblOffset val="100"/>
        <c:noMultiLvlLbl val="0"/>
      </c:catAx>
      <c:valAx>
        <c:axId val="58535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c=5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c=5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'push_pull_c=5'!$O$4:$O$11</c:f>
              <c:numCache>
                <c:formatCode>General</c:formatCode>
                <c:ptCount val="8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</c:numCache>
            </c:numRef>
          </c:cat>
          <c:val>
            <c:numRef>
              <c:f>'push_pull_c=5'!$Q$4:$Q$11</c:f>
              <c:numCache>
                <c:formatCode>General</c:formatCode>
                <c:ptCount val="8"/>
                <c:pt idx="0">
                  <c:v>78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B-487D-9A87-270DD172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01128"/>
        <c:axId val="650802768"/>
      </c:barChart>
      <c:catAx>
        <c:axId val="6508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auto val="1"/>
        <c:lblAlgn val="ctr"/>
        <c:lblOffset val="100"/>
        <c:noMultiLvlLbl val="0"/>
      </c:cat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 &amp; Pull mit c=5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'push_pull_c=5'!$L$4:$L$13</c:f>
              <c:numCache>
                <c:formatCode>0</c:formatCode>
                <c:ptCount val="10"/>
                <c:pt idx="0">
                  <c:v>65003</c:v>
                </c:pt>
                <c:pt idx="1">
                  <c:v>68025.399999999994</c:v>
                </c:pt>
                <c:pt idx="2">
                  <c:v>71047.8</c:v>
                </c:pt>
                <c:pt idx="3">
                  <c:v>74070.2</c:v>
                </c:pt>
                <c:pt idx="4">
                  <c:v>77092.600000000006</c:v>
                </c:pt>
                <c:pt idx="5">
                  <c:v>80115</c:v>
                </c:pt>
                <c:pt idx="6">
                  <c:v>83137.399999999994</c:v>
                </c:pt>
                <c:pt idx="7">
                  <c:v>86159.8</c:v>
                </c:pt>
                <c:pt idx="8">
                  <c:v>89182.2</c:v>
                </c:pt>
                <c:pt idx="9">
                  <c:v>92204.6</c:v>
                </c:pt>
              </c:numCache>
            </c:numRef>
          </c:cat>
          <c:val>
            <c:numRef>
              <c:f>'push_pull_c=5'!$M$4:$M$13</c:f>
              <c:numCache>
                <c:formatCode>General</c:formatCode>
                <c:ptCount val="10"/>
                <c:pt idx="0">
                  <c:v>18</c:v>
                </c:pt>
                <c:pt idx="1">
                  <c:v>0</c:v>
                </c:pt>
                <c:pt idx="2">
                  <c:v>9</c:v>
                </c:pt>
                <c:pt idx="3">
                  <c:v>56</c:v>
                </c:pt>
                <c:pt idx="4">
                  <c:v>0</c:v>
                </c:pt>
                <c:pt idx="5">
                  <c:v>1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c=5</c:v>
                </c15:tx>
              </c15:filteredSeriesTitle>
            </c:ext>
            <c:ext xmlns:c16="http://schemas.microsoft.com/office/drawing/2014/chart" uri="{C3380CC4-5D6E-409C-BE32-E72D297353CC}">
              <c16:uniqueId val="{00000002-F202-4D91-AF24-0840ACD9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64416"/>
        <c:axId val="585359496"/>
      </c:barChart>
      <c:catAx>
        <c:axId val="5853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59496"/>
        <c:crosses val="autoZero"/>
        <c:auto val="1"/>
        <c:lblAlgn val="ctr"/>
        <c:lblOffset val="100"/>
        <c:noMultiLvlLbl val="0"/>
      </c:catAx>
      <c:valAx>
        <c:axId val="58535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9F9F4-6672-419E-A7F6-AB1E086BEE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16A7E-F080-4537-8544-1122DAB856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322CB-E5DC-412C-9D92-E68251739B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43755-E8D1-436D-AE25-29BC2440D1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1B867-BF63-411C-8ABA-86EE4819B4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03732-4C46-4C5E-AE34-82829E2151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79F35-A514-4A37-A6B3-19810DB713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F058E-BED4-49BC-A50D-F1D52FBDFD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74EC5-E5E2-40E5-9FA9-9A843FEBC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C24C4-C638-4045-B8A7-5A01EC61F7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880C6-0CA0-438B-A064-F87AC89379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topLeftCell="A4" workbookViewId="0">
      <selection activeCell="V15" sqref="V15"/>
    </sheetView>
  </sheetViews>
  <sheetFormatPr defaultRowHeight="15" x14ac:dyDescent="0.25"/>
  <cols>
    <col min="12" max="12" width="12.5703125" bestFit="1" customWidth="1"/>
    <col min="16" max="16" width="10.140625" bestFit="1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25</v>
      </c>
      <c r="C4">
        <v>106411</v>
      </c>
      <c r="D4" t="s">
        <v>3</v>
      </c>
      <c r="E4">
        <f>MAX(C4:C103)</f>
        <v>268522</v>
      </c>
      <c r="F4" t="s">
        <v>5</v>
      </c>
      <c r="G4">
        <f>E4-E5</f>
        <v>162111</v>
      </c>
      <c r="H4">
        <f>G4/G5</f>
        <v>16211.1</v>
      </c>
      <c r="J4">
        <v>0</v>
      </c>
      <c r="L4" s="1">
        <f t="shared" ref="L4:L13" si="0">$E$5+$H$4*J4</f>
        <v>106411</v>
      </c>
      <c r="M4">
        <f t="shared" ref="M4:M13" si="1">COUNTIF($C$4:$C$103,"&gt;="&amp;E$5+$H$4*J4)-COUNTIF($C$4:$C$103,"&gt;"&amp;E$5+$H$4*J5)</f>
        <v>13</v>
      </c>
      <c r="O4">
        <f>$E$6+P4*2</f>
        <v>25</v>
      </c>
      <c r="P4">
        <v>0</v>
      </c>
      <c r="Q4">
        <f>COUNTIF($B$4:$B$103,"&gt;="&amp;$E$6+2*P4)-COUNTIF($B$4:$B$103,"&gt;="&amp;$E$6+2*P5)</f>
        <v>13</v>
      </c>
    </row>
    <row r="5" spans="2:17" x14ac:dyDescent="0.25">
      <c r="B5">
        <v>28</v>
      </c>
      <c r="C5">
        <v>131356</v>
      </c>
      <c r="D5" t="s">
        <v>4</v>
      </c>
      <c r="E5">
        <f>MIN(C4:C103)</f>
        <v>106411</v>
      </c>
      <c r="F5" t="s">
        <v>6</v>
      </c>
      <c r="G5">
        <v>10</v>
      </c>
      <c r="J5">
        <v>1</v>
      </c>
      <c r="L5" s="1">
        <f t="shared" si="0"/>
        <v>122622.1</v>
      </c>
      <c r="M5">
        <f t="shared" si="1"/>
        <v>42</v>
      </c>
      <c r="O5">
        <f t="shared" ref="O5:O10" si="2">$E$6+P5*2</f>
        <v>27</v>
      </c>
      <c r="P5">
        <v>1</v>
      </c>
      <c r="Q5">
        <f t="shared" ref="Q5:Q10" si="3">COUNTIF($B$4:$B$103,"&gt;="&amp;$E$6+2*P5)-COUNTIF($B$4:$B$103,"&gt;="&amp;$E$6+2*P6)</f>
        <v>42</v>
      </c>
    </row>
    <row r="6" spans="2:17" x14ac:dyDescent="0.25">
      <c r="B6">
        <v>34</v>
      </c>
      <c r="C6">
        <v>198826</v>
      </c>
      <c r="D6" t="s">
        <v>4</v>
      </c>
      <c r="E6">
        <f>MIN(B4:B103)</f>
        <v>25</v>
      </c>
      <c r="F6" t="s">
        <v>5</v>
      </c>
      <c r="G6">
        <f>E7-E6</f>
        <v>16</v>
      </c>
      <c r="J6">
        <v>2</v>
      </c>
      <c r="L6" s="1">
        <f t="shared" si="0"/>
        <v>138833.20000000001</v>
      </c>
      <c r="M6">
        <f t="shared" si="1"/>
        <v>20</v>
      </c>
      <c r="O6">
        <f t="shared" si="2"/>
        <v>29</v>
      </c>
      <c r="P6">
        <v>2</v>
      </c>
      <c r="Q6">
        <f t="shared" si="3"/>
        <v>24</v>
      </c>
    </row>
    <row r="7" spans="2:17" x14ac:dyDescent="0.25">
      <c r="B7">
        <v>29</v>
      </c>
      <c r="C7">
        <v>147894</v>
      </c>
      <c r="D7" t="s">
        <v>3</v>
      </c>
      <c r="E7">
        <f>MAX(B4:B103)</f>
        <v>41</v>
      </c>
      <c r="F7" t="s">
        <v>6</v>
      </c>
      <c r="G7">
        <f>G6/2</f>
        <v>8</v>
      </c>
      <c r="J7">
        <v>3</v>
      </c>
      <c r="L7" s="1">
        <f t="shared" si="0"/>
        <v>155044.29999999999</v>
      </c>
      <c r="M7">
        <f t="shared" si="1"/>
        <v>9</v>
      </c>
      <c r="O7">
        <f t="shared" si="2"/>
        <v>31</v>
      </c>
      <c r="P7">
        <v>3</v>
      </c>
      <c r="Q7">
        <f t="shared" si="3"/>
        <v>8</v>
      </c>
    </row>
    <row r="8" spans="2:17" x14ac:dyDescent="0.25">
      <c r="B8">
        <v>33</v>
      </c>
      <c r="C8">
        <v>186805</v>
      </c>
      <c r="J8">
        <v>4</v>
      </c>
      <c r="L8" s="1">
        <f t="shared" si="0"/>
        <v>171255.4</v>
      </c>
      <c r="M8">
        <f t="shared" si="1"/>
        <v>6</v>
      </c>
      <c r="O8">
        <f t="shared" si="2"/>
        <v>33</v>
      </c>
      <c r="P8">
        <v>4</v>
      </c>
      <c r="Q8">
        <f t="shared" si="3"/>
        <v>6</v>
      </c>
    </row>
    <row r="9" spans="2:17" x14ac:dyDescent="0.25">
      <c r="B9">
        <v>30</v>
      </c>
      <c r="C9">
        <v>158002</v>
      </c>
      <c r="J9">
        <v>5</v>
      </c>
      <c r="L9" s="1">
        <f t="shared" si="0"/>
        <v>187466.5</v>
      </c>
      <c r="M9">
        <f t="shared" si="1"/>
        <v>4</v>
      </c>
      <c r="O9">
        <f t="shared" si="2"/>
        <v>35</v>
      </c>
      <c r="P9">
        <v>5</v>
      </c>
      <c r="Q9">
        <f t="shared" si="3"/>
        <v>5</v>
      </c>
    </row>
    <row r="10" spans="2:17" x14ac:dyDescent="0.25">
      <c r="B10">
        <v>32</v>
      </c>
      <c r="C10">
        <v>175026</v>
      </c>
      <c r="J10">
        <v>6</v>
      </c>
      <c r="L10" s="1">
        <f t="shared" si="0"/>
        <v>203677.6</v>
      </c>
      <c r="M10">
        <f t="shared" si="1"/>
        <v>4</v>
      </c>
      <c r="O10">
        <f t="shared" si="2"/>
        <v>37</v>
      </c>
      <c r="P10">
        <v>6</v>
      </c>
      <c r="Q10">
        <f t="shared" si="3"/>
        <v>1</v>
      </c>
    </row>
    <row r="11" spans="2:17" x14ac:dyDescent="0.25">
      <c r="B11">
        <v>27</v>
      </c>
      <c r="C11">
        <v>123617</v>
      </c>
      <c r="J11">
        <v>7</v>
      </c>
      <c r="L11" s="1">
        <f t="shared" si="0"/>
        <v>219888.7</v>
      </c>
      <c r="M11">
        <f t="shared" si="1"/>
        <v>0</v>
      </c>
      <c r="O11">
        <f>$E$6+P11*2</f>
        <v>39</v>
      </c>
      <c r="P11">
        <v>7</v>
      </c>
      <c r="Q11">
        <f>COUNTIF($B$4:$B$103,"&gt;="&amp;$E$6+2*P11)</f>
        <v>1</v>
      </c>
    </row>
    <row r="12" spans="2:17" x14ac:dyDescent="0.25">
      <c r="B12">
        <v>28</v>
      </c>
      <c r="C12">
        <v>138762</v>
      </c>
      <c r="J12">
        <v>8</v>
      </c>
      <c r="L12" s="1">
        <f t="shared" si="0"/>
        <v>236099.8</v>
      </c>
      <c r="M12">
        <f t="shared" si="1"/>
        <v>1</v>
      </c>
    </row>
    <row r="13" spans="2:17" x14ac:dyDescent="0.25">
      <c r="B13">
        <v>34</v>
      </c>
      <c r="C13">
        <v>197587</v>
      </c>
      <c r="J13">
        <v>9</v>
      </c>
      <c r="L13" s="1">
        <f t="shared" si="0"/>
        <v>252310.9</v>
      </c>
      <c r="M13">
        <f t="shared" si="1"/>
        <v>1</v>
      </c>
      <c r="Q13">
        <f>SUM(Q4:Q11)</f>
        <v>100</v>
      </c>
    </row>
    <row r="14" spans="2:17" x14ac:dyDescent="0.25">
      <c r="B14">
        <v>27</v>
      </c>
      <c r="C14">
        <v>125744</v>
      </c>
      <c r="J14">
        <v>10</v>
      </c>
    </row>
    <row r="15" spans="2:17" x14ac:dyDescent="0.25">
      <c r="B15">
        <v>25</v>
      </c>
      <c r="C15">
        <v>108410</v>
      </c>
      <c r="M15">
        <f>SUM(M4:M13)</f>
        <v>100</v>
      </c>
    </row>
    <row r="16" spans="2:17" x14ac:dyDescent="0.25">
      <c r="B16">
        <v>28</v>
      </c>
      <c r="C16">
        <v>131584</v>
      </c>
    </row>
    <row r="17" spans="2:3" x14ac:dyDescent="0.25">
      <c r="B17">
        <v>27</v>
      </c>
      <c r="C17">
        <v>125216</v>
      </c>
    </row>
    <row r="18" spans="2:3" x14ac:dyDescent="0.25">
      <c r="B18">
        <v>29</v>
      </c>
      <c r="C18">
        <v>145103</v>
      </c>
    </row>
    <row r="19" spans="2:3" x14ac:dyDescent="0.25">
      <c r="B19">
        <v>33</v>
      </c>
      <c r="C19">
        <v>189582</v>
      </c>
    </row>
    <row r="20" spans="2:3" x14ac:dyDescent="0.25">
      <c r="B20">
        <v>27</v>
      </c>
      <c r="C20">
        <v>129467</v>
      </c>
    </row>
    <row r="21" spans="2:3" x14ac:dyDescent="0.25">
      <c r="B21">
        <v>26</v>
      </c>
      <c r="C21">
        <v>116148</v>
      </c>
    </row>
    <row r="22" spans="2:3" x14ac:dyDescent="0.25">
      <c r="B22">
        <v>35</v>
      </c>
      <c r="C22">
        <v>207112</v>
      </c>
    </row>
    <row r="23" spans="2:3" x14ac:dyDescent="0.25">
      <c r="B23">
        <v>26</v>
      </c>
      <c r="C23">
        <v>116724</v>
      </c>
    </row>
    <row r="24" spans="2:3" x14ac:dyDescent="0.25">
      <c r="B24">
        <v>27</v>
      </c>
      <c r="C24">
        <v>129496</v>
      </c>
    </row>
    <row r="25" spans="2:3" x14ac:dyDescent="0.25">
      <c r="B25">
        <v>27</v>
      </c>
      <c r="C25">
        <v>125823</v>
      </c>
    </row>
    <row r="26" spans="2:3" x14ac:dyDescent="0.25">
      <c r="B26">
        <v>28</v>
      </c>
      <c r="C26">
        <v>127009</v>
      </c>
    </row>
    <row r="27" spans="2:3" x14ac:dyDescent="0.25">
      <c r="B27">
        <v>27</v>
      </c>
      <c r="C27">
        <v>125959</v>
      </c>
    </row>
    <row r="28" spans="2:3" x14ac:dyDescent="0.25">
      <c r="B28">
        <v>28</v>
      </c>
      <c r="C28">
        <v>132207</v>
      </c>
    </row>
    <row r="29" spans="2:3" x14ac:dyDescent="0.25">
      <c r="B29">
        <v>29</v>
      </c>
      <c r="C29">
        <v>145966</v>
      </c>
    </row>
    <row r="30" spans="2:3" x14ac:dyDescent="0.25">
      <c r="B30">
        <v>26</v>
      </c>
      <c r="C30">
        <v>111207</v>
      </c>
    </row>
    <row r="31" spans="2:3" x14ac:dyDescent="0.25">
      <c r="B31">
        <v>26</v>
      </c>
      <c r="C31">
        <v>115603</v>
      </c>
    </row>
    <row r="32" spans="2:3" x14ac:dyDescent="0.25">
      <c r="B32">
        <v>27</v>
      </c>
      <c r="C32">
        <v>125419</v>
      </c>
    </row>
    <row r="33" spans="2:3" x14ac:dyDescent="0.25">
      <c r="B33">
        <v>28</v>
      </c>
      <c r="C33">
        <v>136400</v>
      </c>
    </row>
    <row r="34" spans="2:3" x14ac:dyDescent="0.25">
      <c r="B34">
        <v>27</v>
      </c>
      <c r="C34">
        <v>124271</v>
      </c>
    </row>
    <row r="35" spans="2:3" x14ac:dyDescent="0.25">
      <c r="B35">
        <v>31</v>
      </c>
      <c r="C35">
        <v>166317</v>
      </c>
    </row>
    <row r="36" spans="2:3" x14ac:dyDescent="0.25">
      <c r="B36">
        <v>28</v>
      </c>
      <c r="C36">
        <v>131551</v>
      </c>
    </row>
    <row r="37" spans="2:3" x14ac:dyDescent="0.25">
      <c r="B37">
        <v>27</v>
      </c>
      <c r="C37">
        <v>128260</v>
      </c>
    </row>
    <row r="38" spans="2:3" x14ac:dyDescent="0.25">
      <c r="B38">
        <v>29</v>
      </c>
      <c r="C38">
        <v>147625</v>
      </c>
    </row>
    <row r="39" spans="2:3" x14ac:dyDescent="0.25">
      <c r="B39">
        <v>33</v>
      </c>
      <c r="C39">
        <v>177769</v>
      </c>
    </row>
    <row r="40" spans="2:3" x14ac:dyDescent="0.25">
      <c r="B40">
        <v>38</v>
      </c>
      <c r="C40">
        <v>238688</v>
      </c>
    </row>
    <row r="41" spans="2:3" x14ac:dyDescent="0.25">
      <c r="B41">
        <v>29</v>
      </c>
      <c r="C41">
        <v>145909</v>
      </c>
    </row>
    <row r="42" spans="2:3" x14ac:dyDescent="0.25">
      <c r="B42">
        <v>25</v>
      </c>
      <c r="C42">
        <v>107077</v>
      </c>
    </row>
    <row r="43" spans="2:3" x14ac:dyDescent="0.25">
      <c r="B43">
        <v>27</v>
      </c>
      <c r="C43">
        <v>129064</v>
      </c>
    </row>
    <row r="44" spans="2:3" x14ac:dyDescent="0.25">
      <c r="B44">
        <v>28</v>
      </c>
      <c r="C44">
        <v>136539</v>
      </c>
    </row>
    <row r="45" spans="2:3" x14ac:dyDescent="0.25">
      <c r="B45">
        <v>27</v>
      </c>
      <c r="C45">
        <v>127263</v>
      </c>
    </row>
    <row r="46" spans="2:3" x14ac:dyDescent="0.25">
      <c r="B46">
        <v>27</v>
      </c>
      <c r="C46">
        <v>128398</v>
      </c>
    </row>
    <row r="47" spans="2:3" x14ac:dyDescent="0.25">
      <c r="B47">
        <v>27</v>
      </c>
      <c r="C47">
        <v>127158</v>
      </c>
    </row>
    <row r="48" spans="2:3" x14ac:dyDescent="0.25">
      <c r="B48">
        <v>36</v>
      </c>
      <c r="C48">
        <v>217528</v>
      </c>
    </row>
    <row r="49" spans="2:3" x14ac:dyDescent="0.25">
      <c r="B49">
        <v>31</v>
      </c>
      <c r="C49">
        <v>166125</v>
      </c>
    </row>
    <row r="50" spans="2:3" x14ac:dyDescent="0.25">
      <c r="B50">
        <v>28</v>
      </c>
      <c r="C50">
        <v>137221</v>
      </c>
    </row>
    <row r="51" spans="2:3" x14ac:dyDescent="0.25">
      <c r="B51">
        <v>29</v>
      </c>
      <c r="C51">
        <v>145435</v>
      </c>
    </row>
    <row r="52" spans="2:3" x14ac:dyDescent="0.25">
      <c r="B52">
        <v>30</v>
      </c>
      <c r="C52">
        <v>151656</v>
      </c>
    </row>
    <row r="53" spans="2:3" x14ac:dyDescent="0.25">
      <c r="B53">
        <v>32</v>
      </c>
      <c r="C53">
        <v>178835</v>
      </c>
    </row>
    <row r="54" spans="2:3" x14ac:dyDescent="0.25">
      <c r="B54">
        <v>27</v>
      </c>
      <c r="C54">
        <v>129382</v>
      </c>
    </row>
    <row r="55" spans="2:3" x14ac:dyDescent="0.25">
      <c r="B55">
        <v>28</v>
      </c>
      <c r="C55">
        <v>138473</v>
      </c>
    </row>
    <row r="56" spans="2:3" x14ac:dyDescent="0.25">
      <c r="B56">
        <v>35</v>
      </c>
      <c r="C56">
        <v>203310</v>
      </c>
    </row>
    <row r="57" spans="2:3" x14ac:dyDescent="0.25">
      <c r="B57">
        <v>28</v>
      </c>
      <c r="C57">
        <v>137488</v>
      </c>
    </row>
    <row r="58" spans="2:3" x14ac:dyDescent="0.25">
      <c r="B58">
        <v>33</v>
      </c>
      <c r="C58">
        <v>186309</v>
      </c>
    </row>
    <row r="59" spans="2:3" x14ac:dyDescent="0.25">
      <c r="B59">
        <v>30</v>
      </c>
      <c r="C59">
        <v>153804</v>
      </c>
    </row>
    <row r="60" spans="2:3" x14ac:dyDescent="0.25">
      <c r="B60">
        <v>28</v>
      </c>
      <c r="C60">
        <v>137254</v>
      </c>
    </row>
    <row r="61" spans="2:3" x14ac:dyDescent="0.25">
      <c r="B61">
        <v>30</v>
      </c>
      <c r="C61">
        <v>154875</v>
      </c>
    </row>
    <row r="62" spans="2:3" x14ac:dyDescent="0.25">
      <c r="B62">
        <v>29</v>
      </c>
      <c r="C62">
        <v>147907</v>
      </c>
    </row>
    <row r="63" spans="2:3" x14ac:dyDescent="0.25">
      <c r="B63">
        <v>28</v>
      </c>
      <c r="C63">
        <v>134532</v>
      </c>
    </row>
    <row r="64" spans="2:3" x14ac:dyDescent="0.25">
      <c r="B64">
        <v>28</v>
      </c>
      <c r="C64">
        <v>133997</v>
      </c>
    </row>
    <row r="65" spans="2:3" x14ac:dyDescent="0.25">
      <c r="B65">
        <v>31</v>
      </c>
      <c r="C65">
        <v>166966</v>
      </c>
    </row>
    <row r="66" spans="2:3" x14ac:dyDescent="0.25">
      <c r="B66">
        <v>29</v>
      </c>
      <c r="C66">
        <v>143454</v>
      </c>
    </row>
    <row r="67" spans="2:3" x14ac:dyDescent="0.25">
      <c r="B67">
        <v>28</v>
      </c>
      <c r="C67">
        <v>137679</v>
      </c>
    </row>
    <row r="68" spans="2:3" x14ac:dyDescent="0.25">
      <c r="B68">
        <v>29</v>
      </c>
      <c r="C68">
        <v>142668</v>
      </c>
    </row>
    <row r="69" spans="2:3" x14ac:dyDescent="0.25">
      <c r="B69">
        <v>28</v>
      </c>
      <c r="C69">
        <v>136192</v>
      </c>
    </row>
    <row r="70" spans="2:3" x14ac:dyDescent="0.25">
      <c r="B70">
        <v>31</v>
      </c>
      <c r="C70">
        <v>168453</v>
      </c>
    </row>
    <row r="71" spans="2:3" x14ac:dyDescent="0.25">
      <c r="B71">
        <v>32</v>
      </c>
      <c r="C71">
        <v>173712</v>
      </c>
    </row>
    <row r="72" spans="2:3" x14ac:dyDescent="0.25">
      <c r="B72">
        <v>29</v>
      </c>
      <c r="C72">
        <v>149807</v>
      </c>
    </row>
    <row r="73" spans="2:3" x14ac:dyDescent="0.25">
      <c r="B73">
        <v>29</v>
      </c>
      <c r="C73">
        <v>143432</v>
      </c>
    </row>
    <row r="74" spans="2:3" x14ac:dyDescent="0.25">
      <c r="B74">
        <v>26</v>
      </c>
      <c r="C74">
        <v>118099</v>
      </c>
    </row>
    <row r="75" spans="2:3" x14ac:dyDescent="0.25">
      <c r="B75">
        <v>28</v>
      </c>
      <c r="C75">
        <v>138632</v>
      </c>
    </row>
    <row r="76" spans="2:3" x14ac:dyDescent="0.25">
      <c r="B76">
        <v>32</v>
      </c>
      <c r="C76">
        <v>170199</v>
      </c>
    </row>
    <row r="77" spans="2:3" x14ac:dyDescent="0.25">
      <c r="B77">
        <v>26</v>
      </c>
      <c r="C77">
        <v>114521</v>
      </c>
    </row>
    <row r="78" spans="2:3" x14ac:dyDescent="0.25">
      <c r="B78">
        <v>30</v>
      </c>
      <c r="C78">
        <v>158982</v>
      </c>
    </row>
    <row r="79" spans="2:3" x14ac:dyDescent="0.25">
      <c r="B79">
        <v>26</v>
      </c>
      <c r="C79">
        <v>115387</v>
      </c>
    </row>
    <row r="80" spans="2:3" x14ac:dyDescent="0.25">
      <c r="B80">
        <v>27</v>
      </c>
      <c r="C80">
        <v>129163</v>
      </c>
    </row>
    <row r="81" spans="2:3" x14ac:dyDescent="0.25">
      <c r="B81">
        <v>28</v>
      </c>
      <c r="C81">
        <v>135453</v>
      </c>
    </row>
    <row r="82" spans="2:3" x14ac:dyDescent="0.25">
      <c r="B82">
        <v>29</v>
      </c>
      <c r="C82">
        <v>141439</v>
      </c>
    </row>
    <row r="83" spans="2:3" x14ac:dyDescent="0.25">
      <c r="B83">
        <v>28</v>
      </c>
      <c r="C83">
        <v>136256</v>
      </c>
    </row>
    <row r="84" spans="2:3" x14ac:dyDescent="0.25">
      <c r="B84">
        <v>28</v>
      </c>
      <c r="C84">
        <v>135130</v>
      </c>
    </row>
    <row r="85" spans="2:3" x14ac:dyDescent="0.25">
      <c r="B85">
        <v>30</v>
      </c>
      <c r="C85">
        <v>155382</v>
      </c>
    </row>
    <row r="86" spans="2:3" x14ac:dyDescent="0.25">
      <c r="B86">
        <v>30</v>
      </c>
      <c r="C86">
        <v>152682</v>
      </c>
    </row>
    <row r="87" spans="2:3" x14ac:dyDescent="0.25">
      <c r="B87">
        <v>27</v>
      </c>
      <c r="C87">
        <v>123258</v>
      </c>
    </row>
    <row r="88" spans="2:3" x14ac:dyDescent="0.25">
      <c r="B88">
        <v>30</v>
      </c>
      <c r="C88">
        <v>157608</v>
      </c>
    </row>
    <row r="89" spans="2:3" x14ac:dyDescent="0.25">
      <c r="B89">
        <v>28</v>
      </c>
      <c r="C89">
        <v>133976</v>
      </c>
    </row>
    <row r="90" spans="2:3" x14ac:dyDescent="0.25">
      <c r="B90">
        <v>28</v>
      </c>
      <c r="C90">
        <v>134259</v>
      </c>
    </row>
    <row r="91" spans="2:3" x14ac:dyDescent="0.25">
      <c r="B91">
        <v>30</v>
      </c>
      <c r="C91">
        <v>147052</v>
      </c>
    </row>
    <row r="92" spans="2:3" x14ac:dyDescent="0.25">
      <c r="B92">
        <v>28</v>
      </c>
      <c r="C92">
        <v>136784</v>
      </c>
    </row>
    <row r="93" spans="2:3" x14ac:dyDescent="0.25">
      <c r="B93">
        <v>26</v>
      </c>
      <c r="C93">
        <v>114915</v>
      </c>
    </row>
    <row r="94" spans="2:3" x14ac:dyDescent="0.25">
      <c r="B94">
        <v>29</v>
      </c>
      <c r="C94">
        <v>140411</v>
      </c>
    </row>
    <row r="95" spans="2:3" x14ac:dyDescent="0.25">
      <c r="B95">
        <v>35</v>
      </c>
      <c r="C95">
        <v>207793</v>
      </c>
    </row>
    <row r="96" spans="2:3" x14ac:dyDescent="0.25">
      <c r="B96">
        <v>26</v>
      </c>
      <c r="C96">
        <v>117254</v>
      </c>
    </row>
    <row r="97" spans="2:3" x14ac:dyDescent="0.25">
      <c r="B97">
        <v>30</v>
      </c>
      <c r="C97">
        <v>155036</v>
      </c>
    </row>
    <row r="98" spans="2:3" x14ac:dyDescent="0.25">
      <c r="B98">
        <v>29</v>
      </c>
      <c r="C98">
        <v>147064</v>
      </c>
    </row>
    <row r="99" spans="2:3" x14ac:dyDescent="0.25">
      <c r="B99">
        <v>26</v>
      </c>
      <c r="C99">
        <v>117046</v>
      </c>
    </row>
    <row r="100" spans="2:3" x14ac:dyDescent="0.25">
      <c r="B100">
        <v>36</v>
      </c>
      <c r="C100">
        <v>218924</v>
      </c>
    </row>
    <row r="101" spans="2:3" x14ac:dyDescent="0.25">
      <c r="B101">
        <v>41</v>
      </c>
      <c r="C101">
        <v>268522</v>
      </c>
    </row>
    <row r="102" spans="2:3" x14ac:dyDescent="0.25">
      <c r="B102">
        <v>27</v>
      </c>
      <c r="C102">
        <v>126109</v>
      </c>
    </row>
    <row r="103" spans="2:3" x14ac:dyDescent="0.25">
      <c r="B103">
        <v>27</v>
      </c>
      <c r="C103">
        <v>127083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L20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18</v>
      </c>
      <c r="C4">
        <v>93952</v>
      </c>
      <c r="D4" t="s">
        <v>3</v>
      </c>
      <c r="E4">
        <f>MAX(C4:C103)</f>
        <v>105573</v>
      </c>
      <c r="F4" t="s">
        <v>5</v>
      </c>
      <c r="G4">
        <f>E4-E5</f>
        <v>22895</v>
      </c>
      <c r="H4">
        <f>G4/G5</f>
        <v>2289.5</v>
      </c>
      <c r="J4">
        <v>0</v>
      </c>
      <c r="L4" s="1">
        <f t="shared" ref="L4:L13" si="0">$E$5+$H$4*J4</f>
        <v>82678</v>
      </c>
      <c r="M4">
        <f t="shared" ref="M4:M13" si="1">COUNTIF($C$4:$C$103,"&gt;="&amp;E$5+$H$4*J4)-COUNTIF($C$4:$C$103,"&gt;"&amp;E$5+$H$4*J5)</f>
        <v>12</v>
      </c>
      <c r="O4">
        <f>$E$6+P4*2</f>
        <v>16</v>
      </c>
      <c r="P4">
        <v>0</v>
      </c>
      <c r="Q4">
        <f>COUNTIF($B$4:$B$103,"&gt;="&amp;$E$6+2*P4)-COUNTIF($B$4:$B$103,"&gt;="&amp;$E$6+2*P5)</f>
        <v>68</v>
      </c>
    </row>
    <row r="5" spans="2:17" x14ac:dyDescent="0.25">
      <c r="B5">
        <v>17</v>
      </c>
      <c r="C5">
        <v>95425</v>
      </c>
      <c r="D5" t="s">
        <v>4</v>
      </c>
      <c r="E5">
        <f>MIN(C4:C103)</f>
        <v>82678</v>
      </c>
      <c r="F5" t="s">
        <v>6</v>
      </c>
      <c r="G5">
        <v>10</v>
      </c>
      <c r="J5">
        <v>1</v>
      </c>
      <c r="L5" s="1">
        <f t="shared" si="0"/>
        <v>84967.5</v>
      </c>
      <c r="M5">
        <f t="shared" si="1"/>
        <v>3</v>
      </c>
      <c r="O5">
        <f t="shared" ref="O5:O10" si="2">$E$6+P5*2</f>
        <v>18</v>
      </c>
      <c r="P5">
        <v>1</v>
      </c>
      <c r="Q5">
        <f t="shared" ref="Q5:Q10" si="3">COUNTIF($B$4:$B$103,"&gt;="&amp;$E$6+2*P5)-COUNTIF($B$4:$B$103,"&gt;="&amp;$E$6+2*P6)</f>
        <v>31</v>
      </c>
    </row>
    <row r="6" spans="2:17" x14ac:dyDescent="0.25">
      <c r="B6">
        <v>17</v>
      </c>
      <c r="C6">
        <v>95488</v>
      </c>
      <c r="D6" t="s">
        <v>4</v>
      </c>
      <c r="E6">
        <f>MIN(B4:B103)</f>
        <v>16</v>
      </c>
      <c r="F6" t="s">
        <v>5</v>
      </c>
      <c r="G6">
        <f>E7-E6</f>
        <v>4</v>
      </c>
      <c r="J6">
        <v>2</v>
      </c>
      <c r="L6" s="1">
        <f t="shared" si="0"/>
        <v>87257</v>
      </c>
      <c r="M6">
        <f t="shared" si="1"/>
        <v>0</v>
      </c>
      <c r="O6">
        <f t="shared" si="2"/>
        <v>20</v>
      </c>
      <c r="P6">
        <v>2</v>
      </c>
      <c r="Q6">
        <f t="shared" si="3"/>
        <v>1</v>
      </c>
    </row>
    <row r="7" spans="2:17" x14ac:dyDescent="0.25">
      <c r="B7">
        <v>17</v>
      </c>
      <c r="C7">
        <v>83625</v>
      </c>
      <c r="D7" t="s">
        <v>3</v>
      </c>
      <c r="E7">
        <f>MAX(B4:B103)</f>
        <v>20</v>
      </c>
      <c r="F7" t="s">
        <v>6</v>
      </c>
      <c r="G7">
        <f>G6/2</f>
        <v>2</v>
      </c>
      <c r="J7">
        <v>3</v>
      </c>
      <c r="L7" s="1">
        <f t="shared" si="0"/>
        <v>89546.5</v>
      </c>
      <c r="M7">
        <f t="shared" si="1"/>
        <v>0</v>
      </c>
      <c r="O7">
        <f t="shared" si="2"/>
        <v>22</v>
      </c>
      <c r="P7">
        <v>3</v>
      </c>
      <c r="Q7">
        <f t="shared" si="3"/>
        <v>0</v>
      </c>
    </row>
    <row r="8" spans="2:17" x14ac:dyDescent="0.25">
      <c r="B8">
        <v>17</v>
      </c>
      <c r="C8">
        <v>92492</v>
      </c>
      <c r="J8">
        <v>4</v>
      </c>
      <c r="L8" s="1">
        <f t="shared" si="0"/>
        <v>91836</v>
      </c>
      <c r="M8">
        <f t="shared" si="1"/>
        <v>59</v>
      </c>
      <c r="O8">
        <f t="shared" si="2"/>
        <v>24</v>
      </c>
      <c r="P8">
        <v>4</v>
      </c>
      <c r="Q8">
        <f t="shared" si="3"/>
        <v>0</v>
      </c>
    </row>
    <row r="9" spans="2:17" x14ac:dyDescent="0.25">
      <c r="B9">
        <v>17</v>
      </c>
      <c r="C9">
        <v>92807</v>
      </c>
      <c r="J9">
        <v>5</v>
      </c>
      <c r="L9" s="1">
        <f t="shared" si="0"/>
        <v>94125.5</v>
      </c>
      <c r="M9">
        <f t="shared" si="1"/>
        <v>15</v>
      </c>
      <c r="O9">
        <f t="shared" si="2"/>
        <v>26</v>
      </c>
      <c r="P9">
        <v>5</v>
      </c>
      <c r="Q9">
        <f t="shared" si="3"/>
        <v>0</v>
      </c>
    </row>
    <row r="10" spans="2:17" x14ac:dyDescent="0.25">
      <c r="B10">
        <v>17</v>
      </c>
      <c r="C10">
        <v>92534</v>
      </c>
      <c r="J10">
        <v>6</v>
      </c>
      <c r="L10" s="1">
        <f t="shared" si="0"/>
        <v>96415</v>
      </c>
      <c r="M10">
        <f t="shared" si="1"/>
        <v>0</v>
      </c>
      <c r="O10">
        <f t="shared" si="2"/>
        <v>28</v>
      </c>
      <c r="P10">
        <v>6</v>
      </c>
      <c r="Q10">
        <f t="shared" si="3"/>
        <v>0</v>
      </c>
    </row>
    <row r="11" spans="2:17" x14ac:dyDescent="0.25">
      <c r="B11">
        <v>16</v>
      </c>
      <c r="C11">
        <v>82678</v>
      </c>
      <c r="J11">
        <v>7</v>
      </c>
      <c r="L11" s="1">
        <f t="shared" si="0"/>
        <v>98704.5</v>
      </c>
      <c r="M11">
        <f t="shared" si="1"/>
        <v>0</v>
      </c>
      <c r="O11">
        <f>$E$6+P11*2</f>
        <v>30</v>
      </c>
      <c r="P11">
        <v>7</v>
      </c>
      <c r="Q11">
        <f>COUNTIF($B$4:$B$103,"&gt;="&amp;$E$6+2*P11)</f>
        <v>0</v>
      </c>
    </row>
    <row r="12" spans="2:17" x14ac:dyDescent="0.25">
      <c r="B12">
        <v>17</v>
      </c>
      <c r="C12">
        <v>92362</v>
      </c>
      <c r="J12">
        <v>8</v>
      </c>
      <c r="L12" s="1">
        <f t="shared" si="0"/>
        <v>100994</v>
      </c>
      <c r="M12">
        <f t="shared" si="1"/>
        <v>8</v>
      </c>
    </row>
    <row r="13" spans="2:17" x14ac:dyDescent="0.25">
      <c r="B13">
        <v>18</v>
      </c>
      <c r="C13">
        <v>93146</v>
      </c>
      <c r="J13">
        <v>9</v>
      </c>
      <c r="L13" s="1">
        <f t="shared" si="0"/>
        <v>103283.5</v>
      </c>
      <c r="M13">
        <f t="shared" si="1"/>
        <v>3</v>
      </c>
      <c r="Q13">
        <f>SUM(Q4:Q11)</f>
        <v>100</v>
      </c>
    </row>
    <row r="14" spans="2:17" x14ac:dyDescent="0.25">
      <c r="B14">
        <v>18</v>
      </c>
      <c r="C14">
        <v>93599</v>
      </c>
      <c r="J14">
        <v>10</v>
      </c>
    </row>
    <row r="15" spans="2:17" x14ac:dyDescent="0.25">
      <c r="B15">
        <v>17</v>
      </c>
      <c r="C15">
        <v>83547</v>
      </c>
      <c r="M15">
        <f>SUM(M4:M13)</f>
        <v>100</v>
      </c>
    </row>
    <row r="16" spans="2:17" x14ac:dyDescent="0.25">
      <c r="B16">
        <v>17</v>
      </c>
      <c r="C16">
        <v>92309</v>
      </c>
    </row>
    <row r="17" spans="2:3" x14ac:dyDescent="0.25">
      <c r="B17">
        <v>19</v>
      </c>
      <c r="C17">
        <v>102551</v>
      </c>
    </row>
    <row r="18" spans="2:3" x14ac:dyDescent="0.25">
      <c r="B18">
        <v>17</v>
      </c>
      <c r="C18">
        <v>92276</v>
      </c>
    </row>
    <row r="19" spans="2:3" x14ac:dyDescent="0.25">
      <c r="B19">
        <v>17</v>
      </c>
      <c r="C19">
        <v>83608</v>
      </c>
    </row>
    <row r="20" spans="2:3" x14ac:dyDescent="0.25">
      <c r="B20">
        <v>18</v>
      </c>
      <c r="C20">
        <v>93164</v>
      </c>
    </row>
    <row r="21" spans="2:3" x14ac:dyDescent="0.25">
      <c r="B21">
        <v>17</v>
      </c>
      <c r="C21">
        <v>83779</v>
      </c>
    </row>
    <row r="22" spans="2:3" x14ac:dyDescent="0.25">
      <c r="B22">
        <v>17</v>
      </c>
      <c r="C22">
        <v>95409</v>
      </c>
    </row>
    <row r="23" spans="2:3" x14ac:dyDescent="0.25">
      <c r="B23">
        <v>17</v>
      </c>
      <c r="C23">
        <v>92370</v>
      </c>
    </row>
    <row r="24" spans="2:3" x14ac:dyDescent="0.25">
      <c r="B24">
        <v>18</v>
      </c>
      <c r="C24">
        <v>102277</v>
      </c>
    </row>
    <row r="25" spans="2:3" x14ac:dyDescent="0.25">
      <c r="B25">
        <v>18</v>
      </c>
      <c r="C25">
        <v>93304</v>
      </c>
    </row>
    <row r="26" spans="2:3" x14ac:dyDescent="0.25">
      <c r="B26">
        <v>18</v>
      </c>
      <c r="C26">
        <v>93007</v>
      </c>
    </row>
    <row r="27" spans="2:3" x14ac:dyDescent="0.25">
      <c r="B27">
        <v>17</v>
      </c>
      <c r="C27">
        <v>92395</v>
      </c>
    </row>
    <row r="28" spans="2:3" x14ac:dyDescent="0.25">
      <c r="B28">
        <v>17</v>
      </c>
      <c r="C28">
        <v>95311</v>
      </c>
    </row>
    <row r="29" spans="2:3" x14ac:dyDescent="0.25">
      <c r="B29">
        <v>17</v>
      </c>
      <c r="C29">
        <v>92636</v>
      </c>
    </row>
    <row r="30" spans="2:3" x14ac:dyDescent="0.25">
      <c r="B30">
        <v>17</v>
      </c>
      <c r="C30">
        <v>95505</v>
      </c>
    </row>
    <row r="31" spans="2:3" x14ac:dyDescent="0.25">
      <c r="B31">
        <v>17</v>
      </c>
      <c r="C31">
        <v>92577</v>
      </c>
    </row>
    <row r="32" spans="2:3" x14ac:dyDescent="0.25">
      <c r="B32">
        <v>17</v>
      </c>
      <c r="C32">
        <v>92448</v>
      </c>
    </row>
    <row r="33" spans="2:3" x14ac:dyDescent="0.25">
      <c r="B33">
        <v>17</v>
      </c>
      <c r="C33">
        <v>83499</v>
      </c>
    </row>
    <row r="34" spans="2:3" x14ac:dyDescent="0.25">
      <c r="B34">
        <v>16</v>
      </c>
      <c r="C34">
        <v>82707</v>
      </c>
    </row>
    <row r="35" spans="2:3" x14ac:dyDescent="0.25">
      <c r="B35">
        <v>17</v>
      </c>
      <c r="C35">
        <v>92479</v>
      </c>
    </row>
    <row r="36" spans="2:3" x14ac:dyDescent="0.25">
      <c r="B36">
        <v>17</v>
      </c>
      <c r="C36">
        <v>92709</v>
      </c>
    </row>
    <row r="37" spans="2:3" x14ac:dyDescent="0.25">
      <c r="B37">
        <v>17</v>
      </c>
      <c r="C37">
        <v>95430</v>
      </c>
    </row>
    <row r="38" spans="2:3" x14ac:dyDescent="0.25">
      <c r="B38">
        <v>20</v>
      </c>
      <c r="C38">
        <v>93577</v>
      </c>
    </row>
    <row r="39" spans="2:3" x14ac:dyDescent="0.25">
      <c r="B39">
        <v>17</v>
      </c>
      <c r="C39">
        <v>92731</v>
      </c>
    </row>
    <row r="40" spans="2:3" x14ac:dyDescent="0.25">
      <c r="B40">
        <v>17</v>
      </c>
      <c r="C40">
        <v>92270</v>
      </c>
    </row>
    <row r="41" spans="2:3" x14ac:dyDescent="0.25">
      <c r="B41">
        <v>18</v>
      </c>
      <c r="C41">
        <v>93728</v>
      </c>
    </row>
    <row r="42" spans="2:3" x14ac:dyDescent="0.25">
      <c r="B42">
        <v>17</v>
      </c>
      <c r="C42">
        <v>92293</v>
      </c>
    </row>
    <row r="43" spans="2:3" x14ac:dyDescent="0.25">
      <c r="B43">
        <v>18</v>
      </c>
      <c r="C43">
        <v>83764</v>
      </c>
    </row>
    <row r="44" spans="2:3" x14ac:dyDescent="0.25">
      <c r="B44">
        <v>16</v>
      </c>
      <c r="C44">
        <v>85566</v>
      </c>
    </row>
    <row r="45" spans="2:3" x14ac:dyDescent="0.25">
      <c r="B45">
        <v>16</v>
      </c>
      <c r="C45">
        <v>85571</v>
      </c>
    </row>
    <row r="46" spans="2:3" x14ac:dyDescent="0.25">
      <c r="B46">
        <v>17</v>
      </c>
      <c r="C46">
        <v>92497</v>
      </c>
    </row>
    <row r="47" spans="2:3" x14ac:dyDescent="0.25">
      <c r="B47">
        <v>17</v>
      </c>
      <c r="C47">
        <v>95225</v>
      </c>
    </row>
    <row r="48" spans="2:3" x14ac:dyDescent="0.25">
      <c r="B48">
        <v>17</v>
      </c>
      <c r="C48">
        <v>92581</v>
      </c>
    </row>
    <row r="49" spans="2:3" x14ac:dyDescent="0.25">
      <c r="B49">
        <v>18</v>
      </c>
      <c r="C49">
        <v>102698</v>
      </c>
    </row>
    <row r="50" spans="2:3" x14ac:dyDescent="0.25">
      <c r="B50">
        <v>17</v>
      </c>
      <c r="C50">
        <v>92256</v>
      </c>
    </row>
    <row r="51" spans="2:3" x14ac:dyDescent="0.25">
      <c r="B51">
        <v>17</v>
      </c>
      <c r="C51">
        <v>92326</v>
      </c>
    </row>
    <row r="52" spans="2:3" x14ac:dyDescent="0.25">
      <c r="B52">
        <v>17</v>
      </c>
      <c r="C52">
        <v>92566</v>
      </c>
    </row>
    <row r="53" spans="2:3" x14ac:dyDescent="0.25">
      <c r="B53">
        <v>18</v>
      </c>
      <c r="C53">
        <v>92847</v>
      </c>
    </row>
    <row r="54" spans="2:3" x14ac:dyDescent="0.25">
      <c r="B54">
        <v>17</v>
      </c>
      <c r="C54">
        <v>83841</v>
      </c>
    </row>
    <row r="55" spans="2:3" x14ac:dyDescent="0.25">
      <c r="B55">
        <v>17</v>
      </c>
      <c r="C55">
        <v>92645</v>
      </c>
    </row>
    <row r="56" spans="2:3" x14ac:dyDescent="0.25">
      <c r="B56">
        <v>19</v>
      </c>
      <c r="C56">
        <v>93269</v>
      </c>
    </row>
    <row r="57" spans="2:3" x14ac:dyDescent="0.25">
      <c r="B57">
        <v>18</v>
      </c>
      <c r="C57">
        <v>102327</v>
      </c>
    </row>
    <row r="58" spans="2:3" x14ac:dyDescent="0.25">
      <c r="B58">
        <v>17</v>
      </c>
      <c r="C58">
        <v>95562</v>
      </c>
    </row>
    <row r="59" spans="2:3" x14ac:dyDescent="0.25">
      <c r="B59">
        <v>18</v>
      </c>
      <c r="C59">
        <v>92702</v>
      </c>
    </row>
    <row r="60" spans="2:3" x14ac:dyDescent="0.25">
      <c r="B60">
        <v>17</v>
      </c>
      <c r="C60">
        <v>92585</v>
      </c>
    </row>
    <row r="61" spans="2:3" x14ac:dyDescent="0.25">
      <c r="B61">
        <v>17</v>
      </c>
      <c r="C61">
        <v>95497</v>
      </c>
    </row>
    <row r="62" spans="2:3" x14ac:dyDescent="0.25">
      <c r="B62">
        <v>17</v>
      </c>
      <c r="C62">
        <v>92343</v>
      </c>
    </row>
    <row r="63" spans="2:3" x14ac:dyDescent="0.25">
      <c r="B63">
        <v>17</v>
      </c>
      <c r="C63">
        <v>92379</v>
      </c>
    </row>
    <row r="64" spans="2:3" x14ac:dyDescent="0.25">
      <c r="B64">
        <v>17</v>
      </c>
      <c r="C64">
        <v>83547</v>
      </c>
    </row>
    <row r="65" spans="2:3" x14ac:dyDescent="0.25">
      <c r="B65">
        <v>18</v>
      </c>
      <c r="C65">
        <v>102681</v>
      </c>
    </row>
    <row r="66" spans="2:3" x14ac:dyDescent="0.25">
      <c r="B66">
        <v>19</v>
      </c>
      <c r="C66">
        <v>92337</v>
      </c>
    </row>
    <row r="67" spans="2:3" x14ac:dyDescent="0.25">
      <c r="B67">
        <v>17</v>
      </c>
      <c r="C67">
        <v>95547</v>
      </c>
    </row>
    <row r="68" spans="2:3" x14ac:dyDescent="0.25">
      <c r="B68">
        <v>17</v>
      </c>
      <c r="C68">
        <v>95449</v>
      </c>
    </row>
    <row r="69" spans="2:3" x14ac:dyDescent="0.25">
      <c r="B69">
        <v>18</v>
      </c>
      <c r="C69">
        <v>93810</v>
      </c>
    </row>
    <row r="70" spans="2:3" x14ac:dyDescent="0.25">
      <c r="B70">
        <v>18</v>
      </c>
      <c r="C70">
        <v>105493</v>
      </c>
    </row>
    <row r="71" spans="2:3" x14ac:dyDescent="0.25">
      <c r="B71">
        <v>16</v>
      </c>
      <c r="C71">
        <v>85479</v>
      </c>
    </row>
    <row r="72" spans="2:3" x14ac:dyDescent="0.25">
      <c r="B72">
        <v>17</v>
      </c>
      <c r="C72">
        <v>92486</v>
      </c>
    </row>
    <row r="73" spans="2:3" x14ac:dyDescent="0.25">
      <c r="B73">
        <v>17</v>
      </c>
      <c r="C73">
        <v>92602</v>
      </c>
    </row>
    <row r="74" spans="2:3" x14ac:dyDescent="0.25">
      <c r="B74">
        <v>18</v>
      </c>
      <c r="C74">
        <v>105573</v>
      </c>
    </row>
    <row r="75" spans="2:3" x14ac:dyDescent="0.25">
      <c r="B75">
        <v>18</v>
      </c>
      <c r="C75">
        <v>93061</v>
      </c>
    </row>
    <row r="76" spans="2:3" x14ac:dyDescent="0.25">
      <c r="B76">
        <v>17</v>
      </c>
      <c r="C76">
        <v>92640</v>
      </c>
    </row>
    <row r="77" spans="2:3" x14ac:dyDescent="0.25">
      <c r="B77">
        <v>17</v>
      </c>
      <c r="C77">
        <v>92496</v>
      </c>
    </row>
    <row r="78" spans="2:3" x14ac:dyDescent="0.25">
      <c r="B78">
        <v>17</v>
      </c>
      <c r="C78">
        <v>95528</v>
      </c>
    </row>
    <row r="79" spans="2:3" x14ac:dyDescent="0.25">
      <c r="B79">
        <v>18</v>
      </c>
      <c r="C79">
        <v>92497</v>
      </c>
    </row>
    <row r="80" spans="2:3" x14ac:dyDescent="0.25">
      <c r="B80">
        <v>17</v>
      </c>
      <c r="C80">
        <v>92584</v>
      </c>
    </row>
    <row r="81" spans="2:3" x14ac:dyDescent="0.25">
      <c r="B81">
        <v>17</v>
      </c>
      <c r="C81">
        <v>92549</v>
      </c>
    </row>
    <row r="82" spans="2:3" x14ac:dyDescent="0.25">
      <c r="B82">
        <v>17</v>
      </c>
      <c r="C82">
        <v>92414</v>
      </c>
    </row>
    <row r="83" spans="2:3" x14ac:dyDescent="0.25">
      <c r="B83">
        <v>19</v>
      </c>
      <c r="C83">
        <v>103504</v>
      </c>
    </row>
    <row r="84" spans="2:3" x14ac:dyDescent="0.25">
      <c r="B84">
        <v>17</v>
      </c>
      <c r="C84">
        <v>92709</v>
      </c>
    </row>
    <row r="85" spans="2:3" x14ac:dyDescent="0.25">
      <c r="B85">
        <v>17</v>
      </c>
      <c r="C85">
        <v>95539</v>
      </c>
    </row>
    <row r="86" spans="2:3" x14ac:dyDescent="0.25">
      <c r="B86">
        <v>17</v>
      </c>
      <c r="C86">
        <v>83765</v>
      </c>
    </row>
    <row r="87" spans="2:3" x14ac:dyDescent="0.25">
      <c r="B87">
        <v>17</v>
      </c>
      <c r="C87">
        <v>92687</v>
      </c>
    </row>
    <row r="88" spans="2:3" x14ac:dyDescent="0.25">
      <c r="B88">
        <v>18</v>
      </c>
      <c r="C88">
        <v>92449</v>
      </c>
    </row>
    <row r="89" spans="2:3" x14ac:dyDescent="0.25">
      <c r="B89">
        <v>17</v>
      </c>
      <c r="C89">
        <v>92518</v>
      </c>
    </row>
    <row r="90" spans="2:3" x14ac:dyDescent="0.25">
      <c r="B90">
        <v>17</v>
      </c>
      <c r="C90">
        <v>92397</v>
      </c>
    </row>
    <row r="91" spans="2:3" x14ac:dyDescent="0.25">
      <c r="B91">
        <v>18</v>
      </c>
      <c r="C91">
        <v>93217</v>
      </c>
    </row>
    <row r="92" spans="2:3" x14ac:dyDescent="0.25">
      <c r="B92">
        <v>18</v>
      </c>
      <c r="C92">
        <v>102424</v>
      </c>
    </row>
    <row r="93" spans="2:3" x14ac:dyDescent="0.25">
      <c r="B93">
        <v>17</v>
      </c>
      <c r="C93">
        <v>92637</v>
      </c>
    </row>
    <row r="94" spans="2:3" x14ac:dyDescent="0.25">
      <c r="B94">
        <v>17</v>
      </c>
      <c r="C94">
        <v>83823</v>
      </c>
    </row>
    <row r="95" spans="2:3" x14ac:dyDescent="0.25">
      <c r="B95">
        <v>18</v>
      </c>
      <c r="C95">
        <v>92825</v>
      </c>
    </row>
    <row r="96" spans="2:3" x14ac:dyDescent="0.25">
      <c r="B96">
        <v>17</v>
      </c>
      <c r="C96">
        <v>92627</v>
      </c>
    </row>
    <row r="97" spans="2:3" x14ac:dyDescent="0.25">
      <c r="B97">
        <v>17</v>
      </c>
      <c r="C97">
        <v>92792</v>
      </c>
    </row>
    <row r="98" spans="2:3" x14ac:dyDescent="0.25">
      <c r="B98">
        <v>17</v>
      </c>
      <c r="C98">
        <v>95390</v>
      </c>
    </row>
    <row r="99" spans="2:3" x14ac:dyDescent="0.25">
      <c r="B99">
        <v>17</v>
      </c>
      <c r="C99">
        <v>95525</v>
      </c>
    </row>
    <row r="100" spans="2:3" x14ac:dyDescent="0.25">
      <c r="B100">
        <v>18</v>
      </c>
      <c r="C100">
        <v>102376</v>
      </c>
    </row>
    <row r="101" spans="2:3" x14ac:dyDescent="0.25">
      <c r="B101">
        <v>18</v>
      </c>
      <c r="C101">
        <v>92483</v>
      </c>
    </row>
    <row r="102" spans="2:3" x14ac:dyDescent="0.25">
      <c r="B102">
        <v>18</v>
      </c>
      <c r="C102">
        <v>102401</v>
      </c>
    </row>
    <row r="103" spans="2:3" x14ac:dyDescent="0.25">
      <c r="B103">
        <v>18</v>
      </c>
      <c r="C103">
        <v>92506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H22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18</v>
      </c>
      <c r="C4">
        <v>82471</v>
      </c>
      <c r="D4" t="s">
        <v>3</v>
      </c>
      <c r="E4">
        <f>MAX(C4:C103)</f>
        <v>105321</v>
      </c>
      <c r="F4" t="s">
        <v>5</v>
      </c>
      <c r="G4">
        <f>E4-E5</f>
        <v>32470</v>
      </c>
      <c r="H4">
        <f>G4/G5</f>
        <v>3247</v>
      </c>
      <c r="J4">
        <v>0</v>
      </c>
      <c r="L4" s="1">
        <f t="shared" ref="L4:L13" si="0">$E$5+$H$4*J4</f>
        <v>72851</v>
      </c>
      <c r="M4">
        <f t="shared" ref="M4:M13" si="1">COUNTIF($C$4:$C$103,"&gt;="&amp;E$5+$H$4*J4)-COUNTIF($C$4:$C$103,"&gt;"&amp;E$5+$H$4*J5)</f>
        <v>5</v>
      </c>
      <c r="O4">
        <f>$E$6+P4*2</f>
        <v>16</v>
      </c>
      <c r="P4">
        <v>0</v>
      </c>
      <c r="Q4">
        <f>COUNTIF($B$4:$B$103,"&gt;="&amp;$E$6+2*P4)-COUNTIF($B$4:$B$103,"&gt;="&amp;$E$6+2*P5)</f>
        <v>39</v>
      </c>
    </row>
    <row r="5" spans="2:17" x14ac:dyDescent="0.25">
      <c r="B5">
        <v>18</v>
      </c>
      <c r="C5">
        <v>82695</v>
      </c>
      <c r="D5" t="s">
        <v>4</v>
      </c>
      <c r="E5">
        <f>MIN(C4:C103)</f>
        <v>72851</v>
      </c>
      <c r="F5" t="s">
        <v>6</v>
      </c>
      <c r="G5">
        <v>10</v>
      </c>
      <c r="J5">
        <v>1</v>
      </c>
      <c r="L5" s="1">
        <f t="shared" si="0"/>
        <v>76098</v>
      </c>
      <c r="M5">
        <f t="shared" si="1"/>
        <v>0</v>
      </c>
      <c r="O5">
        <f t="shared" ref="O5:O10" si="2">$E$6+P5*2</f>
        <v>18</v>
      </c>
      <c r="P5">
        <v>1</v>
      </c>
      <c r="Q5">
        <f t="shared" ref="Q5:Q10" si="3">COUNTIF($B$4:$B$103,"&gt;="&amp;$E$6+2*P5)-COUNTIF($B$4:$B$103,"&gt;="&amp;$E$6+2*P6)</f>
        <v>60</v>
      </c>
    </row>
    <row r="6" spans="2:17" x14ac:dyDescent="0.25">
      <c r="B6">
        <v>17</v>
      </c>
      <c r="C6">
        <v>84464</v>
      </c>
      <c r="D6" t="s">
        <v>4</v>
      </c>
      <c r="E6">
        <f>MIN(B4:B103)</f>
        <v>16</v>
      </c>
      <c r="F6" t="s">
        <v>5</v>
      </c>
      <c r="G6">
        <f>E7-E6</f>
        <v>4</v>
      </c>
      <c r="J6">
        <v>2</v>
      </c>
      <c r="L6" s="1">
        <f t="shared" si="0"/>
        <v>79345</v>
      </c>
      <c r="M6">
        <f t="shared" si="1"/>
        <v>6</v>
      </c>
      <c r="O6">
        <f t="shared" si="2"/>
        <v>20</v>
      </c>
      <c r="P6">
        <v>2</v>
      </c>
      <c r="Q6">
        <f t="shared" si="3"/>
        <v>1</v>
      </c>
    </row>
    <row r="7" spans="2:17" x14ac:dyDescent="0.25">
      <c r="B7">
        <v>18</v>
      </c>
      <c r="C7">
        <v>85654</v>
      </c>
      <c r="D7" t="s">
        <v>3</v>
      </c>
      <c r="E7">
        <f>MAX(B4:B103)</f>
        <v>20</v>
      </c>
      <c r="F7" t="s">
        <v>6</v>
      </c>
      <c r="G7">
        <f>G6/2</f>
        <v>2</v>
      </c>
      <c r="J7">
        <v>3</v>
      </c>
      <c r="L7" s="1">
        <f t="shared" si="0"/>
        <v>82592</v>
      </c>
      <c r="M7">
        <f t="shared" si="1"/>
        <v>72</v>
      </c>
      <c r="O7">
        <f t="shared" si="2"/>
        <v>22</v>
      </c>
      <c r="P7">
        <v>3</v>
      </c>
      <c r="Q7">
        <f t="shared" si="3"/>
        <v>0</v>
      </c>
    </row>
    <row r="8" spans="2:17" x14ac:dyDescent="0.25">
      <c r="B8">
        <v>17</v>
      </c>
      <c r="C8">
        <v>84349</v>
      </c>
      <c r="J8">
        <v>4</v>
      </c>
      <c r="L8" s="1">
        <f t="shared" si="0"/>
        <v>85839</v>
      </c>
      <c r="M8">
        <f t="shared" si="1"/>
        <v>0</v>
      </c>
      <c r="O8">
        <f t="shared" si="2"/>
        <v>24</v>
      </c>
      <c r="P8">
        <v>4</v>
      </c>
      <c r="Q8">
        <f t="shared" si="3"/>
        <v>0</v>
      </c>
    </row>
    <row r="9" spans="2:17" x14ac:dyDescent="0.25">
      <c r="B9">
        <v>16</v>
      </c>
      <c r="C9">
        <v>74643</v>
      </c>
      <c r="J9">
        <v>5</v>
      </c>
      <c r="L9" s="1">
        <f t="shared" si="0"/>
        <v>89086</v>
      </c>
      <c r="M9">
        <f t="shared" si="1"/>
        <v>0</v>
      </c>
      <c r="O9">
        <f t="shared" si="2"/>
        <v>26</v>
      </c>
      <c r="P9">
        <v>5</v>
      </c>
      <c r="Q9">
        <f t="shared" si="3"/>
        <v>0</v>
      </c>
    </row>
    <row r="10" spans="2:17" x14ac:dyDescent="0.25">
      <c r="B10">
        <v>18</v>
      </c>
      <c r="C10">
        <v>84932</v>
      </c>
      <c r="J10">
        <v>6</v>
      </c>
      <c r="L10" s="1">
        <f t="shared" si="0"/>
        <v>92333</v>
      </c>
      <c r="M10">
        <f t="shared" si="1"/>
        <v>15</v>
      </c>
      <c r="O10">
        <f t="shared" si="2"/>
        <v>28</v>
      </c>
      <c r="P10">
        <v>6</v>
      </c>
      <c r="Q10">
        <f t="shared" si="3"/>
        <v>0</v>
      </c>
    </row>
    <row r="11" spans="2:17" x14ac:dyDescent="0.25">
      <c r="B11">
        <v>17</v>
      </c>
      <c r="C11">
        <v>72983</v>
      </c>
      <c r="J11">
        <v>7</v>
      </c>
      <c r="L11" s="1">
        <f t="shared" si="0"/>
        <v>95580</v>
      </c>
      <c r="M11">
        <f t="shared" si="1"/>
        <v>0</v>
      </c>
      <c r="O11">
        <f>$E$6+P11*2</f>
        <v>30</v>
      </c>
      <c r="P11">
        <v>7</v>
      </c>
      <c r="Q11">
        <f>COUNTIF($B$4:$B$103,"&gt;="&amp;$E$6+2*P11)</f>
        <v>0</v>
      </c>
    </row>
    <row r="12" spans="2:17" x14ac:dyDescent="0.25">
      <c r="B12">
        <v>19</v>
      </c>
      <c r="C12">
        <v>93007</v>
      </c>
      <c r="J12">
        <v>8</v>
      </c>
      <c r="L12" s="1">
        <f t="shared" si="0"/>
        <v>98827</v>
      </c>
      <c r="M12">
        <f t="shared" si="1"/>
        <v>0</v>
      </c>
    </row>
    <row r="13" spans="2:17" x14ac:dyDescent="0.25">
      <c r="B13">
        <v>17</v>
      </c>
      <c r="C13">
        <v>83985</v>
      </c>
      <c r="J13">
        <v>9</v>
      </c>
      <c r="L13" s="1">
        <f t="shared" si="0"/>
        <v>102074</v>
      </c>
      <c r="M13">
        <f t="shared" si="1"/>
        <v>2</v>
      </c>
      <c r="Q13">
        <f>SUM(Q4:Q11)</f>
        <v>100</v>
      </c>
    </row>
    <row r="14" spans="2:17" x14ac:dyDescent="0.25">
      <c r="B14">
        <v>17</v>
      </c>
      <c r="C14">
        <v>84694</v>
      </c>
      <c r="J14">
        <v>10</v>
      </c>
    </row>
    <row r="15" spans="2:17" x14ac:dyDescent="0.25">
      <c r="B15">
        <v>17</v>
      </c>
      <c r="C15">
        <v>84141</v>
      </c>
      <c r="M15">
        <f>SUM(M4:M13)</f>
        <v>100</v>
      </c>
    </row>
    <row r="16" spans="2:17" x14ac:dyDescent="0.25">
      <c r="B16">
        <v>18</v>
      </c>
      <c r="C16">
        <v>94488</v>
      </c>
    </row>
    <row r="17" spans="2:3" x14ac:dyDescent="0.25">
      <c r="B17">
        <v>18</v>
      </c>
      <c r="C17">
        <v>82899</v>
      </c>
    </row>
    <row r="18" spans="2:3" x14ac:dyDescent="0.25">
      <c r="B18">
        <v>18</v>
      </c>
      <c r="C18">
        <v>82536</v>
      </c>
    </row>
    <row r="19" spans="2:3" x14ac:dyDescent="0.25">
      <c r="B19">
        <v>19</v>
      </c>
      <c r="C19">
        <v>92556</v>
      </c>
    </row>
    <row r="20" spans="2:3" x14ac:dyDescent="0.25">
      <c r="B20">
        <v>18</v>
      </c>
      <c r="C20">
        <v>82606</v>
      </c>
    </row>
    <row r="21" spans="2:3" x14ac:dyDescent="0.25">
      <c r="B21">
        <v>17</v>
      </c>
      <c r="C21">
        <v>84810</v>
      </c>
    </row>
    <row r="22" spans="2:3" x14ac:dyDescent="0.25">
      <c r="B22">
        <v>17</v>
      </c>
      <c r="C22">
        <v>84816</v>
      </c>
    </row>
    <row r="23" spans="2:3" x14ac:dyDescent="0.25">
      <c r="B23">
        <v>17</v>
      </c>
      <c r="C23">
        <v>84610</v>
      </c>
    </row>
    <row r="24" spans="2:3" x14ac:dyDescent="0.25">
      <c r="B24">
        <v>18</v>
      </c>
      <c r="C24">
        <v>72967</v>
      </c>
    </row>
    <row r="25" spans="2:3" x14ac:dyDescent="0.25">
      <c r="B25">
        <v>18</v>
      </c>
      <c r="C25">
        <v>83035</v>
      </c>
    </row>
    <row r="26" spans="2:3" x14ac:dyDescent="0.25">
      <c r="B26">
        <v>18</v>
      </c>
      <c r="C26">
        <v>82754</v>
      </c>
    </row>
    <row r="27" spans="2:3" x14ac:dyDescent="0.25">
      <c r="B27">
        <v>17</v>
      </c>
      <c r="C27">
        <v>84456</v>
      </c>
    </row>
    <row r="28" spans="2:3" x14ac:dyDescent="0.25">
      <c r="B28">
        <v>18</v>
      </c>
      <c r="C28">
        <v>82654</v>
      </c>
    </row>
    <row r="29" spans="2:3" x14ac:dyDescent="0.25">
      <c r="B29">
        <v>18</v>
      </c>
      <c r="C29">
        <v>82938</v>
      </c>
    </row>
    <row r="30" spans="2:3" x14ac:dyDescent="0.25">
      <c r="B30">
        <v>17</v>
      </c>
      <c r="C30">
        <v>84242</v>
      </c>
    </row>
    <row r="31" spans="2:3" x14ac:dyDescent="0.25">
      <c r="B31">
        <v>18</v>
      </c>
      <c r="C31">
        <v>94282</v>
      </c>
    </row>
    <row r="32" spans="2:3" x14ac:dyDescent="0.25">
      <c r="B32">
        <v>18</v>
      </c>
      <c r="C32">
        <v>82671</v>
      </c>
    </row>
    <row r="33" spans="2:3" x14ac:dyDescent="0.25">
      <c r="B33">
        <v>18</v>
      </c>
      <c r="C33">
        <v>82801</v>
      </c>
    </row>
    <row r="34" spans="2:3" x14ac:dyDescent="0.25">
      <c r="B34">
        <v>18</v>
      </c>
      <c r="C34">
        <v>82711</v>
      </c>
    </row>
    <row r="35" spans="2:3" x14ac:dyDescent="0.25">
      <c r="B35">
        <v>18</v>
      </c>
      <c r="C35">
        <v>94226</v>
      </c>
    </row>
    <row r="36" spans="2:3" x14ac:dyDescent="0.25">
      <c r="B36">
        <v>19</v>
      </c>
      <c r="C36">
        <v>93012</v>
      </c>
    </row>
    <row r="37" spans="2:3" x14ac:dyDescent="0.25">
      <c r="B37">
        <v>17</v>
      </c>
      <c r="C37">
        <v>84424</v>
      </c>
    </row>
    <row r="38" spans="2:3" x14ac:dyDescent="0.25">
      <c r="B38">
        <v>18</v>
      </c>
      <c r="C38">
        <v>82590</v>
      </c>
    </row>
    <row r="39" spans="2:3" x14ac:dyDescent="0.25">
      <c r="B39">
        <v>18</v>
      </c>
      <c r="C39">
        <v>84965</v>
      </c>
    </row>
    <row r="40" spans="2:3" x14ac:dyDescent="0.25">
      <c r="B40">
        <v>18</v>
      </c>
      <c r="C40">
        <v>82943</v>
      </c>
    </row>
    <row r="41" spans="2:3" x14ac:dyDescent="0.25">
      <c r="B41">
        <v>18</v>
      </c>
      <c r="C41">
        <v>82766</v>
      </c>
    </row>
    <row r="42" spans="2:3" x14ac:dyDescent="0.25">
      <c r="B42">
        <v>17</v>
      </c>
      <c r="C42">
        <v>84489</v>
      </c>
    </row>
    <row r="43" spans="2:3" x14ac:dyDescent="0.25">
      <c r="B43">
        <v>18</v>
      </c>
      <c r="C43">
        <v>82514</v>
      </c>
    </row>
    <row r="44" spans="2:3" x14ac:dyDescent="0.25">
      <c r="B44">
        <v>19</v>
      </c>
      <c r="C44">
        <v>104219</v>
      </c>
    </row>
    <row r="45" spans="2:3" x14ac:dyDescent="0.25">
      <c r="B45">
        <v>17</v>
      </c>
      <c r="C45">
        <v>84203</v>
      </c>
    </row>
    <row r="46" spans="2:3" x14ac:dyDescent="0.25">
      <c r="B46">
        <v>17</v>
      </c>
      <c r="C46">
        <v>84659</v>
      </c>
    </row>
    <row r="47" spans="2:3" x14ac:dyDescent="0.25">
      <c r="B47">
        <v>18</v>
      </c>
      <c r="C47">
        <v>82710</v>
      </c>
    </row>
    <row r="48" spans="2:3" x14ac:dyDescent="0.25">
      <c r="B48">
        <v>17</v>
      </c>
      <c r="C48">
        <v>84565</v>
      </c>
    </row>
    <row r="49" spans="2:3" x14ac:dyDescent="0.25">
      <c r="B49">
        <v>18</v>
      </c>
      <c r="C49">
        <v>85257</v>
      </c>
    </row>
    <row r="50" spans="2:3" x14ac:dyDescent="0.25">
      <c r="B50">
        <v>17</v>
      </c>
      <c r="C50">
        <v>72851</v>
      </c>
    </row>
    <row r="51" spans="2:3" x14ac:dyDescent="0.25">
      <c r="B51">
        <v>17</v>
      </c>
      <c r="C51">
        <v>84300</v>
      </c>
    </row>
    <row r="52" spans="2:3" x14ac:dyDescent="0.25">
      <c r="B52">
        <v>18</v>
      </c>
      <c r="C52">
        <v>82805</v>
      </c>
    </row>
    <row r="53" spans="2:3" x14ac:dyDescent="0.25">
      <c r="B53">
        <v>17</v>
      </c>
      <c r="C53">
        <v>84650</v>
      </c>
    </row>
    <row r="54" spans="2:3" x14ac:dyDescent="0.25">
      <c r="B54">
        <v>17</v>
      </c>
      <c r="C54">
        <v>84288</v>
      </c>
    </row>
    <row r="55" spans="2:3" x14ac:dyDescent="0.25">
      <c r="B55">
        <v>18</v>
      </c>
      <c r="C55">
        <v>85691</v>
      </c>
    </row>
    <row r="56" spans="2:3" x14ac:dyDescent="0.25">
      <c r="B56">
        <v>18</v>
      </c>
      <c r="C56">
        <v>94311</v>
      </c>
    </row>
    <row r="57" spans="2:3" x14ac:dyDescent="0.25">
      <c r="B57">
        <v>18</v>
      </c>
      <c r="C57">
        <v>82842</v>
      </c>
    </row>
    <row r="58" spans="2:3" x14ac:dyDescent="0.25">
      <c r="B58">
        <v>17</v>
      </c>
      <c r="C58">
        <v>84366</v>
      </c>
    </row>
    <row r="59" spans="2:3" x14ac:dyDescent="0.25">
      <c r="B59">
        <v>18</v>
      </c>
      <c r="C59">
        <v>82743</v>
      </c>
    </row>
    <row r="60" spans="2:3" x14ac:dyDescent="0.25">
      <c r="B60">
        <v>18</v>
      </c>
      <c r="C60">
        <v>82904</v>
      </c>
    </row>
    <row r="61" spans="2:3" x14ac:dyDescent="0.25">
      <c r="B61">
        <v>18</v>
      </c>
      <c r="C61">
        <v>82752</v>
      </c>
    </row>
    <row r="62" spans="2:3" x14ac:dyDescent="0.25">
      <c r="B62">
        <v>18</v>
      </c>
      <c r="C62">
        <v>94204</v>
      </c>
    </row>
    <row r="63" spans="2:3" x14ac:dyDescent="0.25">
      <c r="B63">
        <v>17</v>
      </c>
      <c r="C63">
        <v>84591</v>
      </c>
    </row>
    <row r="64" spans="2:3" x14ac:dyDescent="0.25">
      <c r="B64">
        <v>18</v>
      </c>
      <c r="C64">
        <v>84258</v>
      </c>
    </row>
    <row r="65" spans="2:3" x14ac:dyDescent="0.25">
      <c r="B65">
        <v>19</v>
      </c>
      <c r="C65">
        <v>92922</v>
      </c>
    </row>
    <row r="66" spans="2:3" x14ac:dyDescent="0.25">
      <c r="B66">
        <v>18</v>
      </c>
      <c r="C66">
        <v>82559</v>
      </c>
    </row>
    <row r="67" spans="2:3" x14ac:dyDescent="0.25">
      <c r="B67">
        <v>18</v>
      </c>
      <c r="C67">
        <v>82968</v>
      </c>
    </row>
    <row r="68" spans="2:3" x14ac:dyDescent="0.25">
      <c r="B68">
        <v>17</v>
      </c>
      <c r="C68">
        <v>84487</v>
      </c>
    </row>
    <row r="69" spans="2:3" x14ac:dyDescent="0.25">
      <c r="B69">
        <v>17</v>
      </c>
      <c r="C69">
        <v>84789</v>
      </c>
    </row>
    <row r="70" spans="2:3" x14ac:dyDescent="0.25">
      <c r="B70">
        <v>17</v>
      </c>
      <c r="C70">
        <v>84558</v>
      </c>
    </row>
    <row r="71" spans="2:3" x14ac:dyDescent="0.25">
      <c r="B71">
        <v>18</v>
      </c>
      <c r="C71">
        <v>82923</v>
      </c>
    </row>
    <row r="72" spans="2:3" x14ac:dyDescent="0.25">
      <c r="B72">
        <v>17</v>
      </c>
      <c r="C72">
        <v>84787</v>
      </c>
    </row>
    <row r="73" spans="2:3" x14ac:dyDescent="0.25">
      <c r="B73">
        <v>18</v>
      </c>
      <c r="C73">
        <v>84222</v>
      </c>
    </row>
    <row r="74" spans="2:3" x14ac:dyDescent="0.25">
      <c r="B74">
        <v>18</v>
      </c>
      <c r="C74">
        <v>83028</v>
      </c>
    </row>
    <row r="75" spans="2:3" x14ac:dyDescent="0.25">
      <c r="B75">
        <v>18</v>
      </c>
      <c r="C75">
        <v>82620</v>
      </c>
    </row>
    <row r="76" spans="2:3" x14ac:dyDescent="0.25">
      <c r="B76">
        <v>18</v>
      </c>
      <c r="C76">
        <v>84578</v>
      </c>
    </row>
    <row r="77" spans="2:3" x14ac:dyDescent="0.25">
      <c r="B77">
        <v>18</v>
      </c>
      <c r="C77">
        <v>94056</v>
      </c>
    </row>
    <row r="78" spans="2:3" x14ac:dyDescent="0.25">
      <c r="B78">
        <v>18</v>
      </c>
      <c r="C78">
        <v>82640</v>
      </c>
    </row>
    <row r="79" spans="2:3" x14ac:dyDescent="0.25">
      <c r="B79">
        <v>18</v>
      </c>
      <c r="C79">
        <v>85202</v>
      </c>
    </row>
    <row r="80" spans="2:3" x14ac:dyDescent="0.25">
      <c r="B80">
        <v>18</v>
      </c>
      <c r="C80">
        <v>82817</v>
      </c>
    </row>
    <row r="81" spans="2:3" x14ac:dyDescent="0.25">
      <c r="B81">
        <v>17</v>
      </c>
      <c r="C81">
        <v>84494</v>
      </c>
    </row>
    <row r="82" spans="2:3" x14ac:dyDescent="0.25">
      <c r="B82">
        <v>17</v>
      </c>
      <c r="C82">
        <v>84335</v>
      </c>
    </row>
    <row r="83" spans="2:3" x14ac:dyDescent="0.25">
      <c r="B83">
        <v>17</v>
      </c>
      <c r="C83">
        <v>84169</v>
      </c>
    </row>
    <row r="84" spans="2:3" x14ac:dyDescent="0.25">
      <c r="B84">
        <v>17</v>
      </c>
      <c r="C84">
        <v>84615</v>
      </c>
    </row>
    <row r="85" spans="2:3" x14ac:dyDescent="0.25">
      <c r="B85">
        <v>18</v>
      </c>
      <c r="C85">
        <v>82523</v>
      </c>
    </row>
    <row r="86" spans="2:3" x14ac:dyDescent="0.25">
      <c r="B86">
        <v>17</v>
      </c>
      <c r="C86">
        <v>84462</v>
      </c>
    </row>
    <row r="87" spans="2:3" x14ac:dyDescent="0.25">
      <c r="B87">
        <v>18</v>
      </c>
      <c r="C87">
        <v>84321</v>
      </c>
    </row>
    <row r="88" spans="2:3" x14ac:dyDescent="0.25">
      <c r="B88">
        <v>17</v>
      </c>
      <c r="C88">
        <v>84560</v>
      </c>
    </row>
    <row r="89" spans="2:3" x14ac:dyDescent="0.25">
      <c r="B89">
        <v>17</v>
      </c>
      <c r="C89">
        <v>84607</v>
      </c>
    </row>
    <row r="90" spans="2:3" x14ac:dyDescent="0.25">
      <c r="B90">
        <v>18</v>
      </c>
      <c r="C90">
        <v>82994</v>
      </c>
    </row>
    <row r="91" spans="2:3" x14ac:dyDescent="0.25">
      <c r="B91">
        <v>18</v>
      </c>
      <c r="C91">
        <v>84625</v>
      </c>
    </row>
    <row r="92" spans="2:3" x14ac:dyDescent="0.25">
      <c r="B92">
        <v>18</v>
      </c>
      <c r="C92">
        <v>82953</v>
      </c>
    </row>
    <row r="93" spans="2:3" x14ac:dyDescent="0.25">
      <c r="B93">
        <v>18</v>
      </c>
      <c r="C93">
        <v>94038</v>
      </c>
    </row>
    <row r="94" spans="2:3" x14ac:dyDescent="0.25">
      <c r="B94">
        <v>17</v>
      </c>
      <c r="C94">
        <v>84302</v>
      </c>
    </row>
    <row r="95" spans="2:3" x14ac:dyDescent="0.25">
      <c r="B95">
        <v>19</v>
      </c>
      <c r="C95">
        <v>92946</v>
      </c>
    </row>
    <row r="96" spans="2:3" x14ac:dyDescent="0.25">
      <c r="B96">
        <v>17</v>
      </c>
      <c r="C96">
        <v>75036</v>
      </c>
    </row>
    <row r="97" spans="2:3" x14ac:dyDescent="0.25">
      <c r="B97">
        <v>20</v>
      </c>
      <c r="C97">
        <v>105321</v>
      </c>
    </row>
    <row r="98" spans="2:3" x14ac:dyDescent="0.25">
      <c r="B98">
        <v>19</v>
      </c>
      <c r="C98">
        <v>92987</v>
      </c>
    </row>
    <row r="99" spans="2:3" x14ac:dyDescent="0.25">
      <c r="B99">
        <v>18</v>
      </c>
      <c r="C99">
        <v>94056</v>
      </c>
    </row>
    <row r="100" spans="2:3" x14ac:dyDescent="0.25">
      <c r="B100">
        <v>17</v>
      </c>
      <c r="C100">
        <v>84081</v>
      </c>
    </row>
    <row r="101" spans="2:3" x14ac:dyDescent="0.25">
      <c r="B101">
        <v>18</v>
      </c>
      <c r="C101">
        <v>94150</v>
      </c>
    </row>
    <row r="102" spans="2:3" x14ac:dyDescent="0.25">
      <c r="B102">
        <v>17</v>
      </c>
      <c r="C102">
        <v>84629</v>
      </c>
    </row>
    <row r="103" spans="2:3" x14ac:dyDescent="0.25">
      <c r="B103">
        <v>17</v>
      </c>
      <c r="C103">
        <v>84404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T5" sqref="T5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17</v>
      </c>
      <c r="C4">
        <v>65989</v>
      </c>
      <c r="D4" t="s">
        <v>3</v>
      </c>
      <c r="E4">
        <f>MAX(C4:C103)</f>
        <v>95227</v>
      </c>
      <c r="F4" t="s">
        <v>5</v>
      </c>
      <c r="G4">
        <f>E4-E5</f>
        <v>30224</v>
      </c>
      <c r="H4">
        <f>G4/G5</f>
        <v>3022.4</v>
      </c>
      <c r="J4">
        <v>0</v>
      </c>
      <c r="L4" s="1">
        <f t="shared" ref="L4:L13" si="0">$E$5+$H$4*J4</f>
        <v>65003</v>
      </c>
      <c r="M4">
        <f t="shared" ref="M4:M13" si="1">COUNTIF($C$4:$C$103,"&gt;="&amp;E$5+$H$4*J4)-COUNTIF($C$4:$C$103,"&gt;"&amp;E$5+$H$4*J5)</f>
        <v>18</v>
      </c>
      <c r="O4">
        <f>$E$6+P4*2</f>
        <v>17</v>
      </c>
      <c r="P4">
        <v>0</v>
      </c>
      <c r="Q4">
        <f>COUNTIF($B$4:$B$103,"&gt;="&amp;$E$6+2*P4)-COUNTIF($B$4:$B$103,"&gt;="&amp;$E$6+2*P5)</f>
        <v>78</v>
      </c>
    </row>
    <row r="5" spans="2:17" x14ac:dyDescent="0.25">
      <c r="B5">
        <v>17</v>
      </c>
      <c r="C5">
        <v>65252</v>
      </c>
      <c r="D5" t="s">
        <v>4</v>
      </c>
      <c r="E5">
        <f>MIN(C4:C103)</f>
        <v>65003</v>
      </c>
      <c r="F5" t="s">
        <v>6</v>
      </c>
      <c r="G5">
        <v>10</v>
      </c>
      <c r="J5">
        <v>1</v>
      </c>
      <c r="L5" s="1">
        <f t="shared" si="0"/>
        <v>68025.399999999994</v>
      </c>
      <c r="M5">
        <f t="shared" si="1"/>
        <v>0</v>
      </c>
      <c r="O5">
        <f t="shared" ref="O5:O10" si="2">$E$6+P5*2</f>
        <v>19</v>
      </c>
      <c r="P5">
        <v>1</v>
      </c>
      <c r="Q5">
        <f t="shared" ref="Q5:Q10" si="3">COUNTIF($B$4:$B$103,"&gt;="&amp;$E$6+2*P5)-COUNTIF($B$4:$B$103,"&gt;="&amp;$E$6+2*P6)</f>
        <v>22</v>
      </c>
    </row>
    <row r="6" spans="2:17" x14ac:dyDescent="0.25">
      <c r="B6">
        <v>18</v>
      </c>
      <c r="C6">
        <v>76026</v>
      </c>
      <c r="D6" t="s">
        <v>4</v>
      </c>
      <c r="E6">
        <f>MIN(B4:B103)</f>
        <v>17</v>
      </c>
      <c r="F6" t="s">
        <v>5</v>
      </c>
      <c r="G6">
        <f>E7-E6</f>
        <v>3</v>
      </c>
      <c r="J6">
        <v>2</v>
      </c>
      <c r="L6" s="1">
        <f t="shared" si="0"/>
        <v>71047.8</v>
      </c>
      <c r="M6">
        <f t="shared" si="1"/>
        <v>9</v>
      </c>
      <c r="O6">
        <f t="shared" si="2"/>
        <v>21</v>
      </c>
      <c r="P6">
        <v>2</v>
      </c>
      <c r="Q6">
        <f t="shared" si="3"/>
        <v>0</v>
      </c>
    </row>
    <row r="7" spans="2:17" x14ac:dyDescent="0.25">
      <c r="B7">
        <v>17</v>
      </c>
      <c r="C7">
        <v>65361</v>
      </c>
      <c r="D7" t="s">
        <v>3</v>
      </c>
      <c r="E7">
        <f>MAX(B4:B103)</f>
        <v>20</v>
      </c>
      <c r="F7" t="s">
        <v>6</v>
      </c>
      <c r="G7">
        <f>G6/2</f>
        <v>1.5</v>
      </c>
      <c r="J7">
        <v>3</v>
      </c>
      <c r="L7" s="1">
        <f t="shared" si="0"/>
        <v>74070.2</v>
      </c>
      <c r="M7">
        <f t="shared" si="1"/>
        <v>56</v>
      </c>
      <c r="O7">
        <f t="shared" si="2"/>
        <v>23</v>
      </c>
      <c r="P7">
        <v>3</v>
      </c>
      <c r="Q7">
        <f t="shared" si="3"/>
        <v>0</v>
      </c>
    </row>
    <row r="8" spans="2:17" x14ac:dyDescent="0.25">
      <c r="B8">
        <v>18</v>
      </c>
      <c r="C8">
        <v>74404</v>
      </c>
      <c r="J8">
        <v>4</v>
      </c>
      <c r="L8" s="1">
        <f t="shared" si="0"/>
        <v>77092.600000000006</v>
      </c>
      <c r="M8">
        <f t="shared" si="1"/>
        <v>0</v>
      </c>
      <c r="O8">
        <f t="shared" si="2"/>
        <v>25</v>
      </c>
      <c r="P8">
        <v>4</v>
      </c>
      <c r="Q8">
        <f t="shared" si="3"/>
        <v>0</v>
      </c>
    </row>
    <row r="9" spans="2:17" x14ac:dyDescent="0.25">
      <c r="B9">
        <v>19</v>
      </c>
      <c r="C9">
        <v>73119</v>
      </c>
      <c r="J9">
        <v>5</v>
      </c>
      <c r="L9" s="1">
        <f t="shared" si="0"/>
        <v>80115</v>
      </c>
      <c r="M9">
        <f t="shared" si="1"/>
        <v>1</v>
      </c>
      <c r="O9">
        <f t="shared" si="2"/>
        <v>27</v>
      </c>
      <c r="P9">
        <v>5</v>
      </c>
      <c r="Q9">
        <f t="shared" si="3"/>
        <v>0</v>
      </c>
    </row>
    <row r="10" spans="2:17" x14ac:dyDescent="0.25">
      <c r="B10">
        <v>18</v>
      </c>
      <c r="C10">
        <v>76026</v>
      </c>
      <c r="J10">
        <v>6</v>
      </c>
      <c r="L10" s="1">
        <f t="shared" si="0"/>
        <v>83137.399999999994</v>
      </c>
      <c r="M10">
        <f t="shared" si="1"/>
        <v>15</v>
      </c>
      <c r="O10">
        <f t="shared" si="2"/>
        <v>29</v>
      </c>
      <c r="P10">
        <v>6</v>
      </c>
      <c r="Q10">
        <f t="shared" si="3"/>
        <v>0</v>
      </c>
    </row>
    <row r="11" spans="2:17" x14ac:dyDescent="0.25">
      <c r="B11">
        <v>18</v>
      </c>
      <c r="C11">
        <v>75160</v>
      </c>
      <c r="J11">
        <v>7</v>
      </c>
      <c r="L11" s="1">
        <f t="shared" si="0"/>
        <v>86159.8</v>
      </c>
      <c r="M11">
        <f t="shared" si="1"/>
        <v>0</v>
      </c>
      <c r="O11">
        <f>$E$6+P11*2</f>
        <v>31</v>
      </c>
      <c r="P11">
        <v>7</v>
      </c>
      <c r="Q11">
        <f>COUNTIF($B$4:$B$103,"&gt;="&amp;$E$6+2*P11)</f>
        <v>0</v>
      </c>
    </row>
    <row r="12" spans="2:17" x14ac:dyDescent="0.25">
      <c r="B12">
        <v>18</v>
      </c>
      <c r="C12">
        <v>72985</v>
      </c>
      <c r="J12">
        <v>8</v>
      </c>
      <c r="L12" s="1">
        <f t="shared" si="0"/>
        <v>89182.2</v>
      </c>
      <c r="M12">
        <f t="shared" si="1"/>
        <v>0</v>
      </c>
    </row>
    <row r="13" spans="2:17" x14ac:dyDescent="0.25">
      <c r="B13">
        <v>18</v>
      </c>
      <c r="C13">
        <v>72994</v>
      </c>
      <c r="J13">
        <v>9</v>
      </c>
      <c r="L13" s="1">
        <f t="shared" si="0"/>
        <v>92204.6</v>
      </c>
      <c r="M13">
        <f t="shared" si="1"/>
        <v>1</v>
      </c>
      <c r="Q13">
        <f>SUM(Q4:Q11)</f>
        <v>100</v>
      </c>
    </row>
    <row r="14" spans="2:17" x14ac:dyDescent="0.25">
      <c r="B14">
        <v>18</v>
      </c>
      <c r="C14">
        <v>74694</v>
      </c>
      <c r="J14">
        <v>10</v>
      </c>
    </row>
    <row r="15" spans="2:17" x14ac:dyDescent="0.25">
      <c r="B15">
        <v>17</v>
      </c>
      <c r="C15">
        <v>65791</v>
      </c>
      <c r="M15">
        <f>SUM(M4:M13)</f>
        <v>100</v>
      </c>
    </row>
    <row r="16" spans="2:17" x14ac:dyDescent="0.25">
      <c r="B16">
        <v>20</v>
      </c>
      <c r="C16">
        <v>73052</v>
      </c>
    </row>
    <row r="17" spans="2:3" x14ac:dyDescent="0.25">
      <c r="B17">
        <v>19</v>
      </c>
      <c r="C17">
        <v>85400</v>
      </c>
    </row>
    <row r="18" spans="2:3" x14ac:dyDescent="0.25">
      <c r="B18">
        <v>18</v>
      </c>
      <c r="C18">
        <v>75366</v>
      </c>
    </row>
    <row r="19" spans="2:3" x14ac:dyDescent="0.25">
      <c r="B19">
        <v>18</v>
      </c>
      <c r="C19">
        <v>74968</v>
      </c>
    </row>
    <row r="20" spans="2:3" x14ac:dyDescent="0.25">
      <c r="B20">
        <v>18</v>
      </c>
      <c r="C20">
        <v>75688</v>
      </c>
    </row>
    <row r="21" spans="2:3" x14ac:dyDescent="0.25">
      <c r="B21">
        <v>19</v>
      </c>
      <c r="C21">
        <v>85039</v>
      </c>
    </row>
    <row r="22" spans="2:3" x14ac:dyDescent="0.25">
      <c r="B22">
        <v>17</v>
      </c>
      <c r="C22">
        <v>65733</v>
      </c>
    </row>
    <row r="23" spans="2:3" x14ac:dyDescent="0.25">
      <c r="B23">
        <v>18</v>
      </c>
      <c r="C23">
        <v>65758</v>
      </c>
    </row>
    <row r="24" spans="2:3" x14ac:dyDescent="0.25">
      <c r="B24">
        <v>18</v>
      </c>
      <c r="C24">
        <v>74627</v>
      </c>
    </row>
    <row r="25" spans="2:3" x14ac:dyDescent="0.25">
      <c r="B25">
        <v>18</v>
      </c>
      <c r="C25">
        <v>74807</v>
      </c>
    </row>
    <row r="26" spans="2:3" x14ac:dyDescent="0.25">
      <c r="B26">
        <v>19</v>
      </c>
      <c r="C26">
        <v>72972</v>
      </c>
    </row>
    <row r="27" spans="2:3" x14ac:dyDescent="0.25">
      <c r="B27">
        <v>18</v>
      </c>
      <c r="C27">
        <v>75178</v>
      </c>
    </row>
    <row r="28" spans="2:3" x14ac:dyDescent="0.25">
      <c r="B28">
        <v>18</v>
      </c>
      <c r="C28">
        <v>75628</v>
      </c>
    </row>
    <row r="29" spans="2:3" x14ac:dyDescent="0.25">
      <c r="B29">
        <v>18</v>
      </c>
      <c r="C29">
        <v>73090</v>
      </c>
    </row>
    <row r="30" spans="2:3" x14ac:dyDescent="0.25">
      <c r="B30">
        <v>18</v>
      </c>
      <c r="C30">
        <v>76042</v>
      </c>
    </row>
    <row r="31" spans="2:3" x14ac:dyDescent="0.25">
      <c r="B31">
        <v>19</v>
      </c>
      <c r="C31">
        <v>73102</v>
      </c>
    </row>
    <row r="32" spans="2:3" x14ac:dyDescent="0.25">
      <c r="B32">
        <v>18</v>
      </c>
      <c r="C32">
        <v>76224</v>
      </c>
    </row>
    <row r="33" spans="2:3" x14ac:dyDescent="0.25">
      <c r="B33">
        <v>19</v>
      </c>
      <c r="C33">
        <v>86114</v>
      </c>
    </row>
    <row r="34" spans="2:3" x14ac:dyDescent="0.25">
      <c r="B34">
        <v>18</v>
      </c>
      <c r="C34">
        <v>75561</v>
      </c>
    </row>
    <row r="35" spans="2:3" x14ac:dyDescent="0.25">
      <c r="B35">
        <v>17</v>
      </c>
      <c r="C35">
        <v>65929</v>
      </c>
    </row>
    <row r="36" spans="2:3" x14ac:dyDescent="0.25">
      <c r="B36">
        <v>18</v>
      </c>
      <c r="C36">
        <v>72999</v>
      </c>
    </row>
    <row r="37" spans="2:3" x14ac:dyDescent="0.25">
      <c r="B37">
        <v>17</v>
      </c>
      <c r="C37">
        <v>65829</v>
      </c>
    </row>
    <row r="38" spans="2:3" x14ac:dyDescent="0.25">
      <c r="B38">
        <v>17</v>
      </c>
      <c r="C38">
        <v>65580</v>
      </c>
    </row>
    <row r="39" spans="2:3" x14ac:dyDescent="0.25">
      <c r="B39">
        <v>18</v>
      </c>
      <c r="C39">
        <v>75191</v>
      </c>
    </row>
    <row r="40" spans="2:3" x14ac:dyDescent="0.25">
      <c r="B40">
        <v>18</v>
      </c>
      <c r="C40">
        <v>75755</v>
      </c>
    </row>
    <row r="41" spans="2:3" x14ac:dyDescent="0.25">
      <c r="B41">
        <v>18</v>
      </c>
      <c r="C41">
        <v>74398</v>
      </c>
    </row>
    <row r="42" spans="2:3" x14ac:dyDescent="0.25">
      <c r="B42">
        <v>18</v>
      </c>
      <c r="C42">
        <v>74870</v>
      </c>
    </row>
    <row r="43" spans="2:3" x14ac:dyDescent="0.25">
      <c r="B43">
        <v>17</v>
      </c>
      <c r="C43">
        <v>66115</v>
      </c>
    </row>
    <row r="44" spans="2:3" x14ac:dyDescent="0.25">
      <c r="B44">
        <v>19</v>
      </c>
      <c r="C44">
        <v>85908</v>
      </c>
    </row>
    <row r="45" spans="2:3" x14ac:dyDescent="0.25">
      <c r="B45">
        <v>18</v>
      </c>
      <c r="C45">
        <v>75905</v>
      </c>
    </row>
    <row r="46" spans="2:3" x14ac:dyDescent="0.25">
      <c r="B46">
        <v>18</v>
      </c>
      <c r="C46">
        <v>74472</v>
      </c>
    </row>
    <row r="47" spans="2:3" x14ac:dyDescent="0.25">
      <c r="B47">
        <v>20</v>
      </c>
      <c r="C47">
        <v>95227</v>
      </c>
    </row>
    <row r="48" spans="2:3" x14ac:dyDescent="0.25">
      <c r="B48">
        <v>18</v>
      </c>
      <c r="C48">
        <v>74631</v>
      </c>
    </row>
    <row r="49" spans="2:3" x14ac:dyDescent="0.25">
      <c r="B49">
        <v>17</v>
      </c>
      <c r="C49">
        <v>65244</v>
      </c>
    </row>
    <row r="50" spans="2:3" x14ac:dyDescent="0.25">
      <c r="B50">
        <v>18</v>
      </c>
      <c r="C50">
        <v>76118</v>
      </c>
    </row>
    <row r="51" spans="2:3" x14ac:dyDescent="0.25">
      <c r="B51">
        <v>18</v>
      </c>
      <c r="C51">
        <v>75372</v>
      </c>
    </row>
    <row r="52" spans="2:3" x14ac:dyDescent="0.25">
      <c r="B52">
        <v>18</v>
      </c>
      <c r="C52">
        <v>75391</v>
      </c>
    </row>
    <row r="53" spans="2:3" x14ac:dyDescent="0.25">
      <c r="B53">
        <v>17</v>
      </c>
      <c r="C53">
        <v>65956</v>
      </c>
    </row>
    <row r="54" spans="2:3" x14ac:dyDescent="0.25">
      <c r="B54">
        <v>19</v>
      </c>
      <c r="C54">
        <v>84289</v>
      </c>
    </row>
    <row r="55" spans="2:3" x14ac:dyDescent="0.25">
      <c r="B55">
        <v>18</v>
      </c>
      <c r="C55">
        <v>75418</v>
      </c>
    </row>
    <row r="56" spans="2:3" x14ac:dyDescent="0.25">
      <c r="B56">
        <v>18</v>
      </c>
      <c r="C56">
        <v>75793</v>
      </c>
    </row>
    <row r="57" spans="2:3" x14ac:dyDescent="0.25">
      <c r="B57">
        <v>18</v>
      </c>
      <c r="C57">
        <v>75761</v>
      </c>
    </row>
    <row r="58" spans="2:3" x14ac:dyDescent="0.25">
      <c r="B58">
        <v>17</v>
      </c>
      <c r="C58">
        <v>65679</v>
      </c>
    </row>
    <row r="59" spans="2:3" x14ac:dyDescent="0.25">
      <c r="B59">
        <v>18</v>
      </c>
      <c r="C59">
        <v>75251</v>
      </c>
    </row>
    <row r="60" spans="2:3" x14ac:dyDescent="0.25">
      <c r="B60">
        <v>18</v>
      </c>
      <c r="C60">
        <v>75811</v>
      </c>
    </row>
    <row r="61" spans="2:3" x14ac:dyDescent="0.25">
      <c r="B61">
        <v>18</v>
      </c>
      <c r="C61">
        <v>75766</v>
      </c>
    </row>
    <row r="62" spans="2:3" x14ac:dyDescent="0.25">
      <c r="B62">
        <v>18</v>
      </c>
      <c r="C62">
        <v>76253</v>
      </c>
    </row>
    <row r="63" spans="2:3" x14ac:dyDescent="0.25">
      <c r="B63">
        <v>19</v>
      </c>
      <c r="C63">
        <v>84241</v>
      </c>
    </row>
    <row r="64" spans="2:3" x14ac:dyDescent="0.25">
      <c r="B64">
        <v>17</v>
      </c>
      <c r="C64">
        <v>65003</v>
      </c>
    </row>
    <row r="65" spans="2:3" x14ac:dyDescent="0.25">
      <c r="B65">
        <v>18</v>
      </c>
      <c r="C65">
        <v>74387</v>
      </c>
    </row>
    <row r="66" spans="2:3" x14ac:dyDescent="0.25">
      <c r="B66">
        <v>18</v>
      </c>
      <c r="C66">
        <v>75752</v>
      </c>
    </row>
    <row r="67" spans="2:3" x14ac:dyDescent="0.25">
      <c r="B67">
        <v>17</v>
      </c>
      <c r="C67">
        <v>65241</v>
      </c>
    </row>
    <row r="68" spans="2:3" x14ac:dyDescent="0.25">
      <c r="B68">
        <v>19</v>
      </c>
      <c r="C68">
        <v>85352</v>
      </c>
    </row>
    <row r="69" spans="2:3" x14ac:dyDescent="0.25">
      <c r="B69">
        <v>17</v>
      </c>
      <c r="C69">
        <v>66080</v>
      </c>
    </row>
    <row r="70" spans="2:3" x14ac:dyDescent="0.25">
      <c r="B70">
        <v>18</v>
      </c>
      <c r="C70">
        <v>75056</v>
      </c>
    </row>
    <row r="71" spans="2:3" x14ac:dyDescent="0.25">
      <c r="B71">
        <v>18</v>
      </c>
      <c r="C71">
        <v>75671</v>
      </c>
    </row>
    <row r="72" spans="2:3" x14ac:dyDescent="0.25">
      <c r="B72">
        <v>18</v>
      </c>
      <c r="C72">
        <v>75735</v>
      </c>
    </row>
    <row r="73" spans="2:3" x14ac:dyDescent="0.25">
      <c r="B73">
        <v>19</v>
      </c>
      <c r="C73">
        <v>85278</v>
      </c>
    </row>
    <row r="74" spans="2:3" x14ac:dyDescent="0.25">
      <c r="B74">
        <v>18</v>
      </c>
      <c r="C74">
        <v>75646</v>
      </c>
    </row>
    <row r="75" spans="2:3" x14ac:dyDescent="0.25">
      <c r="B75">
        <v>18</v>
      </c>
      <c r="C75">
        <v>76063</v>
      </c>
    </row>
    <row r="76" spans="2:3" x14ac:dyDescent="0.25">
      <c r="B76">
        <v>18</v>
      </c>
      <c r="C76">
        <v>75120</v>
      </c>
    </row>
    <row r="77" spans="2:3" x14ac:dyDescent="0.25">
      <c r="B77">
        <v>18</v>
      </c>
      <c r="C77">
        <v>75449</v>
      </c>
    </row>
    <row r="78" spans="2:3" x14ac:dyDescent="0.25">
      <c r="B78">
        <v>18</v>
      </c>
      <c r="C78">
        <v>74840</v>
      </c>
    </row>
    <row r="79" spans="2:3" x14ac:dyDescent="0.25">
      <c r="B79">
        <v>18</v>
      </c>
      <c r="C79">
        <v>74564</v>
      </c>
    </row>
    <row r="80" spans="2:3" x14ac:dyDescent="0.25">
      <c r="B80">
        <v>18</v>
      </c>
      <c r="C80">
        <v>75880</v>
      </c>
    </row>
    <row r="81" spans="2:3" x14ac:dyDescent="0.25">
      <c r="B81">
        <v>18</v>
      </c>
      <c r="C81">
        <v>74290</v>
      </c>
    </row>
    <row r="82" spans="2:3" x14ac:dyDescent="0.25">
      <c r="B82">
        <v>19</v>
      </c>
      <c r="C82">
        <v>84188</v>
      </c>
    </row>
    <row r="83" spans="2:3" x14ac:dyDescent="0.25">
      <c r="B83">
        <v>19</v>
      </c>
      <c r="C83">
        <v>73361</v>
      </c>
    </row>
    <row r="84" spans="2:3" x14ac:dyDescent="0.25">
      <c r="B84">
        <v>18</v>
      </c>
      <c r="C84">
        <v>74653</v>
      </c>
    </row>
    <row r="85" spans="2:3" x14ac:dyDescent="0.25">
      <c r="B85">
        <v>19</v>
      </c>
      <c r="C85">
        <v>85294</v>
      </c>
    </row>
    <row r="86" spans="2:3" x14ac:dyDescent="0.25">
      <c r="B86">
        <v>18</v>
      </c>
      <c r="C86">
        <v>75973</v>
      </c>
    </row>
    <row r="87" spans="2:3" x14ac:dyDescent="0.25">
      <c r="B87">
        <v>18</v>
      </c>
      <c r="C87">
        <v>75436</v>
      </c>
    </row>
    <row r="88" spans="2:3" x14ac:dyDescent="0.25">
      <c r="B88">
        <v>17</v>
      </c>
      <c r="C88">
        <v>65006</v>
      </c>
    </row>
    <row r="89" spans="2:3" x14ac:dyDescent="0.25">
      <c r="B89">
        <v>19</v>
      </c>
      <c r="C89">
        <v>85044</v>
      </c>
    </row>
    <row r="90" spans="2:3" x14ac:dyDescent="0.25">
      <c r="B90">
        <v>19</v>
      </c>
      <c r="C90">
        <v>84516</v>
      </c>
    </row>
    <row r="91" spans="2:3" x14ac:dyDescent="0.25">
      <c r="B91">
        <v>18</v>
      </c>
      <c r="C91">
        <v>65731</v>
      </c>
    </row>
    <row r="92" spans="2:3" x14ac:dyDescent="0.25">
      <c r="B92">
        <v>18</v>
      </c>
      <c r="C92">
        <v>74380</v>
      </c>
    </row>
    <row r="93" spans="2:3" x14ac:dyDescent="0.25">
      <c r="B93">
        <v>20</v>
      </c>
      <c r="C93">
        <v>84837</v>
      </c>
    </row>
    <row r="94" spans="2:3" x14ac:dyDescent="0.25">
      <c r="B94">
        <v>18</v>
      </c>
      <c r="C94">
        <v>76028</v>
      </c>
    </row>
    <row r="95" spans="2:3" x14ac:dyDescent="0.25">
      <c r="B95">
        <v>18</v>
      </c>
      <c r="C95">
        <v>74975</v>
      </c>
    </row>
    <row r="96" spans="2:3" x14ac:dyDescent="0.25">
      <c r="B96">
        <v>18</v>
      </c>
      <c r="C96">
        <v>76137</v>
      </c>
    </row>
    <row r="97" spans="2:3" x14ac:dyDescent="0.25">
      <c r="B97">
        <v>18</v>
      </c>
      <c r="C97">
        <v>75517</v>
      </c>
    </row>
    <row r="98" spans="2:3" x14ac:dyDescent="0.25">
      <c r="B98">
        <v>19</v>
      </c>
      <c r="C98">
        <v>84441</v>
      </c>
    </row>
    <row r="99" spans="2:3" x14ac:dyDescent="0.25">
      <c r="B99">
        <v>18</v>
      </c>
      <c r="C99">
        <v>74744</v>
      </c>
    </row>
    <row r="100" spans="2:3" x14ac:dyDescent="0.25">
      <c r="B100">
        <v>19</v>
      </c>
      <c r="C100">
        <v>84249</v>
      </c>
    </row>
    <row r="101" spans="2:3" x14ac:dyDescent="0.25">
      <c r="B101">
        <v>20</v>
      </c>
      <c r="C101">
        <v>83128</v>
      </c>
    </row>
    <row r="102" spans="2:3" x14ac:dyDescent="0.25">
      <c r="B102">
        <v>18</v>
      </c>
      <c r="C102">
        <v>75072</v>
      </c>
    </row>
    <row r="103" spans="2:3" x14ac:dyDescent="0.25">
      <c r="B103">
        <v>18</v>
      </c>
      <c r="C103">
        <v>75126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J29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19</v>
      </c>
      <c r="C4">
        <v>73797</v>
      </c>
      <c r="D4" t="s">
        <v>3</v>
      </c>
      <c r="E4">
        <f>MAX(C4:C103)</f>
        <v>84560</v>
      </c>
      <c r="F4" t="s">
        <v>5</v>
      </c>
      <c r="G4">
        <f>E4-E5</f>
        <v>20713</v>
      </c>
      <c r="H4">
        <f>G4/G5</f>
        <v>2071.3000000000002</v>
      </c>
      <c r="J4">
        <v>0</v>
      </c>
      <c r="L4" s="1">
        <f t="shared" ref="L4:L13" si="0">$E$5+$H$4*J4</f>
        <v>63847</v>
      </c>
      <c r="M4">
        <f t="shared" ref="M4:M13" si="1">COUNTIF($C$4:$C$103,"&gt;="&amp;E$5+$H$4*J4)-COUNTIF($C$4:$C$103,"&gt;"&amp;E$5+$H$4*J5)</f>
        <v>43</v>
      </c>
      <c r="O4">
        <f>$E$6+P4*2</f>
        <v>18</v>
      </c>
      <c r="P4">
        <v>0</v>
      </c>
      <c r="Q4">
        <f>COUNTIF($B$4:$B$103,"&gt;="&amp;$E$6+2*P4)-COUNTIF($B$4:$B$103,"&gt;="&amp;$E$6+2*P5)</f>
        <v>92</v>
      </c>
    </row>
    <row r="5" spans="2:17" x14ac:dyDescent="0.25">
      <c r="B5">
        <v>18</v>
      </c>
      <c r="C5">
        <v>64847</v>
      </c>
      <c r="D5" t="s">
        <v>4</v>
      </c>
      <c r="E5">
        <f>MIN(C4:C103)</f>
        <v>63847</v>
      </c>
      <c r="F5" t="s">
        <v>6</v>
      </c>
      <c r="G5">
        <v>10</v>
      </c>
      <c r="J5">
        <v>1</v>
      </c>
      <c r="L5" s="1">
        <f t="shared" si="0"/>
        <v>65918.3</v>
      </c>
      <c r="M5">
        <f t="shared" si="1"/>
        <v>8</v>
      </c>
      <c r="O5">
        <f t="shared" ref="O5:O10" si="2">$E$6+P5*2</f>
        <v>20</v>
      </c>
      <c r="P5">
        <v>1</v>
      </c>
      <c r="Q5">
        <f t="shared" ref="Q5:Q10" si="3">COUNTIF($B$4:$B$103,"&gt;="&amp;$E$6+2*P5)-COUNTIF($B$4:$B$103,"&gt;="&amp;$E$6+2*P6)</f>
        <v>8</v>
      </c>
    </row>
    <row r="6" spans="2:17" x14ac:dyDescent="0.25">
      <c r="B6">
        <v>18</v>
      </c>
      <c r="C6">
        <v>65116</v>
      </c>
      <c r="D6" t="s">
        <v>4</v>
      </c>
      <c r="E6">
        <f>MIN(B4:B103)</f>
        <v>18</v>
      </c>
      <c r="F6" t="s">
        <v>5</v>
      </c>
      <c r="G6">
        <f>E7-E6</f>
        <v>3</v>
      </c>
      <c r="J6">
        <v>2</v>
      </c>
      <c r="L6" s="1">
        <f t="shared" si="0"/>
        <v>67989.600000000006</v>
      </c>
      <c r="M6">
        <f t="shared" si="1"/>
        <v>0</v>
      </c>
      <c r="O6">
        <f t="shared" si="2"/>
        <v>22</v>
      </c>
      <c r="P6">
        <v>2</v>
      </c>
      <c r="Q6">
        <f t="shared" si="3"/>
        <v>0</v>
      </c>
    </row>
    <row r="7" spans="2:17" x14ac:dyDescent="0.25">
      <c r="B7">
        <v>19</v>
      </c>
      <c r="C7">
        <v>75276</v>
      </c>
      <c r="D7" t="s">
        <v>3</v>
      </c>
      <c r="E7">
        <f>MAX(B4:B103)</f>
        <v>21</v>
      </c>
      <c r="F7" t="s">
        <v>6</v>
      </c>
      <c r="G7">
        <f>G6/2</f>
        <v>1.5</v>
      </c>
      <c r="J7">
        <v>3</v>
      </c>
      <c r="L7" s="1">
        <f t="shared" si="0"/>
        <v>70060.899999999994</v>
      </c>
      <c r="M7">
        <f t="shared" si="1"/>
        <v>0</v>
      </c>
      <c r="O7">
        <f t="shared" si="2"/>
        <v>24</v>
      </c>
      <c r="P7">
        <v>3</v>
      </c>
      <c r="Q7">
        <f t="shared" si="3"/>
        <v>0</v>
      </c>
    </row>
    <row r="8" spans="2:17" x14ac:dyDescent="0.25">
      <c r="B8">
        <v>18</v>
      </c>
      <c r="C8">
        <v>65301</v>
      </c>
      <c r="J8">
        <v>4</v>
      </c>
      <c r="L8" s="1">
        <f t="shared" si="0"/>
        <v>72132.2</v>
      </c>
      <c r="M8">
        <f t="shared" si="1"/>
        <v>10</v>
      </c>
      <c r="O8">
        <f t="shared" si="2"/>
        <v>26</v>
      </c>
      <c r="P8">
        <v>4</v>
      </c>
      <c r="Q8">
        <f t="shared" si="3"/>
        <v>0</v>
      </c>
    </row>
    <row r="9" spans="2:17" x14ac:dyDescent="0.25">
      <c r="B9">
        <v>18</v>
      </c>
      <c r="C9">
        <v>65260</v>
      </c>
      <c r="J9">
        <v>5</v>
      </c>
      <c r="L9" s="1">
        <f t="shared" si="0"/>
        <v>74203.5</v>
      </c>
      <c r="M9">
        <f t="shared" si="1"/>
        <v>34</v>
      </c>
      <c r="O9">
        <f t="shared" si="2"/>
        <v>28</v>
      </c>
      <c r="P9">
        <v>5</v>
      </c>
      <c r="Q9">
        <f t="shared" si="3"/>
        <v>0</v>
      </c>
    </row>
    <row r="10" spans="2:17" x14ac:dyDescent="0.25">
      <c r="B10">
        <v>19</v>
      </c>
      <c r="C10">
        <v>75536</v>
      </c>
      <c r="J10">
        <v>6</v>
      </c>
      <c r="L10" s="1">
        <f t="shared" si="0"/>
        <v>76274.8</v>
      </c>
      <c r="M10">
        <f t="shared" si="1"/>
        <v>0</v>
      </c>
      <c r="O10">
        <f t="shared" si="2"/>
        <v>30</v>
      </c>
      <c r="P10">
        <v>6</v>
      </c>
      <c r="Q10">
        <f t="shared" si="3"/>
        <v>0</v>
      </c>
    </row>
    <row r="11" spans="2:17" x14ac:dyDescent="0.25">
      <c r="B11">
        <v>18</v>
      </c>
      <c r="C11">
        <v>64946</v>
      </c>
      <c r="J11">
        <v>7</v>
      </c>
      <c r="L11" s="1">
        <f t="shared" si="0"/>
        <v>78346.100000000006</v>
      </c>
      <c r="M11">
        <f t="shared" si="1"/>
        <v>0</v>
      </c>
      <c r="O11">
        <f>$E$6+P11*2</f>
        <v>32</v>
      </c>
      <c r="P11">
        <v>7</v>
      </c>
      <c r="Q11">
        <f>COUNTIF($B$4:$B$103,"&gt;="&amp;$E$6+2*P11)</f>
        <v>0</v>
      </c>
    </row>
    <row r="12" spans="2:17" x14ac:dyDescent="0.25">
      <c r="B12">
        <v>19</v>
      </c>
      <c r="C12">
        <v>65698</v>
      </c>
      <c r="J12">
        <v>8</v>
      </c>
      <c r="L12" s="1">
        <f t="shared" si="0"/>
        <v>80417.399999999994</v>
      </c>
      <c r="M12">
        <f t="shared" si="1"/>
        <v>0</v>
      </c>
    </row>
    <row r="13" spans="2:17" x14ac:dyDescent="0.25">
      <c r="B13">
        <v>18</v>
      </c>
      <c r="C13">
        <v>65071</v>
      </c>
      <c r="J13">
        <v>9</v>
      </c>
      <c r="L13" s="1">
        <f t="shared" si="0"/>
        <v>82488.7</v>
      </c>
      <c r="M13">
        <f t="shared" si="1"/>
        <v>5</v>
      </c>
      <c r="Q13">
        <f>SUM(Q4:Q11)</f>
        <v>100</v>
      </c>
    </row>
    <row r="14" spans="2:17" x14ac:dyDescent="0.25">
      <c r="B14">
        <v>18</v>
      </c>
      <c r="C14">
        <v>64672</v>
      </c>
      <c r="J14">
        <v>10</v>
      </c>
    </row>
    <row r="15" spans="2:17" x14ac:dyDescent="0.25">
      <c r="B15">
        <v>19</v>
      </c>
      <c r="C15">
        <v>74818</v>
      </c>
      <c r="M15">
        <f>SUM(M4:M13)</f>
        <v>100</v>
      </c>
    </row>
    <row r="16" spans="2:17" x14ac:dyDescent="0.25">
      <c r="B16">
        <v>19</v>
      </c>
      <c r="C16">
        <v>74836</v>
      </c>
    </row>
    <row r="17" spans="2:3" x14ac:dyDescent="0.25">
      <c r="B17">
        <v>20</v>
      </c>
      <c r="C17">
        <v>74751</v>
      </c>
    </row>
    <row r="18" spans="2:3" x14ac:dyDescent="0.25">
      <c r="B18">
        <v>18</v>
      </c>
      <c r="C18">
        <v>64923</v>
      </c>
    </row>
    <row r="19" spans="2:3" x14ac:dyDescent="0.25">
      <c r="B19">
        <v>18</v>
      </c>
      <c r="C19">
        <v>65186</v>
      </c>
    </row>
    <row r="20" spans="2:3" x14ac:dyDescent="0.25">
      <c r="B20">
        <v>19</v>
      </c>
      <c r="C20">
        <v>74187</v>
      </c>
    </row>
    <row r="21" spans="2:3" x14ac:dyDescent="0.25">
      <c r="B21">
        <v>18</v>
      </c>
      <c r="C21">
        <v>65126</v>
      </c>
    </row>
    <row r="22" spans="2:3" x14ac:dyDescent="0.25">
      <c r="B22">
        <v>19</v>
      </c>
      <c r="C22">
        <v>75048</v>
      </c>
    </row>
    <row r="23" spans="2:3" x14ac:dyDescent="0.25">
      <c r="B23">
        <v>19</v>
      </c>
      <c r="C23">
        <v>74194</v>
      </c>
    </row>
    <row r="24" spans="2:3" x14ac:dyDescent="0.25">
      <c r="B24">
        <v>19</v>
      </c>
      <c r="C24">
        <v>75016</v>
      </c>
    </row>
    <row r="25" spans="2:3" x14ac:dyDescent="0.25">
      <c r="B25">
        <v>19</v>
      </c>
      <c r="C25">
        <v>73818</v>
      </c>
    </row>
    <row r="26" spans="2:3" x14ac:dyDescent="0.25">
      <c r="B26">
        <v>19</v>
      </c>
      <c r="C26">
        <v>74307</v>
      </c>
    </row>
    <row r="27" spans="2:3" x14ac:dyDescent="0.25">
      <c r="B27">
        <v>19</v>
      </c>
      <c r="C27">
        <v>74706</v>
      </c>
    </row>
    <row r="28" spans="2:3" x14ac:dyDescent="0.25">
      <c r="B28">
        <v>19</v>
      </c>
      <c r="C28">
        <v>74924</v>
      </c>
    </row>
    <row r="29" spans="2:3" x14ac:dyDescent="0.25">
      <c r="B29">
        <v>21</v>
      </c>
      <c r="C29">
        <v>84318</v>
      </c>
    </row>
    <row r="30" spans="2:3" x14ac:dyDescent="0.25">
      <c r="B30">
        <v>19</v>
      </c>
      <c r="C30">
        <v>65941</v>
      </c>
    </row>
    <row r="31" spans="2:3" x14ac:dyDescent="0.25">
      <c r="B31">
        <v>18</v>
      </c>
      <c r="C31">
        <v>64377</v>
      </c>
    </row>
    <row r="32" spans="2:3" x14ac:dyDescent="0.25">
      <c r="B32">
        <v>18</v>
      </c>
      <c r="C32">
        <v>64691</v>
      </c>
    </row>
    <row r="33" spans="2:3" x14ac:dyDescent="0.25">
      <c r="B33">
        <v>20</v>
      </c>
      <c r="C33">
        <v>84161</v>
      </c>
    </row>
    <row r="34" spans="2:3" x14ac:dyDescent="0.25">
      <c r="B34">
        <v>18</v>
      </c>
      <c r="C34">
        <v>64853</v>
      </c>
    </row>
    <row r="35" spans="2:3" x14ac:dyDescent="0.25">
      <c r="B35">
        <v>18</v>
      </c>
      <c r="C35">
        <v>64815</v>
      </c>
    </row>
    <row r="36" spans="2:3" x14ac:dyDescent="0.25">
      <c r="B36">
        <v>19</v>
      </c>
      <c r="C36">
        <v>74003</v>
      </c>
    </row>
    <row r="37" spans="2:3" x14ac:dyDescent="0.25">
      <c r="B37">
        <v>18</v>
      </c>
      <c r="C37">
        <v>64942</v>
      </c>
    </row>
    <row r="38" spans="2:3" x14ac:dyDescent="0.25">
      <c r="B38">
        <v>19</v>
      </c>
      <c r="C38">
        <v>73763</v>
      </c>
    </row>
    <row r="39" spans="2:3" x14ac:dyDescent="0.25">
      <c r="B39">
        <v>18</v>
      </c>
      <c r="C39">
        <v>64104</v>
      </c>
    </row>
    <row r="40" spans="2:3" x14ac:dyDescent="0.25">
      <c r="B40">
        <v>18</v>
      </c>
      <c r="C40">
        <v>65006</v>
      </c>
    </row>
    <row r="41" spans="2:3" x14ac:dyDescent="0.25">
      <c r="B41">
        <v>19</v>
      </c>
      <c r="C41">
        <v>75111</v>
      </c>
    </row>
    <row r="42" spans="2:3" x14ac:dyDescent="0.25">
      <c r="B42">
        <v>19</v>
      </c>
      <c r="C42">
        <v>74140</v>
      </c>
    </row>
    <row r="43" spans="2:3" x14ac:dyDescent="0.25">
      <c r="B43">
        <v>18</v>
      </c>
      <c r="C43">
        <v>64937</v>
      </c>
    </row>
    <row r="44" spans="2:3" x14ac:dyDescent="0.25">
      <c r="B44">
        <v>19</v>
      </c>
      <c r="C44">
        <v>66575</v>
      </c>
    </row>
    <row r="45" spans="2:3" x14ac:dyDescent="0.25">
      <c r="B45">
        <v>19</v>
      </c>
      <c r="C45">
        <v>75136</v>
      </c>
    </row>
    <row r="46" spans="2:3" x14ac:dyDescent="0.25">
      <c r="B46">
        <v>19</v>
      </c>
      <c r="C46">
        <v>74463</v>
      </c>
    </row>
    <row r="47" spans="2:3" x14ac:dyDescent="0.25">
      <c r="B47">
        <v>19</v>
      </c>
      <c r="C47">
        <v>74669</v>
      </c>
    </row>
    <row r="48" spans="2:3" x14ac:dyDescent="0.25">
      <c r="B48">
        <v>20</v>
      </c>
      <c r="C48">
        <v>84353</v>
      </c>
    </row>
    <row r="49" spans="2:3" x14ac:dyDescent="0.25">
      <c r="B49">
        <v>19</v>
      </c>
      <c r="C49">
        <v>74427</v>
      </c>
    </row>
    <row r="50" spans="2:3" x14ac:dyDescent="0.25">
      <c r="B50">
        <v>18</v>
      </c>
      <c r="C50">
        <v>65021</v>
      </c>
    </row>
    <row r="51" spans="2:3" x14ac:dyDescent="0.25">
      <c r="B51">
        <v>19</v>
      </c>
      <c r="C51">
        <v>66518</v>
      </c>
    </row>
    <row r="52" spans="2:3" x14ac:dyDescent="0.25">
      <c r="B52">
        <v>19</v>
      </c>
      <c r="C52">
        <v>74818</v>
      </c>
    </row>
    <row r="53" spans="2:3" x14ac:dyDescent="0.25">
      <c r="B53">
        <v>19</v>
      </c>
      <c r="C53">
        <v>74913</v>
      </c>
    </row>
    <row r="54" spans="2:3" x14ac:dyDescent="0.25">
      <c r="B54">
        <v>18</v>
      </c>
      <c r="C54">
        <v>64391</v>
      </c>
    </row>
    <row r="55" spans="2:3" x14ac:dyDescent="0.25">
      <c r="B55">
        <v>19</v>
      </c>
      <c r="C55">
        <v>75154</v>
      </c>
    </row>
    <row r="56" spans="2:3" x14ac:dyDescent="0.25">
      <c r="B56">
        <v>20</v>
      </c>
      <c r="C56">
        <v>75752</v>
      </c>
    </row>
    <row r="57" spans="2:3" x14ac:dyDescent="0.25">
      <c r="B57">
        <v>19</v>
      </c>
      <c r="C57">
        <v>65975</v>
      </c>
    </row>
    <row r="58" spans="2:3" x14ac:dyDescent="0.25">
      <c r="B58">
        <v>19</v>
      </c>
      <c r="C58">
        <v>74954</v>
      </c>
    </row>
    <row r="59" spans="2:3" x14ac:dyDescent="0.25">
      <c r="B59">
        <v>18</v>
      </c>
      <c r="C59">
        <v>64818</v>
      </c>
    </row>
    <row r="60" spans="2:3" x14ac:dyDescent="0.25">
      <c r="B60">
        <v>19</v>
      </c>
      <c r="C60">
        <v>75033</v>
      </c>
    </row>
    <row r="61" spans="2:3" x14ac:dyDescent="0.25">
      <c r="B61">
        <v>18</v>
      </c>
      <c r="C61">
        <v>64963</v>
      </c>
    </row>
    <row r="62" spans="2:3" x14ac:dyDescent="0.25">
      <c r="B62">
        <v>18</v>
      </c>
      <c r="C62">
        <v>65187</v>
      </c>
    </row>
    <row r="63" spans="2:3" x14ac:dyDescent="0.25">
      <c r="B63">
        <v>19</v>
      </c>
      <c r="C63">
        <v>75032</v>
      </c>
    </row>
    <row r="64" spans="2:3" x14ac:dyDescent="0.25">
      <c r="B64">
        <v>18</v>
      </c>
      <c r="C64">
        <v>64937</v>
      </c>
    </row>
    <row r="65" spans="2:3" x14ac:dyDescent="0.25">
      <c r="B65">
        <v>18</v>
      </c>
      <c r="C65">
        <v>64890</v>
      </c>
    </row>
    <row r="66" spans="2:3" x14ac:dyDescent="0.25">
      <c r="B66">
        <v>18</v>
      </c>
      <c r="C66">
        <v>64521</v>
      </c>
    </row>
    <row r="67" spans="2:3" x14ac:dyDescent="0.25">
      <c r="B67">
        <v>19</v>
      </c>
      <c r="C67">
        <v>74792</v>
      </c>
    </row>
    <row r="68" spans="2:3" x14ac:dyDescent="0.25">
      <c r="B68">
        <v>18</v>
      </c>
      <c r="C68">
        <v>65208</v>
      </c>
    </row>
    <row r="69" spans="2:3" x14ac:dyDescent="0.25">
      <c r="B69">
        <v>19</v>
      </c>
      <c r="C69">
        <v>74647</v>
      </c>
    </row>
    <row r="70" spans="2:3" x14ac:dyDescent="0.25">
      <c r="B70">
        <v>19</v>
      </c>
      <c r="C70">
        <v>73919</v>
      </c>
    </row>
    <row r="71" spans="2:3" x14ac:dyDescent="0.25">
      <c r="B71">
        <v>19</v>
      </c>
      <c r="C71">
        <v>73869</v>
      </c>
    </row>
    <row r="72" spans="2:3" x14ac:dyDescent="0.25">
      <c r="B72">
        <v>18</v>
      </c>
      <c r="C72">
        <v>65129</v>
      </c>
    </row>
    <row r="73" spans="2:3" x14ac:dyDescent="0.25">
      <c r="B73">
        <v>18</v>
      </c>
      <c r="C73">
        <v>64548</v>
      </c>
    </row>
    <row r="74" spans="2:3" x14ac:dyDescent="0.25">
      <c r="B74">
        <v>18</v>
      </c>
      <c r="C74">
        <v>65388</v>
      </c>
    </row>
    <row r="75" spans="2:3" x14ac:dyDescent="0.25">
      <c r="B75">
        <v>19</v>
      </c>
      <c r="C75">
        <v>74815</v>
      </c>
    </row>
    <row r="76" spans="2:3" x14ac:dyDescent="0.25">
      <c r="B76">
        <v>19</v>
      </c>
      <c r="C76">
        <v>73775</v>
      </c>
    </row>
    <row r="77" spans="2:3" x14ac:dyDescent="0.25">
      <c r="B77">
        <v>18</v>
      </c>
      <c r="C77">
        <v>64217</v>
      </c>
    </row>
    <row r="78" spans="2:3" x14ac:dyDescent="0.25">
      <c r="B78">
        <v>19</v>
      </c>
      <c r="C78">
        <v>66496</v>
      </c>
    </row>
    <row r="79" spans="2:3" x14ac:dyDescent="0.25">
      <c r="B79">
        <v>18</v>
      </c>
      <c r="C79">
        <v>65601</v>
      </c>
    </row>
    <row r="80" spans="2:3" x14ac:dyDescent="0.25">
      <c r="B80">
        <v>18</v>
      </c>
      <c r="C80">
        <v>65340</v>
      </c>
    </row>
    <row r="81" spans="2:3" x14ac:dyDescent="0.25">
      <c r="B81">
        <v>19</v>
      </c>
      <c r="C81">
        <v>65495</v>
      </c>
    </row>
    <row r="82" spans="2:3" x14ac:dyDescent="0.25">
      <c r="B82">
        <v>20</v>
      </c>
      <c r="C82">
        <v>84560</v>
      </c>
    </row>
    <row r="83" spans="2:3" x14ac:dyDescent="0.25">
      <c r="B83">
        <v>19</v>
      </c>
      <c r="C83">
        <v>75288</v>
      </c>
    </row>
    <row r="84" spans="2:3" x14ac:dyDescent="0.25">
      <c r="B84">
        <v>19</v>
      </c>
      <c r="C84">
        <v>75303</v>
      </c>
    </row>
    <row r="85" spans="2:3" x14ac:dyDescent="0.25">
      <c r="B85">
        <v>19</v>
      </c>
      <c r="C85">
        <v>65987</v>
      </c>
    </row>
    <row r="86" spans="2:3" x14ac:dyDescent="0.25">
      <c r="B86">
        <v>18</v>
      </c>
      <c r="C86">
        <v>64818</v>
      </c>
    </row>
    <row r="87" spans="2:3" x14ac:dyDescent="0.25">
      <c r="B87">
        <v>18</v>
      </c>
      <c r="C87">
        <v>64519</v>
      </c>
    </row>
    <row r="88" spans="2:3" x14ac:dyDescent="0.25">
      <c r="B88">
        <v>20</v>
      </c>
      <c r="C88">
        <v>84283</v>
      </c>
    </row>
    <row r="89" spans="2:3" x14ac:dyDescent="0.25">
      <c r="B89">
        <v>20</v>
      </c>
      <c r="C89">
        <v>74416</v>
      </c>
    </row>
    <row r="90" spans="2:3" x14ac:dyDescent="0.25">
      <c r="B90">
        <v>18</v>
      </c>
      <c r="C90">
        <v>64164</v>
      </c>
    </row>
    <row r="91" spans="2:3" x14ac:dyDescent="0.25">
      <c r="B91">
        <v>19</v>
      </c>
      <c r="C91">
        <v>66247</v>
      </c>
    </row>
    <row r="92" spans="2:3" x14ac:dyDescent="0.25">
      <c r="B92">
        <v>19</v>
      </c>
      <c r="C92">
        <v>75126</v>
      </c>
    </row>
    <row r="93" spans="2:3" x14ac:dyDescent="0.25">
      <c r="B93">
        <v>18</v>
      </c>
      <c r="C93">
        <v>64836</v>
      </c>
    </row>
    <row r="94" spans="2:3" x14ac:dyDescent="0.25">
      <c r="B94">
        <v>18</v>
      </c>
      <c r="C94">
        <v>64389</v>
      </c>
    </row>
    <row r="95" spans="2:3" x14ac:dyDescent="0.25">
      <c r="B95">
        <v>19</v>
      </c>
      <c r="C95">
        <v>66245</v>
      </c>
    </row>
    <row r="96" spans="2:3" x14ac:dyDescent="0.25">
      <c r="B96">
        <v>19</v>
      </c>
      <c r="C96">
        <v>75048</v>
      </c>
    </row>
    <row r="97" spans="2:3" x14ac:dyDescent="0.25">
      <c r="B97">
        <v>18</v>
      </c>
      <c r="C97">
        <v>64436</v>
      </c>
    </row>
    <row r="98" spans="2:3" x14ac:dyDescent="0.25">
      <c r="B98">
        <v>19</v>
      </c>
      <c r="C98">
        <v>74772</v>
      </c>
    </row>
    <row r="99" spans="2:3" x14ac:dyDescent="0.25">
      <c r="B99">
        <v>19</v>
      </c>
      <c r="C99">
        <v>74704</v>
      </c>
    </row>
    <row r="100" spans="2:3" x14ac:dyDescent="0.25">
      <c r="B100">
        <v>18</v>
      </c>
      <c r="C100">
        <v>64151</v>
      </c>
    </row>
    <row r="101" spans="2:3" x14ac:dyDescent="0.25">
      <c r="B101">
        <v>18</v>
      </c>
      <c r="C101">
        <v>63847</v>
      </c>
    </row>
    <row r="102" spans="2:3" x14ac:dyDescent="0.25">
      <c r="B102">
        <v>19</v>
      </c>
      <c r="C102">
        <v>75009</v>
      </c>
    </row>
    <row r="103" spans="2:3" x14ac:dyDescent="0.25">
      <c r="B103">
        <v>19</v>
      </c>
      <c r="C103">
        <v>74805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P30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19</v>
      </c>
      <c r="C4">
        <v>64816</v>
      </c>
      <c r="D4" t="s">
        <v>3</v>
      </c>
      <c r="E4">
        <f>MAX(C4:C103)</f>
        <v>76963</v>
      </c>
      <c r="F4" t="s">
        <v>5</v>
      </c>
      <c r="G4">
        <f>E4-E5</f>
        <v>21806</v>
      </c>
      <c r="H4">
        <f>G4/G5</f>
        <v>2180.6</v>
      </c>
      <c r="J4">
        <v>0</v>
      </c>
      <c r="L4" s="1">
        <f t="shared" ref="L4:L13" si="0">$E$5+$H$4*J4</f>
        <v>55157</v>
      </c>
      <c r="M4">
        <f t="shared" ref="M4:M13" si="1">COUNTIF($C$4:$C$103,"&gt;="&amp;E$5+$H$4*J4)-COUNTIF($C$4:$C$103,"&gt;"&amp;E$5+$H$4*J5)</f>
        <v>15</v>
      </c>
      <c r="O4">
        <f>$E$6+P4*2</f>
        <v>18</v>
      </c>
      <c r="P4">
        <v>0</v>
      </c>
      <c r="Q4">
        <f>COUNTIF($B$4:$B$103,"&gt;="&amp;$E$6+2*P4)-COUNTIF($B$4:$B$103,"&gt;="&amp;$E$6+2*P5)</f>
        <v>60</v>
      </c>
    </row>
    <row r="5" spans="2:17" x14ac:dyDescent="0.25">
      <c r="B5">
        <v>19</v>
      </c>
      <c r="C5">
        <v>65100</v>
      </c>
      <c r="D5" t="s">
        <v>4</v>
      </c>
      <c r="E5">
        <f>MIN(C4:C103)</f>
        <v>55157</v>
      </c>
      <c r="F5" t="s">
        <v>6</v>
      </c>
      <c r="G5">
        <v>10</v>
      </c>
      <c r="J5">
        <v>1</v>
      </c>
      <c r="L5" s="1">
        <f t="shared" si="0"/>
        <v>57337.599999999999</v>
      </c>
      <c r="M5">
        <f t="shared" si="1"/>
        <v>12</v>
      </c>
      <c r="O5">
        <f t="shared" ref="O5:O10" si="2">$E$6+P5*2</f>
        <v>20</v>
      </c>
      <c r="P5">
        <v>1</v>
      </c>
      <c r="Q5">
        <f t="shared" ref="Q5:Q10" si="3">COUNTIF($B$4:$B$103,"&gt;="&amp;$E$6+2*P5)-COUNTIF($B$4:$B$103,"&gt;="&amp;$E$6+2*P6)</f>
        <v>40</v>
      </c>
    </row>
    <row r="6" spans="2:17" x14ac:dyDescent="0.25">
      <c r="B6">
        <v>20</v>
      </c>
      <c r="C6">
        <v>66305</v>
      </c>
      <c r="D6" t="s">
        <v>4</v>
      </c>
      <c r="E6">
        <f>MIN(B4:B103)</f>
        <v>18</v>
      </c>
      <c r="F6" t="s">
        <v>5</v>
      </c>
      <c r="G6">
        <f>E7-E6</f>
        <v>3</v>
      </c>
      <c r="J6">
        <v>2</v>
      </c>
      <c r="L6" s="1">
        <f t="shared" si="0"/>
        <v>59518.2</v>
      </c>
      <c r="M6">
        <f t="shared" si="1"/>
        <v>0</v>
      </c>
      <c r="O6">
        <f t="shared" si="2"/>
        <v>22</v>
      </c>
      <c r="P6">
        <v>2</v>
      </c>
      <c r="Q6">
        <f t="shared" si="3"/>
        <v>0</v>
      </c>
    </row>
    <row r="7" spans="2:17" x14ac:dyDescent="0.25">
      <c r="B7">
        <v>20</v>
      </c>
      <c r="C7">
        <v>67618</v>
      </c>
      <c r="D7" t="s">
        <v>3</v>
      </c>
      <c r="E7">
        <f>MAX(B4:B103)</f>
        <v>21</v>
      </c>
      <c r="F7" t="s">
        <v>6</v>
      </c>
      <c r="G7">
        <f>G6/2</f>
        <v>1.5</v>
      </c>
      <c r="J7">
        <v>3</v>
      </c>
      <c r="L7" s="1">
        <f t="shared" si="0"/>
        <v>61698.8</v>
      </c>
      <c r="M7">
        <f t="shared" si="1"/>
        <v>0</v>
      </c>
      <c r="O7">
        <f t="shared" si="2"/>
        <v>24</v>
      </c>
      <c r="P7">
        <v>3</v>
      </c>
      <c r="Q7">
        <f t="shared" si="3"/>
        <v>0</v>
      </c>
    </row>
    <row r="8" spans="2:17" x14ac:dyDescent="0.25">
      <c r="B8">
        <v>20</v>
      </c>
      <c r="C8">
        <v>66126</v>
      </c>
      <c r="J8">
        <v>4</v>
      </c>
      <c r="L8" s="1">
        <f t="shared" si="0"/>
        <v>63879.4</v>
      </c>
      <c r="M8">
        <f t="shared" si="1"/>
        <v>40</v>
      </c>
      <c r="O8">
        <f t="shared" si="2"/>
        <v>26</v>
      </c>
      <c r="P8">
        <v>4</v>
      </c>
      <c r="Q8">
        <f t="shared" si="3"/>
        <v>0</v>
      </c>
    </row>
    <row r="9" spans="2:17" x14ac:dyDescent="0.25">
      <c r="B9">
        <v>19</v>
      </c>
      <c r="C9">
        <v>64751</v>
      </c>
      <c r="J9">
        <v>5</v>
      </c>
      <c r="L9" s="1">
        <f t="shared" si="0"/>
        <v>66060</v>
      </c>
      <c r="M9">
        <f t="shared" si="1"/>
        <v>26</v>
      </c>
      <c r="O9">
        <f t="shared" si="2"/>
        <v>28</v>
      </c>
      <c r="P9">
        <v>5</v>
      </c>
      <c r="Q9">
        <f t="shared" si="3"/>
        <v>0</v>
      </c>
    </row>
    <row r="10" spans="2:17" x14ac:dyDescent="0.25">
      <c r="B10">
        <v>20</v>
      </c>
      <c r="C10">
        <v>66871</v>
      </c>
      <c r="J10">
        <v>6</v>
      </c>
      <c r="L10" s="1">
        <f t="shared" si="0"/>
        <v>68240.600000000006</v>
      </c>
      <c r="M10">
        <f t="shared" si="1"/>
        <v>0</v>
      </c>
      <c r="O10">
        <f t="shared" si="2"/>
        <v>30</v>
      </c>
      <c r="P10">
        <v>6</v>
      </c>
      <c r="Q10">
        <f t="shared" si="3"/>
        <v>0</v>
      </c>
    </row>
    <row r="11" spans="2:17" x14ac:dyDescent="0.25">
      <c r="B11">
        <v>19</v>
      </c>
      <c r="C11">
        <v>64803</v>
      </c>
      <c r="J11">
        <v>7</v>
      </c>
      <c r="L11" s="1">
        <f t="shared" si="0"/>
        <v>70421.2</v>
      </c>
      <c r="M11">
        <f t="shared" si="1"/>
        <v>0</v>
      </c>
      <c r="O11">
        <f>$E$6+P11*2</f>
        <v>32</v>
      </c>
      <c r="P11">
        <v>7</v>
      </c>
      <c r="Q11">
        <f>COUNTIF($B$4:$B$103,"&gt;="&amp;$E$6+2*P11)</f>
        <v>0</v>
      </c>
    </row>
    <row r="12" spans="2:17" x14ac:dyDescent="0.25">
      <c r="B12">
        <v>19</v>
      </c>
      <c r="C12">
        <v>57162</v>
      </c>
      <c r="J12">
        <v>8</v>
      </c>
      <c r="L12" s="1">
        <f t="shared" si="0"/>
        <v>72601.8</v>
      </c>
      <c r="M12">
        <f t="shared" si="1"/>
        <v>0</v>
      </c>
    </row>
    <row r="13" spans="2:17" x14ac:dyDescent="0.25">
      <c r="B13">
        <v>19</v>
      </c>
      <c r="C13">
        <v>57794</v>
      </c>
      <c r="J13">
        <v>9</v>
      </c>
      <c r="L13" s="1">
        <f t="shared" si="0"/>
        <v>74782.399999999994</v>
      </c>
      <c r="M13">
        <f t="shared" si="1"/>
        <v>7</v>
      </c>
      <c r="Q13">
        <f>SUM(Q4:Q11)</f>
        <v>100</v>
      </c>
    </row>
    <row r="14" spans="2:17" x14ac:dyDescent="0.25">
      <c r="B14">
        <v>19</v>
      </c>
      <c r="C14">
        <v>57827</v>
      </c>
      <c r="J14">
        <v>10</v>
      </c>
    </row>
    <row r="15" spans="2:17" x14ac:dyDescent="0.25">
      <c r="B15">
        <v>19</v>
      </c>
      <c r="C15">
        <v>64761</v>
      </c>
      <c r="M15">
        <f>SUM(M4:M13)</f>
        <v>100</v>
      </c>
    </row>
    <row r="16" spans="2:17" x14ac:dyDescent="0.25">
      <c r="B16">
        <v>19</v>
      </c>
      <c r="C16">
        <v>57041</v>
      </c>
    </row>
    <row r="17" spans="2:3" x14ac:dyDescent="0.25">
      <c r="B17">
        <v>20</v>
      </c>
      <c r="C17">
        <v>74875</v>
      </c>
    </row>
    <row r="18" spans="2:3" x14ac:dyDescent="0.25">
      <c r="B18">
        <v>19</v>
      </c>
      <c r="C18">
        <v>64832</v>
      </c>
    </row>
    <row r="19" spans="2:3" x14ac:dyDescent="0.25">
      <c r="B19">
        <v>20</v>
      </c>
      <c r="C19">
        <v>67529</v>
      </c>
    </row>
    <row r="20" spans="2:3" x14ac:dyDescent="0.25">
      <c r="B20">
        <v>21</v>
      </c>
      <c r="C20">
        <v>76963</v>
      </c>
    </row>
    <row r="21" spans="2:3" x14ac:dyDescent="0.25">
      <c r="B21">
        <v>19</v>
      </c>
      <c r="C21">
        <v>64797</v>
      </c>
    </row>
    <row r="22" spans="2:3" x14ac:dyDescent="0.25">
      <c r="B22">
        <v>19</v>
      </c>
      <c r="C22">
        <v>65015</v>
      </c>
    </row>
    <row r="23" spans="2:3" x14ac:dyDescent="0.25">
      <c r="B23">
        <v>19</v>
      </c>
      <c r="C23">
        <v>57286</v>
      </c>
    </row>
    <row r="24" spans="2:3" x14ac:dyDescent="0.25">
      <c r="B24">
        <v>19</v>
      </c>
      <c r="C24">
        <v>65035</v>
      </c>
    </row>
    <row r="25" spans="2:3" x14ac:dyDescent="0.25">
      <c r="B25">
        <v>20</v>
      </c>
      <c r="C25">
        <v>57962</v>
      </c>
    </row>
    <row r="26" spans="2:3" x14ac:dyDescent="0.25">
      <c r="B26">
        <v>19</v>
      </c>
      <c r="C26">
        <v>65003</v>
      </c>
    </row>
    <row r="27" spans="2:3" x14ac:dyDescent="0.25">
      <c r="B27">
        <v>19</v>
      </c>
      <c r="C27">
        <v>65443</v>
      </c>
    </row>
    <row r="28" spans="2:3" x14ac:dyDescent="0.25">
      <c r="B28">
        <v>20</v>
      </c>
      <c r="C28">
        <v>64692</v>
      </c>
    </row>
    <row r="29" spans="2:3" x14ac:dyDescent="0.25">
      <c r="B29">
        <v>20</v>
      </c>
      <c r="C29">
        <v>67821</v>
      </c>
    </row>
    <row r="30" spans="2:3" x14ac:dyDescent="0.25">
      <c r="B30">
        <v>18</v>
      </c>
      <c r="C30">
        <v>55157</v>
      </c>
    </row>
    <row r="31" spans="2:3" x14ac:dyDescent="0.25">
      <c r="B31">
        <v>20</v>
      </c>
      <c r="C31">
        <v>66290</v>
      </c>
    </row>
    <row r="32" spans="2:3" x14ac:dyDescent="0.25">
      <c r="B32">
        <v>19</v>
      </c>
      <c r="C32">
        <v>57863</v>
      </c>
    </row>
    <row r="33" spans="2:3" x14ac:dyDescent="0.25">
      <c r="B33">
        <v>19</v>
      </c>
      <c r="C33">
        <v>65161</v>
      </c>
    </row>
    <row r="34" spans="2:3" x14ac:dyDescent="0.25">
      <c r="B34">
        <v>20</v>
      </c>
      <c r="C34">
        <v>74816</v>
      </c>
    </row>
    <row r="35" spans="2:3" x14ac:dyDescent="0.25">
      <c r="B35">
        <v>19</v>
      </c>
      <c r="C35">
        <v>64876</v>
      </c>
    </row>
    <row r="36" spans="2:3" x14ac:dyDescent="0.25">
      <c r="B36">
        <v>20</v>
      </c>
      <c r="C36">
        <v>67504</v>
      </c>
    </row>
    <row r="37" spans="2:3" x14ac:dyDescent="0.25">
      <c r="B37">
        <v>19</v>
      </c>
      <c r="C37">
        <v>65012</v>
      </c>
    </row>
    <row r="38" spans="2:3" x14ac:dyDescent="0.25">
      <c r="B38">
        <v>20</v>
      </c>
      <c r="C38">
        <v>66513</v>
      </c>
    </row>
    <row r="39" spans="2:3" x14ac:dyDescent="0.25">
      <c r="B39">
        <v>20</v>
      </c>
      <c r="C39">
        <v>66850</v>
      </c>
    </row>
    <row r="40" spans="2:3" x14ac:dyDescent="0.25">
      <c r="B40">
        <v>20</v>
      </c>
      <c r="C40">
        <v>74869</v>
      </c>
    </row>
    <row r="41" spans="2:3" x14ac:dyDescent="0.25">
      <c r="B41">
        <v>19</v>
      </c>
      <c r="C41">
        <v>64957</v>
      </c>
    </row>
    <row r="42" spans="2:3" x14ac:dyDescent="0.25">
      <c r="B42">
        <v>19</v>
      </c>
      <c r="C42">
        <v>57305</v>
      </c>
    </row>
    <row r="43" spans="2:3" x14ac:dyDescent="0.25">
      <c r="B43">
        <v>20</v>
      </c>
      <c r="C43">
        <v>67667</v>
      </c>
    </row>
    <row r="44" spans="2:3" x14ac:dyDescent="0.25">
      <c r="B44">
        <v>20</v>
      </c>
      <c r="C44">
        <v>67299</v>
      </c>
    </row>
    <row r="45" spans="2:3" x14ac:dyDescent="0.25">
      <c r="B45">
        <v>20</v>
      </c>
      <c r="C45">
        <v>66836</v>
      </c>
    </row>
    <row r="46" spans="2:3" x14ac:dyDescent="0.25">
      <c r="B46">
        <v>19</v>
      </c>
      <c r="C46">
        <v>56076</v>
      </c>
    </row>
    <row r="47" spans="2:3" x14ac:dyDescent="0.25">
      <c r="B47">
        <v>19</v>
      </c>
      <c r="C47">
        <v>57891</v>
      </c>
    </row>
    <row r="48" spans="2:3" x14ac:dyDescent="0.25">
      <c r="B48">
        <v>20</v>
      </c>
      <c r="C48">
        <v>67036</v>
      </c>
    </row>
    <row r="49" spans="2:3" x14ac:dyDescent="0.25">
      <c r="B49">
        <v>19</v>
      </c>
      <c r="C49">
        <v>64879</v>
      </c>
    </row>
    <row r="50" spans="2:3" x14ac:dyDescent="0.25">
      <c r="B50">
        <v>19</v>
      </c>
      <c r="C50">
        <v>57126</v>
      </c>
    </row>
    <row r="51" spans="2:3" x14ac:dyDescent="0.25">
      <c r="B51">
        <v>19</v>
      </c>
      <c r="C51">
        <v>64770</v>
      </c>
    </row>
    <row r="52" spans="2:3" x14ac:dyDescent="0.25">
      <c r="B52">
        <v>20</v>
      </c>
      <c r="C52">
        <v>74952</v>
      </c>
    </row>
    <row r="53" spans="2:3" x14ac:dyDescent="0.25">
      <c r="B53">
        <v>19</v>
      </c>
      <c r="C53">
        <v>57042</v>
      </c>
    </row>
    <row r="54" spans="2:3" x14ac:dyDescent="0.25">
      <c r="B54">
        <v>19</v>
      </c>
      <c r="C54">
        <v>57660</v>
      </c>
    </row>
    <row r="55" spans="2:3" x14ac:dyDescent="0.25">
      <c r="B55">
        <v>19</v>
      </c>
      <c r="C55">
        <v>57719</v>
      </c>
    </row>
    <row r="56" spans="2:3" x14ac:dyDescent="0.25">
      <c r="B56">
        <v>19</v>
      </c>
      <c r="C56">
        <v>64640</v>
      </c>
    </row>
    <row r="57" spans="2:3" x14ac:dyDescent="0.25">
      <c r="B57">
        <v>19</v>
      </c>
      <c r="C57">
        <v>64788</v>
      </c>
    </row>
    <row r="58" spans="2:3" x14ac:dyDescent="0.25">
      <c r="B58">
        <v>20</v>
      </c>
      <c r="C58">
        <v>66480</v>
      </c>
    </row>
    <row r="59" spans="2:3" x14ac:dyDescent="0.25">
      <c r="B59">
        <v>20</v>
      </c>
      <c r="C59">
        <v>67563</v>
      </c>
    </row>
    <row r="60" spans="2:3" x14ac:dyDescent="0.25">
      <c r="B60">
        <v>19</v>
      </c>
      <c r="C60">
        <v>65005</v>
      </c>
    </row>
    <row r="61" spans="2:3" x14ac:dyDescent="0.25">
      <c r="B61">
        <v>19</v>
      </c>
      <c r="C61">
        <v>57893</v>
      </c>
    </row>
    <row r="62" spans="2:3" x14ac:dyDescent="0.25">
      <c r="B62">
        <v>19</v>
      </c>
      <c r="C62">
        <v>64763</v>
      </c>
    </row>
    <row r="63" spans="2:3" x14ac:dyDescent="0.25">
      <c r="B63">
        <v>19</v>
      </c>
      <c r="C63">
        <v>64656</v>
      </c>
    </row>
    <row r="64" spans="2:3" x14ac:dyDescent="0.25">
      <c r="B64">
        <v>20</v>
      </c>
      <c r="C64">
        <v>64681</v>
      </c>
    </row>
    <row r="65" spans="2:3" x14ac:dyDescent="0.25">
      <c r="B65">
        <v>19</v>
      </c>
      <c r="C65">
        <v>56551</v>
      </c>
    </row>
    <row r="66" spans="2:3" x14ac:dyDescent="0.25">
      <c r="B66">
        <v>19</v>
      </c>
      <c r="C66">
        <v>64881</v>
      </c>
    </row>
    <row r="67" spans="2:3" x14ac:dyDescent="0.25">
      <c r="B67">
        <v>21</v>
      </c>
      <c r="C67">
        <v>65768</v>
      </c>
    </row>
    <row r="68" spans="2:3" x14ac:dyDescent="0.25">
      <c r="B68">
        <v>20</v>
      </c>
      <c r="C68">
        <v>66806</v>
      </c>
    </row>
    <row r="69" spans="2:3" x14ac:dyDescent="0.25">
      <c r="B69">
        <v>20</v>
      </c>
      <c r="C69">
        <v>74805</v>
      </c>
    </row>
    <row r="70" spans="2:3" x14ac:dyDescent="0.25">
      <c r="B70">
        <v>19</v>
      </c>
      <c r="C70">
        <v>65224</v>
      </c>
    </row>
    <row r="71" spans="2:3" x14ac:dyDescent="0.25">
      <c r="B71">
        <v>19</v>
      </c>
      <c r="C71">
        <v>65197</v>
      </c>
    </row>
    <row r="72" spans="2:3" x14ac:dyDescent="0.25">
      <c r="B72">
        <v>19</v>
      </c>
      <c r="C72">
        <v>65039</v>
      </c>
    </row>
    <row r="73" spans="2:3" x14ac:dyDescent="0.25">
      <c r="B73">
        <v>20</v>
      </c>
      <c r="C73">
        <v>74787</v>
      </c>
    </row>
    <row r="74" spans="2:3" x14ac:dyDescent="0.25">
      <c r="B74">
        <v>20</v>
      </c>
      <c r="C74">
        <v>57973</v>
      </c>
    </row>
    <row r="75" spans="2:3" x14ac:dyDescent="0.25">
      <c r="B75">
        <v>19</v>
      </c>
      <c r="C75">
        <v>65021</v>
      </c>
    </row>
    <row r="76" spans="2:3" x14ac:dyDescent="0.25">
      <c r="B76">
        <v>20</v>
      </c>
      <c r="C76">
        <v>66019</v>
      </c>
    </row>
    <row r="77" spans="2:3" x14ac:dyDescent="0.25">
      <c r="B77">
        <v>19</v>
      </c>
      <c r="C77">
        <v>64907</v>
      </c>
    </row>
    <row r="78" spans="2:3" x14ac:dyDescent="0.25">
      <c r="B78">
        <v>19</v>
      </c>
      <c r="C78">
        <v>57867</v>
      </c>
    </row>
    <row r="79" spans="2:3" x14ac:dyDescent="0.25">
      <c r="B79">
        <v>19</v>
      </c>
      <c r="C79">
        <v>57470</v>
      </c>
    </row>
    <row r="80" spans="2:3" x14ac:dyDescent="0.25">
      <c r="B80">
        <v>19</v>
      </c>
      <c r="C80">
        <v>65119</v>
      </c>
    </row>
    <row r="81" spans="2:3" x14ac:dyDescent="0.25">
      <c r="B81">
        <v>20</v>
      </c>
      <c r="C81">
        <v>67174</v>
      </c>
    </row>
    <row r="82" spans="2:3" x14ac:dyDescent="0.25">
      <c r="B82">
        <v>19</v>
      </c>
      <c r="C82">
        <v>64646</v>
      </c>
    </row>
    <row r="83" spans="2:3" x14ac:dyDescent="0.25">
      <c r="B83">
        <v>19</v>
      </c>
      <c r="C83">
        <v>65180</v>
      </c>
    </row>
    <row r="84" spans="2:3" x14ac:dyDescent="0.25">
      <c r="B84">
        <v>19</v>
      </c>
      <c r="C84">
        <v>56866</v>
      </c>
    </row>
    <row r="85" spans="2:3" x14ac:dyDescent="0.25">
      <c r="B85">
        <v>19</v>
      </c>
      <c r="C85">
        <v>64634</v>
      </c>
    </row>
    <row r="86" spans="2:3" x14ac:dyDescent="0.25">
      <c r="B86">
        <v>19</v>
      </c>
      <c r="C86">
        <v>57725</v>
      </c>
    </row>
    <row r="87" spans="2:3" x14ac:dyDescent="0.25">
      <c r="B87">
        <v>20</v>
      </c>
      <c r="C87">
        <v>66374</v>
      </c>
    </row>
    <row r="88" spans="2:3" x14ac:dyDescent="0.25">
      <c r="B88">
        <v>20</v>
      </c>
      <c r="C88">
        <v>57196</v>
      </c>
    </row>
    <row r="89" spans="2:3" x14ac:dyDescent="0.25">
      <c r="B89">
        <v>19</v>
      </c>
      <c r="C89">
        <v>64631</v>
      </c>
    </row>
    <row r="90" spans="2:3" x14ac:dyDescent="0.25">
      <c r="B90">
        <v>20</v>
      </c>
      <c r="C90">
        <v>66744</v>
      </c>
    </row>
    <row r="91" spans="2:3" x14ac:dyDescent="0.25">
      <c r="B91">
        <v>19</v>
      </c>
      <c r="C91">
        <v>64728</v>
      </c>
    </row>
    <row r="92" spans="2:3" x14ac:dyDescent="0.25">
      <c r="B92">
        <v>19</v>
      </c>
      <c r="C92">
        <v>64842</v>
      </c>
    </row>
    <row r="93" spans="2:3" x14ac:dyDescent="0.25">
      <c r="B93">
        <v>20</v>
      </c>
      <c r="C93">
        <v>67029</v>
      </c>
    </row>
    <row r="94" spans="2:3" x14ac:dyDescent="0.25">
      <c r="B94">
        <v>20</v>
      </c>
      <c r="C94">
        <v>67862</v>
      </c>
    </row>
    <row r="95" spans="2:3" x14ac:dyDescent="0.25">
      <c r="B95">
        <v>20</v>
      </c>
      <c r="C95">
        <v>67954</v>
      </c>
    </row>
    <row r="96" spans="2:3" x14ac:dyDescent="0.25">
      <c r="B96">
        <v>20</v>
      </c>
      <c r="C96">
        <v>67463</v>
      </c>
    </row>
    <row r="97" spans="2:3" x14ac:dyDescent="0.25">
      <c r="B97">
        <v>19</v>
      </c>
      <c r="C97">
        <v>57325</v>
      </c>
    </row>
    <row r="98" spans="2:3" x14ac:dyDescent="0.25">
      <c r="B98">
        <v>19</v>
      </c>
      <c r="C98">
        <v>56524</v>
      </c>
    </row>
    <row r="99" spans="2:3" x14ac:dyDescent="0.25">
      <c r="B99">
        <v>19</v>
      </c>
      <c r="C99">
        <v>56794</v>
      </c>
    </row>
    <row r="100" spans="2:3" x14ac:dyDescent="0.25">
      <c r="B100">
        <v>19</v>
      </c>
      <c r="C100">
        <v>56569</v>
      </c>
    </row>
    <row r="101" spans="2:3" x14ac:dyDescent="0.25">
      <c r="B101">
        <v>19</v>
      </c>
      <c r="C101">
        <v>65243</v>
      </c>
    </row>
    <row r="102" spans="2:3" x14ac:dyDescent="0.25">
      <c r="B102">
        <v>20</v>
      </c>
      <c r="C102">
        <v>66761</v>
      </c>
    </row>
    <row r="103" spans="2:3" x14ac:dyDescent="0.25">
      <c r="B103">
        <v>20</v>
      </c>
      <c r="C103">
        <v>66792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I19" sqref="I19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20</v>
      </c>
      <c r="C4">
        <v>59519</v>
      </c>
      <c r="D4" t="s">
        <v>3</v>
      </c>
      <c r="E4">
        <f>MAX(C4:C103)</f>
        <v>79596</v>
      </c>
      <c r="F4" t="s">
        <v>5</v>
      </c>
      <c r="G4">
        <f>E4-E5</f>
        <v>28133</v>
      </c>
      <c r="H4">
        <f>G4/G5</f>
        <v>2813.3</v>
      </c>
      <c r="J4">
        <v>0</v>
      </c>
      <c r="L4" s="1">
        <f t="shared" ref="L4:L13" si="0">$E$5+$H$4*J4</f>
        <v>51463</v>
      </c>
      <c r="M4">
        <f t="shared" ref="M4:M13" si="1">COUNTIF($C$4:$C$103,"&gt;="&amp;E$5+$H$4*J4)-COUNTIF($C$4:$C$103,"&gt;"&amp;E$5+$H$4*J5)</f>
        <v>9</v>
      </c>
      <c r="O4">
        <f>$E$6+P4*2</f>
        <v>19</v>
      </c>
      <c r="P4">
        <v>0</v>
      </c>
      <c r="Q4">
        <f>COUNTIF($B$4:$B$103,"&gt;="&amp;$E$6+2*P4)-COUNTIF($B$4:$B$103,"&gt;="&amp;$E$6+2*P5)</f>
        <v>67</v>
      </c>
    </row>
    <row r="5" spans="2:17" x14ac:dyDescent="0.25">
      <c r="B5">
        <v>20</v>
      </c>
      <c r="C5">
        <v>59982</v>
      </c>
      <c r="D5" t="s">
        <v>4</v>
      </c>
      <c r="E5">
        <f>MIN(C4:C103)</f>
        <v>51463</v>
      </c>
      <c r="F5" t="s">
        <v>6</v>
      </c>
      <c r="G5">
        <v>10</v>
      </c>
      <c r="J5">
        <v>1</v>
      </c>
      <c r="L5" s="1">
        <f t="shared" si="0"/>
        <v>54276.3</v>
      </c>
      <c r="M5">
        <f t="shared" si="1"/>
        <v>13</v>
      </c>
      <c r="O5">
        <f t="shared" ref="O5:O10" si="2">$E$6+P5*2</f>
        <v>21</v>
      </c>
      <c r="P5">
        <v>1</v>
      </c>
      <c r="Q5">
        <f t="shared" ref="Q5:Q10" si="3">COUNTIF($B$4:$B$103,"&gt;="&amp;$E$6+2*P5)-COUNTIF($B$4:$B$103,"&gt;="&amp;$E$6+2*P6)</f>
        <v>33</v>
      </c>
    </row>
    <row r="6" spans="2:17" x14ac:dyDescent="0.25">
      <c r="B6">
        <v>20</v>
      </c>
      <c r="C6">
        <v>58204</v>
      </c>
      <c r="D6" t="s">
        <v>4</v>
      </c>
      <c r="E6">
        <f>MIN(B4:B103)</f>
        <v>19</v>
      </c>
      <c r="F6" t="s">
        <v>5</v>
      </c>
      <c r="G6">
        <f>E7-E6</f>
        <v>3</v>
      </c>
      <c r="J6">
        <v>2</v>
      </c>
      <c r="L6" s="1">
        <f t="shared" si="0"/>
        <v>57089.599999999999</v>
      </c>
      <c r="M6">
        <f t="shared" si="1"/>
        <v>35</v>
      </c>
      <c r="O6">
        <f t="shared" si="2"/>
        <v>23</v>
      </c>
      <c r="P6">
        <v>2</v>
      </c>
      <c r="Q6">
        <f t="shared" si="3"/>
        <v>0</v>
      </c>
    </row>
    <row r="7" spans="2:17" x14ac:dyDescent="0.25">
      <c r="B7">
        <v>21</v>
      </c>
      <c r="C7">
        <v>68247</v>
      </c>
      <c r="D7" t="s">
        <v>3</v>
      </c>
      <c r="E7">
        <f>MAX(B4:B103)</f>
        <v>22</v>
      </c>
      <c r="F7" t="s">
        <v>6</v>
      </c>
      <c r="G7">
        <f>G6/2</f>
        <v>1.5</v>
      </c>
      <c r="J7">
        <v>3</v>
      </c>
      <c r="L7" s="1">
        <f t="shared" si="0"/>
        <v>59902.9</v>
      </c>
      <c r="M7">
        <f t="shared" si="1"/>
        <v>13</v>
      </c>
      <c r="O7">
        <f t="shared" si="2"/>
        <v>25</v>
      </c>
      <c r="P7">
        <v>3</v>
      </c>
      <c r="Q7">
        <f t="shared" si="3"/>
        <v>0</v>
      </c>
    </row>
    <row r="8" spans="2:17" x14ac:dyDescent="0.25">
      <c r="B8">
        <v>21</v>
      </c>
      <c r="C8">
        <v>64474</v>
      </c>
      <c r="J8">
        <v>4</v>
      </c>
      <c r="L8" s="1">
        <f t="shared" si="0"/>
        <v>62716.2</v>
      </c>
      <c r="M8">
        <f t="shared" si="1"/>
        <v>5</v>
      </c>
      <c r="O8">
        <f t="shared" si="2"/>
        <v>27</v>
      </c>
      <c r="P8">
        <v>4</v>
      </c>
      <c r="Q8">
        <f t="shared" si="3"/>
        <v>0</v>
      </c>
    </row>
    <row r="9" spans="2:17" x14ac:dyDescent="0.25">
      <c r="B9">
        <v>20</v>
      </c>
      <c r="C9">
        <v>59345</v>
      </c>
      <c r="J9">
        <v>5</v>
      </c>
      <c r="L9" s="1">
        <f t="shared" si="0"/>
        <v>65529.5</v>
      </c>
      <c r="M9">
        <f t="shared" si="1"/>
        <v>16</v>
      </c>
      <c r="O9">
        <f t="shared" si="2"/>
        <v>29</v>
      </c>
      <c r="P9">
        <v>5</v>
      </c>
      <c r="Q9">
        <f t="shared" si="3"/>
        <v>0</v>
      </c>
    </row>
    <row r="10" spans="2:17" x14ac:dyDescent="0.25">
      <c r="B10">
        <v>20</v>
      </c>
      <c r="C10">
        <v>58335</v>
      </c>
      <c r="J10">
        <v>6</v>
      </c>
      <c r="L10" s="1">
        <f t="shared" si="0"/>
        <v>68342.8</v>
      </c>
      <c r="M10">
        <f t="shared" si="1"/>
        <v>5</v>
      </c>
      <c r="O10">
        <f t="shared" si="2"/>
        <v>31</v>
      </c>
      <c r="P10">
        <v>6</v>
      </c>
      <c r="Q10">
        <f t="shared" si="3"/>
        <v>0</v>
      </c>
    </row>
    <row r="11" spans="2:17" x14ac:dyDescent="0.25">
      <c r="B11">
        <v>20</v>
      </c>
      <c r="C11">
        <v>59099</v>
      </c>
      <c r="J11">
        <v>7</v>
      </c>
      <c r="L11" s="1">
        <f t="shared" si="0"/>
        <v>71156.100000000006</v>
      </c>
      <c r="M11">
        <f t="shared" si="1"/>
        <v>0</v>
      </c>
      <c r="O11">
        <f>$E$6+P11*2</f>
        <v>33</v>
      </c>
      <c r="P11">
        <v>7</v>
      </c>
      <c r="Q11">
        <f>COUNTIF($B$4:$B$103,"&gt;="&amp;$E$6+2*P11)</f>
        <v>0</v>
      </c>
    </row>
    <row r="12" spans="2:17" x14ac:dyDescent="0.25">
      <c r="B12">
        <v>21</v>
      </c>
      <c r="C12">
        <v>67753</v>
      </c>
      <c r="J12">
        <v>8</v>
      </c>
      <c r="L12" s="1">
        <f t="shared" si="0"/>
        <v>73969.399999999994</v>
      </c>
      <c r="M12">
        <f t="shared" si="1"/>
        <v>1</v>
      </c>
    </row>
    <row r="13" spans="2:17" x14ac:dyDescent="0.25">
      <c r="B13">
        <v>20</v>
      </c>
      <c r="C13">
        <v>58873</v>
      </c>
      <c r="J13">
        <v>9</v>
      </c>
      <c r="L13" s="1">
        <f t="shared" si="0"/>
        <v>76782.7</v>
      </c>
      <c r="M13">
        <f t="shared" si="1"/>
        <v>3</v>
      </c>
      <c r="Q13">
        <f>SUM(Q4:Q11)</f>
        <v>100</v>
      </c>
    </row>
    <row r="14" spans="2:17" x14ac:dyDescent="0.25">
      <c r="B14">
        <v>20</v>
      </c>
      <c r="C14">
        <v>59187</v>
      </c>
      <c r="J14">
        <v>10</v>
      </c>
    </row>
    <row r="15" spans="2:17" x14ac:dyDescent="0.25">
      <c r="B15">
        <v>20</v>
      </c>
      <c r="C15">
        <v>61560</v>
      </c>
      <c r="M15">
        <f>SUM(M4:M13)</f>
        <v>100</v>
      </c>
    </row>
    <row r="16" spans="2:17" x14ac:dyDescent="0.25">
      <c r="B16">
        <v>21</v>
      </c>
      <c r="C16">
        <v>64604</v>
      </c>
    </row>
    <row r="17" spans="2:3" x14ac:dyDescent="0.25">
      <c r="B17">
        <v>20</v>
      </c>
      <c r="C17">
        <v>54960</v>
      </c>
    </row>
    <row r="18" spans="2:3" x14ac:dyDescent="0.25">
      <c r="B18">
        <v>20</v>
      </c>
      <c r="C18">
        <v>62489</v>
      </c>
    </row>
    <row r="19" spans="2:3" x14ac:dyDescent="0.25">
      <c r="B19">
        <v>20</v>
      </c>
      <c r="C19">
        <v>61990</v>
      </c>
    </row>
    <row r="20" spans="2:3" x14ac:dyDescent="0.25">
      <c r="B20">
        <v>21</v>
      </c>
      <c r="C20">
        <v>69409</v>
      </c>
    </row>
    <row r="21" spans="2:3" x14ac:dyDescent="0.25">
      <c r="B21">
        <v>22</v>
      </c>
      <c r="C21">
        <v>76710</v>
      </c>
    </row>
    <row r="22" spans="2:3" x14ac:dyDescent="0.25">
      <c r="B22">
        <v>21</v>
      </c>
      <c r="C22">
        <v>56716</v>
      </c>
    </row>
    <row r="23" spans="2:3" x14ac:dyDescent="0.25">
      <c r="B23">
        <v>20</v>
      </c>
      <c r="C23">
        <v>58286</v>
      </c>
    </row>
    <row r="24" spans="2:3" x14ac:dyDescent="0.25">
      <c r="B24">
        <v>21</v>
      </c>
      <c r="C24">
        <v>63991</v>
      </c>
    </row>
    <row r="25" spans="2:3" x14ac:dyDescent="0.25">
      <c r="B25">
        <v>22</v>
      </c>
      <c r="C25">
        <v>78596</v>
      </c>
    </row>
    <row r="26" spans="2:3" x14ac:dyDescent="0.25">
      <c r="B26">
        <v>21</v>
      </c>
      <c r="C26">
        <v>66191</v>
      </c>
    </row>
    <row r="27" spans="2:3" x14ac:dyDescent="0.25">
      <c r="B27">
        <v>20</v>
      </c>
      <c r="C27">
        <v>59472</v>
      </c>
    </row>
    <row r="28" spans="2:3" x14ac:dyDescent="0.25">
      <c r="B28">
        <v>22</v>
      </c>
      <c r="C28">
        <v>68168</v>
      </c>
    </row>
    <row r="29" spans="2:3" x14ac:dyDescent="0.25">
      <c r="B29">
        <v>21</v>
      </c>
      <c r="C29">
        <v>67683</v>
      </c>
    </row>
    <row r="30" spans="2:3" x14ac:dyDescent="0.25">
      <c r="B30">
        <v>21</v>
      </c>
      <c r="C30">
        <v>69014</v>
      </c>
    </row>
    <row r="31" spans="2:3" x14ac:dyDescent="0.25">
      <c r="B31">
        <v>20</v>
      </c>
      <c r="C31">
        <v>62058</v>
      </c>
    </row>
    <row r="32" spans="2:3" x14ac:dyDescent="0.25">
      <c r="B32">
        <v>20</v>
      </c>
      <c r="C32">
        <v>61525</v>
      </c>
    </row>
    <row r="33" spans="2:3" x14ac:dyDescent="0.25">
      <c r="B33">
        <v>20</v>
      </c>
      <c r="C33">
        <v>58245</v>
      </c>
    </row>
    <row r="34" spans="2:3" x14ac:dyDescent="0.25">
      <c r="B34">
        <v>20</v>
      </c>
      <c r="C34">
        <v>62014</v>
      </c>
    </row>
    <row r="35" spans="2:3" x14ac:dyDescent="0.25">
      <c r="B35">
        <v>21</v>
      </c>
      <c r="C35">
        <v>67756</v>
      </c>
    </row>
    <row r="36" spans="2:3" x14ac:dyDescent="0.25">
      <c r="B36">
        <v>20</v>
      </c>
      <c r="C36">
        <v>54002</v>
      </c>
    </row>
    <row r="37" spans="2:3" x14ac:dyDescent="0.25">
      <c r="B37">
        <v>21</v>
      </c>
      <c r="C37">
        <v>68131</v>
      </c>
    </row>
    <row r="38" spans="2:3" x14ac:dyDescent="0.25">
      <c r="B38">
        <v>20</v>
      </c>
      <c r="C38">
        <v>55480</v>
      </c>
    </row>
    <row r="39" spans="2:3" x14ac:dyDescent="0.25">
      <c r="B39">
        <v>20</v>
      </c>
      <c r="C39">
        <v>58865</v>
      </c>
    </row>
    <row r="40" spans="2:3" x14ac:dyDescent="0.25">
      <c r="B40">
        <v>20</v>
      </c>
      <c r="C40">
        <v>58435</v>
      </c>
    </row>
    <row r="41" spans="2:3" x14ac:dyDescent="0.25">
      <c r="B41">
        <v>20</v>
      </c>
      <c r="C41">
        <v>59087</v>
      </c>
    </row>
    <row r="42" spans="2:3" x14ac:dyDescent="0.25">
      <c r="B42">
        <v>21</v>
      </c>
      <c r="C42">
        <v>66447</v>
      </c>
    </row>
    <row r="43" spans="2:3" x14ac:dyDescent="0.25">
      <c r="B43">
        <v>20</v>
      </c>
      <c r="C43">
        <v>55847</v>
      </c>
    </row>
    <row r="44" spans="2:3" x14ac:dyDescent="0.25">
      <c r="B44">
        <v>20</v>
      </c>
      <c r="C44">
        <v>62633</v>
      </c>
    </row>
    <row r="45" spans="2:3" x14ac:dyDescent="0.25">
      <c r="B45">
        <v>20</v>
      </c>
      <c r="C45">
        <v>61994</v>
      </c>
    </row>
    <row r="46" spans="2:3" x14ac:dyDescent="0.25">
      <c r="B46">
        <v>21</v>
      </c>
      <c r="C46">
        <v>67126</v>
      </c>
    </row>
    <row r="47" spans="2:3" x14ac:dyDescent="0.25">
      <c r="B47">
        <v>20</v>
      </c>
      <c r="C47">
        <v>56521</v>
      </c>
    </row>
    <row r="48" spans="2:3" x14ac:dyDescent="0.25">
      <c r="B48">
        <v>22</v>
      </c>
      <c r="C48">
        <v>67122</v>
      </c>
    </row>
    <row r="49" spans="2:3" x14ac:dyDescent="0.25">
      <c r="B49">
        <v>19</v>
      </c>
      <c r="C49">
        <v>51933</v>
      </c>
    </row>
    <row r="50" spans="2:3" x14ac:dyDescent="0.25">
      <c r="B50">
        <v>20</v>
      </c>
      <c r="C50">
        <v>59836</v>
      </c>
    </row>
    <row r="51" spans="2:3" x14ac:dyDescent="0.25">
      <c r="B51">
        <v>20</v>
      </c>
      <c r="C51">
        <v>56304</v>
      </c>
    </row>
    <row r="52" spans="2:3" x14ac:dyDescent="0.25">
      <c r="B52">
        <v>20</v>
      </c>
      <c r="C52">
        <v>58226</v>
      </c>
    </row>
    <row r="53" spans="2:3" x14ac:dyDescent="0.25">
      <c r="B53">
        <v>21</v>
      </c>
      <c r="C53">
        <v>68733</v>
      </c>
    </row>
    <row r="54" spans="2:3" x14ac:dyDescent="0.25">
      <c r="B54">
        <v>20</v>
      </c>
      <c r="C54">
        <v>61543</v>
      </c>
    </row>
    <row r="55" spans="2:3" x14ac:dyDescent="0.25">
      <c r="B55">
        <v>20</v>
      </c>
      <c r="C55">
        <v>58892</v>
      </c>
    </row>
    <row r="56" spans="2:3" x14ac:dyDescent="0.25">
      <c r="B56">
        <v>21</v>
      </c>
      <c r="C56">
        <v>67636</v>
      </c>
    </row>
    <row r="57" spans="2:3" x14ac:dyDescent="0.25">
      <c r="B57">
        <v>19</v>
      </c>
      <c r="C57">
        <v>51723</v>
      </c>
    </row>
    <row r="58" spans="2:3" x14ac:dyDescent="0.25">
      <c r="B58">
        <v>20</v>
      </c>
      <c r="C58">
        <v>58463</v>
      </c>
    </row>
    <row r="59" spans="2:3" x14ac:dyDescent="0.25">
      <c r="B59">
        <v>20</v>
      </c>
      <c r="C59">
        <v>57899</v>
      </c>
    </row>
    <row r="60" spans="2:3" x14ac:dyDescent="0.25">
      <c r="B60">
        <v>20</v>
      </c>
      <c r="C60">
        <v>61352</v>
      </c>
    </row>
    <row r="61" spans="2:3" x14ac:dyDescent="0.25">
      <c r="B61">
        <v>20</v>
      </c>
      <c r="C61">
        <v>53894</v>
      </c>
    </row>
    <row r="62" spans="2:3" x14ac:dyDescent="0.25">
      <c r="B62">
        <v>21</v>
      </c>
      <c r="C62">
        <v>69422</v>
      </c>
    </row>
    <row r="63" spans="2:3" x14ac:dyDescent="0.25">
      <c r="B63">
        <v>20</v>
      </c>
      <c r="C63">
        <v>55450</v>
      </c>
    </row>
    <row r="64" spans="2:3" x14ac:dyDescent="0.25">
      <c r="B64">
        <v>20</v>
      </c>
      <c r="C64">
        <v>54806</v>
      </c>
    </row>
    <row r="65" spans="2:3" x14ac:dyDescent="0.25">
      <c r="B65">
        <v>21</v>
      </c>
      <c r="C65">
        <v>66509</v>
      </c>
    </row>
    <row r="66" spans="2:3" x14ac:dyDescent="0.25">
      <c r="B66">
        <v>22</v>
      </c>
      <c r="C66">
        <v>77478</v>
      </c>
    </row>
    <row r="67" spans="2:3" x14ac:dyDescent="0.25">
      <c r="B67">
        <v>20</v>
      </c>
      <c r="C67">
        <v>56845</v>
      </c>
    </row>
    <row r="68" spans="2:3" x14ac:dyDescent="0.25">
      <c r="B68">
        <v>21</v>
      </c>
      <c r="C68">
        <v>67180</v>
      </c>
    </row>
    <row r="69" spans="2:3" x14ac:dyDescent="0.25">
      <c r="B69">
        <v>19</v>
      </c>
      <c r="C69">
        <v>51694</v>
      </c>
    </row>
    <row r="70" spans="2:3" x14ac:dyDescent="0.25">
      <c r="B70">
        <v>19</v>
      </c>
      <c r="C70">
        <v>51750</v>
      </c>
    </row>
    <row r="71" spans="2:3" x14ac:dyDescent="0.25">
      <c r="B71">
        <v>20</v>
      </c>
      <c r="C71">
        <v>58168</v>
      </c>
    </row>
    <row r="72" spans="2:3" x14ac:dyDescent="0.25">
      <c r="B72">
        <v>20</v>
      </c>
      <c r="C72">
        <v>58388</v>
      </c>
    </row>
    <row r="73" spans="2:3" x14ac:dyDescent="0.25">
      <c r="B73">
        <v>20</v>
      </c>
      <c r="C73">
        <v>57777</v>
      </c>
    </row>
    <row r="74" spans="2:3" x14ac:dyDescent="0.25">
      <c r="B74">
        <v>20</v>
      </c>
      <c r="C74">
        <v>58974</v>
      </c>
    </row>
    <row r="75" spans="2:3" x14ac:dyDescent="0.25">
      <c r="B75">
        <v>21</v>
      </c>
      <c r="C75">
        <v>62858</v>
      </c>
    </row>
    <row r="76" spans="2:3" x14ac:dyDescent="0.25">
      <c r="B76">
        <v>20</v>
      </c>
      <c r="C76">
        <v>52839</v>
      </c>
    </row>
    <row r="77" spans="2:3" x14ac:dyDescent="0.25">
      <c r="B77">
        <v>20</v>
      </c>
      <c r="C77">
        <v>58378</v>
      </c>
    </row>
    <row r="78" spans="2:3" x14ac:dyDescent="0.25">
      <c r="B78">
        <v>22</v>
      </c>
      <c r="C78">
        <v>79596</v>
      </c>
    </row>
    <row r="79" spans="2:3" x14ac:dyDescent="0.25">
      <c r="B79">
        <v>20</v>
      </c>
      <c r="C79">
        <v>58031</v>
      </c>
    </row>
    <row r="80" spans="2:3" x14ac:dyDescent="0.25">
      <c r="B80">
        <v>20</v>
      </c>
      <c r="C80">
        <v>56942</v>
      </c>
    </row>
    <row r="81" spans="2:3" x14ac:dyDescent="0.25">
      <c r="B81">
        <v>21</v>
      </c>
      <c r="C81">
        <v>68020</v>
      </c>
    </row>
    <row r="82" spans="2:3" x14ac:dyDescent="0.25">
      <c r="B82">
        <v>21</v>
      </c>
      <c r="C82">
        <v>68924</v>
      </c>
    </row>
    <row r="83" spans="2:3" x14ac:dyDescent="0.25">
      <c r="B83">
        <v>20</v>
      </c>
      <c r="C83">
        <v>59150</v>
      </c>
    </row>
    <row r="84" spans="2:3" x14ac:dyDescent="0.25">
      <c r="B84">
        <v>20</v>
      </c>
      <c r="C84">
        <v>59302</v>
      </c>
    </row>
    <row r="85" spans="2:3" x14ac:dyDescent="0.25">
      <c r="B85">
        <v>20</v>
      </c>
      <c r="C85">
        <v>59092</v>
      </c>
    </row>
    <row r="86" spans="2:3" x14ac:dyDescent="0.25">
      <c r="B86">
        <v>19</v>
      </c>
      <c r="C86">
        <v>51463</v>
      </c>
    </row>
    <row r="87" spans="2:3" x14ac:dyDescent="0.25">
      <c r="B87">
        <v>20</v>
      </c>
      <c r="C87">
        <v>58975</v>
      </c>
    </row>
    <row r="88" spans="2:3" x14ac:dyDescent="0.25">
      <c r="B88">
        <v>20</v>
      </c>
      <c r="C88">
        <v>61168</v>
      </c>
    </row>
    <row r="89" spans="2:3" x14ac:dyDescent="0.25">
      <c r="B89">
        <v>20</v>
      </c>
      <c r="C89">
        <v>58181</v>
      </c>
    </row>
    <row r="90" spans="2:3" x14ac:dyDescent="0.25">
      <c r="B90">
        <v>20</v>
      </c>
      <c r="C90">
        <v>55583</v>
      </c>
    </row>
    <row r="91" spans="2:3" x14ac:dyDescent="0.25">
      <c r="B91">
        <v>21</v>
      </c>
      <c r="C91">
        <v>67608</v>
      </c>
    </row>
    <row r="92" spans="2:3" x14ac:dyDescent="0.25">
      <c r="B92">
        <v>21</v>
      </c>
      <c r="C92">
        <v>58116</v>
      </c>
    </row>
    <row r="93" spans="2:3" x14ac:dyDescent="0.25">
      <c r="B93">
        <v>20</v>
      </c>
      <c r="C93">
        <v>58520</v>
      </c>
    </row>
    <row r="94" spans="2:3" x14ac:dyDescent="0.25">
      <c r="B94">
        <v>21</v>
      </c>
      <c r="C94">
        <v>63562</v>
      </c>
    </row>
    <row r="95" spans="2:3" x14ac:dyDescent="0.25">
      <c r="B95">
        <v>21</v>
      </c>
      <c r="C95">
        <v>55514</v>
      </c>
    </row>
    <row r="96" spans="2:3" x14ac:dyDescent="0.25">
      <c r="B96">
        <v>20</v>
      </c>
      <c r="C96">
        <v>59858</v>
      </c>
    </row>
    <row r="97" spans="2:3" x14ac:dyDescent="0.25">
      <c r="B97">
        <v>20</v>
      </c>
      <c r="C97">
        <v>61798</v>
      </c>
    </row>
    <row r="98" spans="2:3" x14ac:dyDescent="0.25">
      <c r="B98">
        <v>21</v>
      </c>
      <c r="C98">
        <v>66465</v>
      </c>
    </row>
    <row r="99" spans="2:3" x14ac:dyDescent="0.25">
      <c r="B99">
        <v>20</v>
      </c>
      <c r="C99">
        <v>59773</v>
      </c>
    </row>
    <row r="100" spans="2:3" x14ac:dyDescent="0.25">
      <c r="B100">
        <v>19</v>
      </c>
      <c r="C100">
        <v>52218</v>
      </c>
    </row>
    <row r="101" spans="2:3" x14ac:dyDescent="0.25">
      <c r="B101">
        <v>20</v>
      </c>
      <c r="C101">
        <v>59787</v>
      </c>
    </row>
    <row r="102" spans="2:3" x14ac:dyDescent="0.25">
      <c r="B102">
        <v>20</v>
      </c>
      <c r="C102">
        <v>59576</v>
      </c>
    </row>
    <row r="103" spans="2:3" x14ac:dyDescent="0.25">
      <c r="B103">
        <v>20</v>
      </c>
      <c r="C103">
        <v>56265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11</vt:i4>
      </vt:variant>
    </vt:vector>
  </HeadingPairs>
  <TitlesOfParts>
    <vt:vector size="18" baseType="lpstr">
      <vt:lpstr>push</vt:lpstr>
      <vt:lpstr>push_pull_c=1</vt:lpstr>
      <vt:lpstr>push_pull_c=2</vt:lpstr>
      <vt:lpstr>push_pull_c=5</vt:lpstr>
      <vt:lpstr>push_pull_c10</vt:lpstr>
      <vt:lpstr>push_pull_c=20</vt:lpstr>
      <vt:lpstr>push_pull_c=50</vt:lpstr>
      <vt:lpstr>rounds_push</vt:lpstr>
      <vt:lpstr>messages_push</vt:lpstr>
      <vt:lpstr>rounds_push_pull</vt:lpstr>
      <vt:lpstr>rounds_push_pull (2)</vt:lpstr>
      <vt:lpstr>msg_push_pull (2)</vt:lpstr>
      <vt:lpstr>rounds_push_pull (3)</vt:lpstr>
      <vt:lpstr>msg_push_pull (3)</vt:lpstr>
      <vt:lpstr>rounds_push_pull (4)</vt:lpstr>
      <vt:lpstr>msg_push_pull (4)</vt:lpstr>
      <vt:lpstr>rounds_push_pull (5)</vt:lpstr>
      <vt:lpstr>msg_push_pull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2017-05-28T09:46:31Z</dcterms:modified>
</cp:coreProperties>
</file>