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CNTR\AI\Inflacion importada\"/>
    </mc:Choice>
  </mc:AlternateContent>
  <xr:revisionPtr revIDLastSave="0" documentId="13_ncr:1_{C35556AB-9163-4FF9-A49D-3E6849760FE0}" xr6:coauthVersionLast="36" xr6:coauthVersionMax="36" xr10:uidLastSave="{00000000-0000-0000-0000-000000000000}"/>
  <bookViews>
    <workbookView xWindow="0" yWindow="0" windowWidth="19200" windowHeight="10785" tabRatio="729" xr2:uid="{00000000-000D-0000-FFFF-FFFF00000000}"/>
  </bookViews>
  <sheets>
    <sheet name="IPM con IPC países socios" sheetId="1" r:id="rId1"/>
    <sheet name="Chart1 IPM con IPC" sheetId="4" r:id="rId2"/>
    <sheet name="Chart2 IPM con IPX" sheetId="6" r:id="rId3"/>
    <sheet name="IPM con IPX países socios" sheetId="5" r:id="rId4"/>
  </sheets>
  <calcPr calcId="191029"/>
</workbook>
</file>

<file path=xl/calcChain.xml><?xml version="1.0" encoding="utf-8"?>
<calcChain xmlns="http://schemas.openxmlformats.org/spreadsheetml/2006/main">
  <c r="S16" i="1" l="1"/>
  <c r="P18" i="1" l="1"/>
  <c r="AC18" i="1" s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AD147" i="1" s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AF147" i="1" s="1"/>
  <c r="T18" i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AG147" i="1" s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AI147" i="1" s="1"/>
  <c r="W18" i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AJ14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AK147" i="1" s="1"/>
  <c r="Y18" i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AL147" i="1" s="1"/>
  <c r="Z18" i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AM147" i="1" s="1"/>
  <c r="AA18" i="1"/>
  <c r="P19" i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AC147" i="1" s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AE147" i="1" s="1"/>
  <c r="AA19" i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U62" i="1"/>
  <c r="U63" i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AH147" i="1" s="1"/>
  <c r="BE147" i="1"/>
  <c r="BE19" i="1" l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8" i="1"/>
  <c r="AN147" i="1" l="1"/>
  <c r="AO147" i="1" s="1"/>
  <c r="AU18" i="1"/>
  <c r="AR18" i="1" l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G86" i="5" l="1"/>
  <c r="G87" i="5" s="1"/>
  <c r="G88" i="5" s="1"/>
  <c r="K88" i="5"/>
  <c r="BD86" i="5"/>
  <c r="BD87" i="5"/>
  <c r="BD88" i="5"/>
  <c r="L87" i="5"/>
  <c r="L88" i="5"/>
  <c r="L86" i="5"/>
  <c r="H87" i="5"/>
  <c r="H88" i="5"/>
  <c r="H86" i="5"/>
  <c r="B87" i="5"/>
  <c r="C87" i="5"/>
  <c r="D87" i="5"/>
  <c r="E87" i="5"/>
  <c r="F87" i="5"/>
  <c r="B88" i="5"/>
  <c r="C88" i="5"/>
  <c r="D88" i="5"/>
  <c r="E88" i="5"/>
  <c r="F88" i="5"/>
  <c r="F86" i="5"/>
  <c r="E86" i="5"/>
  <c r="D86" i="5"/>
  <c r="C86" i="5"/>
  <c r="B86" i="5"/>
  <c r="AU3" i="5" l="1"/>
  <c r="BD85" i="5" l="1"/>
  <c r="BD84" i="5"/>
  <c r="BD83" i="5"/>
  <c r="BD82" i="5"/>
  <c r="BD81" i="5"/>
  <c r="BD80" i="5"/>
  <c r="BD79" i="5"/>
  <c r="BD78" i="5"/>
  <c r="BD77" i="5"/>
  <c r="BD76" i="5"/>
  <c r="BD75" i="5"/>
  <c r="BD74" i="5"/>
  <c r="BD73" i="5"/>
  <c r="BD72" i="5"/>
  <c r="BD71" i="5"/>
  <c r="BD70" i="5"/>
  <c r="BD69" i="5"/>
  <c r="BD68" i="5"/>
  <c r="BD67" i="5"/>
  <c r="BD66" i="5"/>
  <c r="BD65" i="5"/>
  <c r="BD64" i="5"/>
  <c r="BD63" i="5"/>
  <c r="BD62" i="5"/>
  <c r="BD61" i="5"/>
  <c r="BD60" i="5"/>
  <c r="BD59" i="5"/>
  <c r="BD58" i="5"/>
  <c r="BD57" i="5"/>
  <c r="BD56" i="5"/>
  <c r="BD55" i="5"/>
  <c r="BD54" i="5"/>
  <c r="BD53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Z18" i="5"/>
  <c r="Z19" i="5" s="1"/>
  <c r="AM19" i="5" s="1"/>
  <c r="R18" i="5"/>
  <c r="R19" i="5" s="1"/>
  <c r="AE19" i="5" s="1"/>
  <c r="BD17" i="5"/>
  <c r="AU17" i="5"/>
  <c r="AU18" i="5" s="1"/>
  <c r="AU19" i="5" s="1"/>
  <c r="AU20" i="5" s="1"/>
  <c r="AR17" i="5"/>
  <c r="AR18" i="5" s="1"/>
  <c r="AM17" i="5"/>
  <c r="AI17" i="5"/>
  <c r="AE17" i="5"/>
  <c r="AD17" i="5"/>
  <c r="AA17" i="5"/>
  <c r="AA18" i="5" s="1"/>
  <c r="AN18" i="5" s="1"/>
  <c r="Z17" i="5"/>
  <c r="Y17" i="5"/>
  <c r="AL17" i="5" s="1"/>
  <c r="X17" i="5"/>
  <c r="AK17" i="5" s="1"/>
  <c r="W17" i="5"/>
  <c r="W18" i="5" s="1"/>
  <c r="AJ18" i="5" s="1"/>
  <c r="V17" i="5"/>
  <c r="V18" i="5" s="1"/>
  <c r="V19" i="5" s="1"/>
  <c r="AI19" i="5" s="1"/>
  <c r="U17" i="5"/>
  <c r="U18" i="5" s="1"/>
  <c r="U19" i="5" s="1"/>
  <c r="T17" i="5"/>
  <c r="AG17" i="5" s="1"/>
  <c r="S17" i="5"/>
  <c r="S18" i="5" s="1"/>
  <c r="AF18" i="5" s="1"/>
  <c r="Q17" i="5"/>
  <c r="Q18" i="5" s="1"/>
  <c r="Q19" i="5" s="1"/>
  <c r="P17" i="5"/>
  <c r="AC17" i="5" s="1"/>
  <c r="AN16" i="5"/>
  <c r="AM16" i="5"/>
  <c r="AL16" i="5"/>
  <c r="AK16" i="5"/>
  <c r="AJ16" i="5"/>
  <c r="AI16" i="5"/>
  <c r="AH16" i="5"/>
  <c r="AG16" i="5"/>
  <c r="AF16" i="5"/>
  <c r="AE16" i="5"/>
  <c r="AD16" i="5"/>
  <c r="AC16" i="5"/>
  <c r="AU15" i="5"/>
  <c r="AU14" i="5" s="1"/>
  <c r="AU13" i="5" s="1"/>
  <c r="AU12" i="5" s="1"/>
  <c r="AU11" i="5" s="1"/>
  <c r="AU10" i="5" s="1"/>
  <c r="AU9" i="5" s="1"/>
  <c r="AU8" i="5" s="1"/>
  <c r="AU7" i="5" s="1"/>
  <c r="AU6" i="5" s="1"/>
  <c r="AU5" i="5" s="1"/>
  <c r="AR15" i="5"/>
  <c r="AR14" i="5" s="1"/>
  <c r="AR13" i="5" s="1"/>
  <c r="AR12" i="5" s="1"/>
  <c r="AR11" i="5" s="1"/>
  <c r="AR10" i="5" s="1"/>
  <c r="AR9" i="5" s="1"/>
  <c r="AR8" i="5" s="1"/>
  <c r="AR7" i="5" s="1"/>
  <c r="AR6" i="5" s="1"/>
  <c r="AR5" i="5" s="1"/>
  <c r="AE15" i="5"/>
  <c r="AC15" i="5"/>
  <c r="AA15" i="5"/>
  <c r="AN15" i="5" s="1"/>
  <c r="Z15" i="5"/>
  <c r="AM15" i="5" s="1"/>
  <c r="Y15" i="5"/>
  <c r="Y14" i="5" s="1"/>
  <c r="AL14" i="5" s="1"/>
  <c r="X15" i="5"/>
  <c r="AK15" i="5" s="1"/>
  <c r="W15" i="5"/>
  <c r="AJ15" i="5" s="1"/>
  <c r="V15" i="5"/>
  <c r="AI15" i="5" s="1"/>
  <c r="U15" i="5"/>
  <c r="U14" i="5" s="1"/>
  <c r="AH14" i="5" s="1"/>
  <c r="T15" i="5"/>
  <c r="AG15" i="5" s="1"/>
  <c r="S15" i="5"/>
  <c r="AF15" i="5" s="1"/>
  <c r="Q15" i="5"/>
  <c r="AD15" i="5" s="1"/>
  <c r="P15" i="5"/>
  <c r="P14" i="5" s="1"/>
  <c r="AE14" i="5"/>
  <c r="AC14" i="5"/>
  <c r="T14" i="5"/>
  <c r="AG14" i="5" s="1"/>
  <c r="S14" i="5"/>
  <c r="S13" i="5" s="1"/>
  <c r="AF13" i="5" s="1"/>
  <c r="Q14" i="5"/>
  <c r="AD14" i="5" s="1"/>
  <c r="AE13" i="5"/>
  <c r="T13" i="5"/>
  <c r="AG13" i="5" s="1"/>
  <c r="P13" i="5"/>
  <c r="P12" i="5" s="1"/>
  <c r="P11" i="5" s="1"/>
  <c r="AE12" i="5"/>
  <c r="AE11" i="5"/>
  <c r="AE10" i="5"/>
  <c r="AE9" i="5"/>
  <c r="AE8" i="5"/>
  <c r="AE7" i="5"/>
  <c r="AE6" i="5"/>
  <c r="AE5" i="5"/>
  <c r="AZ18" i="5" l="1"/>
  <c r="AR19" i="5"/>
  <c r="AR20" i="5" s="1"/>
  <c r="AZ20" i="5" s="1"/>
  <c r="AE18" i="5"/>
  <c r="R20" i="5"/>
  <c r="R21" i="5" s="1"/>
  <c r="AE21" i="5" s="1"/>
  <c r="BA17" i="5"/>
  <c r="W14" i="5"/>
  <c r="W13" i="5" s="1"/>
  <c r="AJ13" i="5" s="1"/>
  <c r="AN17" i="5"/>
  <c r="P18" i="5"/>
  <c r="P19" i="5" s="1"/>
  <c r="AC19" i="5" s="1"/>
  <c r="T18" i="5"/>
  <c r="AA14" i="5"/>
  <c r="AA13" i="5" s="1"/>
  <c r="AN13" i="5" s="1"/>
  <c r="AH17" i="5"/>
  <c r="X18" i="5"/>
  <c r="X19" i="5" s="1"/>
  <c r="X20" i="5" s="1"/>
  <c r="Y18" i="5"/>
  <c r="AL18" i="5" s="1"/>
  <c r="AA12" i="5"/>
  <c r="AA11" i="5" s="1"/>
  <c r="AN11" i="5" s="1"/>
  <c r="AN14" i="5"/>
  <c r="Y13" i="5"/>
  <c r="Y12" i="5" s="1"/>
  <c r="AL12" i="5" s="1"/>
  <c r="AL15" i="5"/>
  <c r="X14" i="5"/>
  <c r="U13" i="5"/>
  <c r="AH15" i="5"/>
  <c r="P20" i="5"/>
  <c r="U20" i="5"/>
  <c r="AH19" i="5"/>
  <c r="P10" i="5"/>
  <c r="AC11" i="5"/>
  <c r="Q20" i="5"/>
  <c r="AD19" i="5"/>
  <c r="AU21" i="5"/>
  <c r="BA20" i="5"/>
  <c r="AA10" i="5"/>
  <c r="Q13" i="5"/>
  <c r="S12" i="5"/>
  <c r="Z14" i="5"/>
  <c r="AO16" i="5"/>
  <c r="Y11" i="5"/>
  <c r="T12" i="5"/>
  <c r="V14" i="5"/>
  <c r="AF17" i="5"/>
  <c r="AD18" i="5"/>
  <c r="AI18" i="5"/>
  <c r="BA18" i="5"/>
  <c r="W19" i="5"/>
  <c r="AZ19" i="5"/>
  <c r="AC13" i="5"/>
  <c r="S19" i="5"/>
  <c r="BA19" i="5"/>
  <c r="Z20" i="5"/>
  <c r="AR21" i="5"/>
  <c r="AC12" i="5"/>
  <c r="W12" i="5"/>
  <c r="AN12" i="5"/>
  <c r="AJ14" i="5"/>
  <c r="AF14" i="5"/>
  <c r="AJ17" i="5"/>
  <c r="AZ17" i="5"/>
  <c r="AH18" i="5"/>
  <c r="AM18" i="5"/>
  <c r="AA19" i="5"/>
  <c r="V20" i="5"/>
  <c r="R22" i="5"/>
  <c r="X21" i="5" l="1"/>
  <c r="AK20" i="5"/>
  <c r="AE20" i="5"/>
  <c r="AK19" i="5"/>
  <c r="AC18" i="5"/>
  <c r="AK18" i="5"/>
  <c r="AO15" i="5"/>
  <c r="T19" i="5"/>
  <c r="AG18" i="5"/>
  <c r="Y19" i="5"/>
  <c r="AO17" i="5"/>
  <c r="AL13" i="5"/>
  <c r="AK14" i="5"/>
  <c r="X13" i="5"/>
  <c r="U12" i="5"/>
  <c r="AH13" i="5"/>
  <c r="AO18" i="5"/>
  <c r="W11" i="5"/>
  <c r="AJ12" i="5"/>
  <c r="Z21" i="5"/>
  <c r="AM20" i="5"/>
  <c r="AG12" i="5"/>
  <c r="T11" i="5"/>
  <c r="AA9" i="5"/>
  <c r="AN10" i="5"/>
  <c r="AD20" i="5"/>
  <c r="Q21" i="5"/>
  <c r="AH20" i="5"/>
  <c r="U21" i="5"/>
  <c r="R23" i="5"/>
  <c r="AE22" i="5"/>
  <c r="AA20" i="5"/>
  <c r="AN19" i="5"/>
  <c r="W20" i="5"/>
  <c r="AJ19" i="5"/>
  <c r="Y10" i="5"/>
  <c r="AL11" i="5"/>
  <c r="S11" i="5"/>
  <c r="AF12" i="5"/>
  <c r="AR22" i="5"/>
  <c r="AZ21" i="5"/>
  <c r="S20" i="5"/>
  <c r="AF19" i="5"/>
  <c r="AI14" i="5"/>
  <c r="V13" i="5"/>
  <c r="AD13" i="5"/>
  <c r="Q12" i="5"/>
  <c r="AK21" i="5"/>
  <c r="X22" i="5"/>
  <c r="AC10" i="5"/>
  <c r="P9" i="5"/>
  <c r="P21" i="5"/>
  <c r="AC20" i="5"/>
  <c r="V21" i="5"/>
  <c r="AI20" i="5"/>
  <c r="AM14" i="5"/>
  <c r="Z13" i="5"/>
  <c r="AU22" i="5"/>
  <c r="BA21" i="5"/>
  <c r="AE16" i="1"/>
  <c r="AE15" i="1"/>
  <c r="AE14" i="1"/>
  <c r="AE13" i="1"/>
  <c r="AE12" i="1"/>
  <c r="AE11" i="1"/>
  <c r="AE10" i="1"/>
  <c r="AE9" i="1"/>
  <c r="AE8" i="1"/>
  <c r="AE7" i="1"/>
  <c r="AE6" i="1"/>
  <c r="AU16" i="1"/>
  <c r="AU15" i="1" s="1"/>
  <c r="AU14" i="1" s="1"/>
  <c r="AU13" i="1" s="1"/>
  <c r="AU12" i="1" s="1"/>
  <c r="AU11" i="1" s="1"/>
  <c r="AU10" i="1" s="1"/>
  <c r="AU9" i="1" s="1"/>
  <c r="AU8" i="1" s="1"/>
  <c r="AU7" i="1" s="1"/>
  <c r="AU6" i="1" s="1"/>
  <c r="AR16" i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U4" i="1"/>
  <c r="AG19" i="5" l="1"/>
  <c r="T20" i="5"/>
  <c r="Y20" i="5"/>
  <c r="AL19" i="5"/>
  <c r="AO19" i="5" s="1"/>
  <c r="AK13" i="5"/>
  <c r="X12" i="5"/>
  <c r="AO14" i="5"/>
  <c r="AH12" i="5"/>
  <c r="U11" i="5"/>
  <c r="P8" i="5"/>
  <c r="AC9" i="5"/>
  <c r="AI21" i="5"/>
  <c r="V22" i="5"/>
  <c r="AF20" i="5"/>
  <c r="S21" i="5"/>
  <c r="AF11" i="5"/>
  <c r="S10" i="5"/>
  <c r="AJ20" i="5"/>
  <c r="W21" i="5"/>
  <c r="Q22" i="5"/>
  <c r="AD21" i="5"/>
  <c r="BA22" i="5"/>
  <c r="AU23" i="5"/>
  <c r="X23" i="5"/>
  <c r="AK22" i="5"/>
  <c r="AI13" i="5"/>
  <c r="V12" i="5"/>
  <c r="AE23" i="5"/>
  <c r="R24" i="5"/>
  <c r="AM21" i="5"/>
  <c r="Z22" i="5"/>
  <c r="AJ11" i="5"/>
  <c r="W10" i="5"/>
  <c r="AM13" i="5"/>
  <c r="Z12" i="5"/>
  <c r="AC21" i="5"/>
  <c r="P22" i="5"/>
  <c r="AR23" i="5"/>
  <c r="AZ22" i="5"/>
  <c r="AL10" i="5"/>
  <c r="Y9" i="5"/>
  <c r="U22" i="5"/>
  <c r="AH21" i="5"/>
  <c r="AG11" i="5"/>
  <c r="T10" i="5"/>
  <c r="AD12" i="5"/>
  <c r="Q11" i="5"/>
  <c r="AN20" i="5"/>
  <c r="AA21" i="5"/>
  <c r="AN9" i="5"/>
  <c r="AA8" i="5"/>
  <c r="BB18" i="1"/>
  <c r="AG20" i="5" l="1"/>
  <c r="T21" i="5"/>
  <c r="AL20" i="5"/>
  <c r="AO20" i="5" s="1"/>
  <c r="Y21" i="5"/>
  <c r="X11" i="5"/>
  <c r="AK12" i="5"/>
  <c r="U10" i="5"/>
  <c r="AH11" i="5"/>
  <c r="Z23" i="5"/>
  <c r="AM22" i="5"/>
  <c r="AI12" i="5"/>
  <c r="V11" i="5"/>
  <c r="AZ23" i="5"/>
  <c r="AR24" i="5"/>
  <c r="AO13" i="5"/>
  <c r="AU24" i="5"/>
  <c r="BA23" i="5"/>
  <c r="S9" i="5"/>
  <c r="AF10" i="5"/>
  <c r="AC8" i="5"/>
  <c r="P7" i="5"/>
  <c r="AA22" i="5"/>
  <c r="AN21" i="5"/>
  <c r="AG10" i="5"/>
  <c r="T9" i="5"/>
  <c r="AM12" i="5"/>
  <c r="AO12" i="5" s="1"/>
  <c r="Z11" i="5"/>
  <c r="AA7" i="5"/>
  <c r="AN8" i="5"/>
  <c r="AD11" i="5"/>
  <c r="Q10" i="5"/>
  <c r="P23" i="5"/>
  <c r="AC22" i="5"/>
  <c r="W9" i="5"/>
  <c r="AJ10" i="5"/>
  <c r="R25" i="5"/>
  <c r="AE24" i="5"/>
  <c r="AD22" i="5"/>
  <c r="Q23" i="5"/>
  <c r="V23" i="5"/>
  <c r="AI22" i="5"/>
  <c r="AH22" i="5"/>
  <c r="U23" i="5"/>
  <c r="AK23" i="5"/>
  <c r="X24" i="5"/>
  <c r="W22" i="5"/>
  <c r="AJ21" i="5"/>
  <c r="S22" i="5"/>
  <c r="AF21" i="5"/>
  <c r="Y8" i="5"/>
  <c r="AL9" i="5"/>
  <c r="AU19" i="1"/>
  <c r="AG21" i="5" l="1"/>
  <c r="T22" i="5"/>
  <c r="Y22" i="5"/>
  <c r="AL21" i="5"/>
  <c r="AO21" i="5"/>
  <c r="X10" i="5"/>
  <c r="AK11" i="5"/>
  <c r="AH10" i="5"/>
  <c r="U9" i="5"/>
  <c r="AJ22" i="5"/>
  <c r="W23" i="5"/>
  <c r="AI23" i="5"/>
  <c r="V24" i="5"/>
  <c r="AE25" i="5"/>
  <c r="R26" i="5"/>
  <c r="AC23" i="5"/>
  <c r="P24" i="5"/>
  <c r="AN22" i="5"/>
  <c r="AA23" i="5"/>
  <c r="AF9" i="5"/>
  <c r="S8" i="5"/>
  <c r="AZ24" i="5"/>
  <c r="AR25" i="5"/>
  <c r="Q24" i="5"/>
  <c r="AD23" i="5"/>
  <c r="T8" i="5"/>
  <c r="AG9" i="5"/>
  <c r="P6" i="5"/>
  <c r="AC7" i="5"/>
  <c r="AF22" i="5"/>
  <c r="S23" i="5"/>
  <c r="U24" i="5"/>
  <c r="AH23" i="5"/>
  <c r="AJ9" i="5"/>
  <c r="W8" i="5"/>
  <c r="AN7" i="5"/>
  <c r="AA6" i="5"/>
  <c r="AU25" i="5"/>
  <c r="BA24" i="5"/>
  <c r="V10" i="5"/>
  <c r="AI11" i="5"/>
  <c r="AL8" i="5"/>
  <c r="Y7" i="5"/>
  <c r="AM23" i="5"/>
  <c r="Z24" i="5"/>
  <c r="X25" i="5"/>
  <c r="AK24" i="5"/>
  <c r="AD10" i="5"/>
  <c r="Q9" i="5"/>
  <c r="AM11" i="5"/>
  <c r="Z10" i="5"/>
  <c r="AU20" i="1"/>
  <c r="BB19" i="1"/>
  <c r="T23" i="5" l="1"/>
  <c r="AG22" i="5"/>
  <c r="AO22" i="5" s="1"/>
  <c r="AL22" i="5"/>
  <c r="Y23" i="5"/>
  <c r="AO11" i="5"/>
  <c r="X9" i="5"/>
  <c r="AK10" i="5"/>
  <c r="U8" i="5"/>
  <c r="AH9" i="5"/>
  <c r="Z9" i="5"/>
  <c r="AM10" i="5"/>
  <c r="AA5" i="5"/>
  <c r="AN5" i="5" s="1"/>
  <c r="AN6" i="5"/>
  <c r="AR26" i="5"/>
  <c r="AZ25" i="5"/>
  <c r="AA24" i="5"/>
  <c r="AN23" i="5"/>
  <c r="AI10" i="5"/>
  <c r="V9" i="5"/>
  <c r="P5" i="5"/>
  <c r="AC5" i="5" s="1"/>
  <c r="AC6" i="5"/>
  <c r="AD24" i="5"/>
  <c r="Q25" i="5"/>
  <c r="R27" i="5"/>
  <c r="AE26" i="5"/>
  <c r="AK25" i="5"/>
  <c r="X26" i="5"/>
  <c r="AU26" i="5"/>
  <c r="BA25" i="5"/>
  <c r="S24" i="5"/>
  <c r="AF23" i="5"/>
  <c r="S7" i="5"/>
  <c r="AF8" i="5"/>
  <c r="W7" i="5"/>
  <c r="AJ8" i="5"/>
  <c r="Y6" i="5"/>
  <c r="AL7" i="5"/>
  <c r="AH24" i="5"/>
  <c r="U25" i="5"/>
  <c r="W24" i="5"/>
  <c r="AJ23" i="5"/>
  <c r="AD9" i="5"/>
  <c r="Q8" i="5"/>
  <c r="Z25" i="5"/>
  <c r="AM24" i="5"/>
  <c r="AG8" i="5"/>
  <c r="T7" i="5"/>
  <c r="P25" i="5"/>
  <c r="AC24" i="5"/>
  <c r="V25" i="5"/>
  <c r="AI24" i="5"/>
  <c r="AU21" i="1"/>
  <c r="BB20" i="1"/>
  <c r="BA18" i="1"/>
  <c r="Q16" i="1"/>
  <c r="AF16" i="1"/>
  <c r="T16" i="1"/>
  <c r="U16" i="1"/>
  <c r="V16" i="1"/>
  <c r="AI16" i="1" s="1"/>
  <c r="W16" i="1"/>
  <c r="AJ16" i="1" s="1"/>
  <c r="X16" i="1"/>
  <c r="Y16" i="1"/>
  <c r="Z16" i="1"/>
  <c r="AM16" i="1" s="1"/>
  <c r="AA16" i="1"/>
  <c r="AN16" i="1" s="1"/>
  <c r="P16" i="1"/>
  <c r="AC16" i="1" s="1"/>
  <c r="AG18" i="1"/>
  <c r="AH19" i="1"/>
  <c r="AL19" i="1"/>
  <c r="AE18" i="1"/>
  <c r="AD17" i="1"/>
  <c r="AE17" i="1"/>
  <c r="AF17" i="1"/>
  <c r="AG17" i="1"/>
  <c r="AH17" i="1"/>
  <c r="AI17" i="1"/>
  <c r="AJ17" i="1"/>
  <c r="AK17" i="1"/>
  <c r="AL17" i="1"/>
  <c r="AM17" i="1"/>
  <c r="AN17" i="1"/>
  <c r="AC17" i="1"/>
  <c r="AG23" i="5" l="1"/>
  <c r="T24" i="5"/>
  <c r="AL23" i="5"/>
  <c r="Y24" i="5"/>
  <c r="AO10" i="5"/>
  <c r="AY22" i="5" s="1"/>
  <c r="BB22" i="5" s="1"/>
  <c r="BC22" i="5" s="1"/>
  <c r="AK9" i="5"/>
  <c r="X8" i="5"/>
  <c r="AO23" i="5"/>
  <c r="AY23" i="5" s="1"/>
  <c r="BB23" i="5" s="1"/>
  <c r="BC23" i="5" s="1"/>
  <c r="AH8" i="5"/>
  <c r="U7" i="5"/>
  <c r="AJ7" i="5"/>
  <c r="W6" i="5"/>
  <c r="AF24" i="5"/>
  <c r="S25" i="5"/>
  <c r="BA26" i="5"/>
  <c r="AU27" i="5"/>
  <c r="AN24" i="5"/>
  <c r="AA25" i="5"/>
  <c r="AI25" i="5"/>
  <c r="V26" i="5"/>
  <c r="AM25" i="5"/>
  <c r="Z26" i="5"/>
  <c r="X27" i="5"/>
  <c r="AK26" i="5"/>
  <c r="AJ24" i="5"/>
  <c r="W25" i="5"/>
  <c r="AL6" i="5"/>
  <c r="Y5" i="5"/>
  <c r="AL5" i="5" s="1"/>
  <c r="AF7" i="5"/>
  <c r="S6" i="5"/>
  <c r="AE27" i="5"/>
  <c r="R28" i="5"/>
  <c r="AR27" i="5"/>
  <c r="AZ26" i="5"/>
  <c r="AG7" i="5"/>
  <c r="T6" i="5"/>
  <c r="AC25" i="5"/>
  <c r="P26" i="5"/>
  <c r="AD8" i="5"/>
  <c r="Q7" i="5"/>
  <c r="U26" i="5"/>
  <c r="AH25" i="5"/>
  <c r="Q26" i="5"/>
  <c r="AD25" i="5"/>
  <c r="AI9" i="5"/>
  <c r="V8" i="5"/>
  <c r="AM9" i="5"/>
  <c r="Z8" i="5"/>
  <c r="AK18" i="1"/>
  <c r="AU22" i="1"/>
  <c r="BB21" i="1"/>
  <c r="AL21" i="1"/>
  <c r="Z15" i="1"/>
  <c r="AM15" i="1" s="1"/>
  <c r="AM22" i="1"/>
  <c r="AH22" i="1"/>
  <c r="AM21" i="1"/>
  <c r="AI20" i="1"/>
  <c r="AD19" i="1"/>
  <c r="P15" i="1"/>
  <c r="AC15" i="1" s="1"/>
  <c r="AA15" i="1"/>
  <c r="AA14" i="1" s="1"/>
  <c r="AI19" i="1"/>
  <c r="V15" i="1"/>
  <c r="AI15" i="1" s="1"/>
  <c r="S15" i="1"/>
  <c r="AF15" i="1" s="1"/>
  <c r="AC19" i="1"/>
  <c r="AG26" i="1"/>
  <c r="T15" i="1"/>
  <c r="AG16" i="1"/>
  <c r="AI21" i="1"/>
  <c r="AM19" i="1"/>
  <c r="AG19" i="1"/>
  <c r="AJ18" i="1"/>
  <c r="W15" i="1"/>
  <c r="X15" i="1"/>
  <c r="AK16" i="1"/>
  <c r="AN22" i="1"/>
  <c r="AE21" i="1"/>
  <c r="AE19" i="1"/>
  <c r="Y15" i="1"/>
  <c r="AL16" i="1"/>
  <c r="U15" i="1"/>
  <c r="AH16" i="1"/>
  <c r="Q15" i="1"/>
  <c r="AD16" i="1"/>
  <c r="AK20" i="1"/>
  <c r="AG23" i="1"/>
  <c r="AG22" i="1"/>
  <c r="AN19" i="1"/>
  <c r="AN18" i="1"/>
  <c r="AF18" i="1"/>
  <c r="AG20" i="1"/>
  <c r="AE20" i="1"/>
  <c r="AN23" i="1"/>
  <c r="AF19" i="1"/>
  <c r="AD20" i="1"/>
  <c r="AI18" i="1"/>
  <c r="AG24" i="1"/>
  <c r="AI22" i="1"/>
  <c r="AN21" i="1"/>
  <c r="AM20" i="1"/>
  <c r="AK19" i="1"/>
  <c r="AL18" i="1"/>
  <c r="AH18" i="1"/>
  <c r="AD18" i="1"/>
  <c r="AO17" i="1"/>
  <c r="AE22" i="1"/>
  <c r="AJ19" i="1"/>
  <c r="AM23" i="1"/>
  <c r="AI23" i="1"/>
  <c r="AE23" i="1"/>
  <c r="AG25" i="1"/>
  <c r="AG21" i="1"/>
  <c r="AN20" i="1"/>
  <c r="AM18" i="1"/>
  <c r="AC86" i="1" l="1"/>
  <c r="T25" i="5"/>
  <c r="AG24" i="5"/>
  <c r="Y25" i="5"/>
  <c r="AL24" i="5"/>
  <c r="AO9" i="5"/>
  <c r="AY21" i="5" s="1"/>
  <c r="BB21" i="5" s="1"/>
  <c r="BC21" i="5" s="1"/>
  <c r="AK8" i="5"/>
  <c r="X7" i="5"/>
  <c r="U6" i="5"/>
  <c r="AH7" i="5"/>
  <c r="AM8" i="5"/>
  <c r="Z7" i="5"/>
  <c r="AD7" i="5"/>
  <c r="Q6" i="5"/>
  <c r="AG6" i="5"/>
  <c r="T5" i="5"/>
  <c r="AG5" i="5" s="1"/>
  <c r="AD26" i="5"/>
  <c r="Q27" i="5"/>
  <c r="R29" i="5"/>
  <c r="AE28" i="5"/>
  <c r="S5" i="5"/>
  <c r="AF5" i="5" s="1"/>
  <c r="AF6" i="5"/>
  <c r="W26" i="5"/>
  <c r="AJ25" i="5"/>
  <c r="AK27" i="5"/>
  <c r="X28" i="5"/>
  <c r="V27" i="5"/>
  <c r="AI26" i="5"/>
  <c r="S26" i="5"/>
  <c r="AF25" i="5"/>
  <c r="AI8" i="5"/>
  <c r="V7" i="5"/>
  <c r="P27" i="5"/>
  <c r="AC26" i="5"/>
  <c r="Z27" i="5"/>
  <c r="AM26" i="5"/>
  <c r="AH26" i="5"/>
  <c r="U27" i="5"/>
  <c r="AZ27" i="5"/>
  <c r="AR28" i="5"/>
  <c r="AA26" i="5"/>
  <c r="AN25" i="5"/>
  <c r="BA27" i="5"/>
  <c r="AU28" i="5"/>
  <c r="W5" i="5"/>
  <c r="AJ5" i="5" s="1"/>
  <c r="AJ6" i="5"/>
  <c r="S14" i="1"/>
  <c r="AF14" i="1" s="1"/>
  <c r="Z14" i="1"/>
  <c r="AM14" i="1" s="1"/>
  <c r="BA19" i="1"/>
  <c r="AU23" i="1"/>
  <c r="BB22" i="1"/>
  <c r="AL20" i="1"/>
  <c r="AO16" i="1"/>
  <c r="AH21" i="1"/>
  <c r="AN15" i="1"/>
  <c r="AH23" i="1"/>
  <c r="P14" i="1"/>
  <c r="AC14" i="1" s="1"/>
  <c r="AO19" i="1"/>
  <c r="AH20" i="1"/>
  <c r="V14" i="1"/>
  <c r="AI14" i="1" s="1"/>
  <c r="AG30" i="1"/>
  <c r="AG29" i="1"/>
  <c r="AA13" i="1"/>
  <c r="AN14" i="1"/>
  <c r="W14" i="1"/>
  <c r="AJ15" i="1"/>
  <c r="AG27" i="1"/>
  <c r="U14" i="1"/>
  <c r="AH15" i="1"/>
  <c r="AG28" i="1"/>
  <c r="Q14" i="1"/>
  <c r="AD15" i="1"/>
  <c r="Y14" i="1"/>
  <c r="AL15" i="1"/>
  <c r="AK21" i="1"/>
  <c r="P13" i="1"/>
  <c r="X14" i="1"/>
  <c r="AK15" i="1"/>
  <c r="T14" i="1"/>
  <c r="AG15" i="1"/>
  <c r="AO18" i="1"/>
  <c r="AK22" i="1"/>
  <c r="AL22" i="1"/>
  <c r="AD21" i="1"/>
  <c r="AN25" i="1"/>
  <c r="AN24" i="1"/>
  <c r="AL23" i="1"/>
  <c r="AF20" i="1"/>
  <c r="AE24" i="1"/>
  <c r="AM24" i="1"/>
  <c r="AI24" i="1"/>
  <c r="AJ20" i="1"/>
  <c r="AC20" i="1"/>
  <c r="V13" i="1" l="1"/>
  <c r="Z13" i="1"/>
  <c r="S13" i="1"/>
  <c r="S12" i="1" s="1"/>
  <c r="AO8" i="5"/>
  <c r="AY20" i="5" s="1"/>
  <c r="BB20" i="5" s="1"/>
  <c r="BC20" i="5" s="1"/>
  <c r="AO24" i="5"/>
  <c r="AY24" i="5" s="1"/>
  <c r="BB24" i="5" s="1"/>
  <c r="BC24" i="5" s="1"/>
  <c r="AC87" i="1"/>
  <c r="AG25" i="5"/>
  <c r="T26" i="5"/>
  <c r="Y26" i="5"/>
  <c r="AL25" i="5"/>
  <c r="AO25" i="5" s="1"/>
  <c r="AY25" i="5" s="1"/>
  <c r="BB25" i="5" s="1"/>
  <c r="BC25" i="5" s="1"/>
  <c r="X6" i="5"/>
  <c r="AK7" i="5"/>
  <c r="AH6" i="5"/>
  <c r="U5" i="5"/>
  <c r="AH5" i="5" s="1"/>
  <c r="AC27" i="5"/>
  <c r="P28" i="5"/>
  <c r="S27" i="5"/>
  <c r="AF26" i="5"/>
  <c r="V28" i="5"/>
  <c r="AI27" i="5"/>
  <c r="AJ26" i="5"/>
  <c r="W27" i="5"/>
  <c r="AE29" i="5"/>
  <c r="R30" i="5"/>
  <c r="AD6" i="5"/>
  <c r="Q5" i="5"/>
  <c r="AD5" i="5" s="1"/>
  <c r="AA27" i="5"/>
  <c r="AN26" i="5"/>
  <c r="AH27" i="5"/>
  <c r="U28" i="5"/>
  <c r="V6" i="5"/>
  <c r="AI7" i="5"/>
  <c r="X29" i="5"/>
  <c r="AK28" i="5"/>
  <c r="AU29" i="5"/>
  <c r="BA28" i="5"/>
  <c r="AZ28" i="5"/>
  <c r="AR29" i="5"/>
  <c r="AM27" i="5"/>
  <c r="Z28" i="5"/>
  <c r="Q28" i="5"/>
  <c r="AD27" i="5"/>
  <c r="Z6" i="5"/>
  <c r="AM7" i="5"/>
  <c r="BA20" i="1"/>
  <c r="AU24" i="1"/>
  <c r="BB23" i="1"/>
  <c r="AG31" i="1"/>
  <c r="Y13" i="1"/>
  <c r="AL14" i="1"/>
  <c r="W13" i="1"/>
  <c r="AJ14" i="1"/>
  <c r="X13" i="1"/>
  <c r="AK14" i="1"/>
  <c r="AO15" i="1"/>
  <c r="Z12" i="1"/>
  <c r="AM13" i="1"/>
  <c r="V12" i="1"/>
  <c r="AI13" i="1"/>
  <c r="Q13" i="1"/>
  <c r="AD14" i="1"/>
  <c r="AA12" i="1"/>
  <c r="AN13" i="1"/>
  <c r="T13" i="1"/>
  <c r="AG14" i="1"/>
  <c r="P12" i="1"/>
  <c r="AC13" i="1"/>
  <c r="U13" i="1"/>
  <c r="AH14" i="1"/>
  <c r="AO20" i="1"/>
  <c r="AK23" i="1"/>
  <c r="AF21" i="1"/>
  <c r="AN26" i="1"/>
  <c r="AL24" i="1"/>
  <c r="AD22" i="1"/>
  <c r="AI25" i="1"/>
  <c r="AE25" i="1"/>
  <c r="AJ21" i="1"/>
  <c r="AM25" i="1"/>
  <c r="AC21" i="1"/>
  <c r="AF13" i="1" l="1"/>
  <c r="AC88" i="1"/>
  <c r="AG26" i="5"/>
  <c r="T27" i="5"/>
  <c r="AL26" i="5"/>
  <c r="Y27" i="5"/>
  <c r="AO26" i="5"/>
  <c r="AY26" i="5" s="1"/>
  <c r="BB26" i="5" s="1"/>
  <c r="BC26" i="5" s="1"/>
  <c r="AO7" i="5"/>
  <c r="AY19" i="5" s="1"/>
  <c r="BB19" i="5" s="1"/>
  <c r="BC19" i="5" s="1"/>
  <c r="AK6" i="5"/>
  <c r="X5" i="5"/>
  <c r="AK5" i="5" s="1"/>
  <c r="Q29" i="5"/>
  <c r="AD28" i="5"/>
  <c r="AU30" i="5"/>
  <c r="BA29" i="5"/>
  <c r="U29" i="5"/>
  <c r="AH28" i="5"/>
  <c r="W28" i="5"/>
  <c r="AJ27" i="5"/>
  <c r="AR30" i="5"/>
  <c r="AZ29" i="5"/>
  <c r="X30" i="5"/>
  <c r="AK29" i="5"/>
  <c r="S28" i="5"/>
  <c r="AF27" i="5"/>
  <c r="AM6" i="5"/>
  <c r="Z5" i="5"/>
  <c r="AM5" i="5" s="1"/>
  <c r="R31" i="5"/>
  <c r="AE30" i="5"/>
  <c r="P29" i="5"/>
  <c r="AC28" i="5"/>
  <c r="Z29" i="5"/>
  <c r="AM28" i="5"/>
  <c r="AI6" i="5"/>
  <c r="AO6" i="5" s="1"/>
  <c r="AY18" i="5" s="1"/>
  <c r="BB18" i="5" s="1"/>
  <c r="BC18" i="5" s="1"/>
  <c r="V5" i="5"/>
  <c r="AI5" i="5" s="1"/>
  <c r="AA28" i="5"/>
  <c r="AN27" i="5"/>
  <c r="V29" i="5"/>
  <c r="AI28" i="5"/>
  <c r="BA21" i="1"/>
  <c r="AU25" i="1"/>
  <c r="BB24" i="1"/>
  <c r="AG32" i="1"/>
  <c r="AH24" i="1"/>
  <c r="AO14" i="1"/>
  <c r="S11" i="1"/>
  <c r="AF12" i="1"/>
  <c r="W12" i="1"/>
  <c r="AJ13" i="1"/>
  <c r="U12" i="1"/>
  <c r="AH13" i="1"/>
  <c r="T12" i="1"/>
  <c r="AG13" i="1"/>
  <c r="Q12" i="1"/>
  <c r="AD13" i="1"/>
  <c r="Z11" i="1"/>
  <c r="AM12" i="1"/>
  <c r="X12" i="1"/>
  <c r="AK13" i="1"/>
  <c r="Y12" i="1"/>
  <c r="AL13" i="1"/>
  <c r="P11" i="1"/>
  <c r="AC12" i="1"/>
  <c r="AA11" i="1"/>
  <c r="AN12" i="1"/>
  <c r="V11" i="1"/>
  <c r="AI12" i="1"/>
  <c r="AO21" i="1"/>
  <c r="AK24" i="1"/>
  <c r="AD23" i="1"/>
  <c r="AN27" i="1"/>
  <c r="AL25" i="1"/>
  <c r="AF22" i="1"/>
  <c r="AM26" i="1"/>
  <c r="AH25" i="1"/>
  <c r="AI26" i="1"/>
  <c r="AJ22" i="1"/>
  <c r="AE26" i="1"/>
  <c r="AC22" i="1"/>
  <c r="AC89" i="1" l="1"/>
  <c r="AG27" i="5"/>
  <c r="T28" i="5"/>
  <c r="Y28" i="5"/>
  <c r="AL27" i="5"/>
  <c r="AO27" i="5" s="1"/>
  <c r="AY27" i="5" s="1"/>
  <c r="BB27" i="5" s="1"/>
  <c r="BC27" i="5" s="1"/>
  <c r="AO5" i="5"/>
  <c r="AY17" i="5" s="1"/>
  <c r="BB17" i="5" s="1"/>
  <c r="BC17" i="5" s="1"/>
  <c r="AN28" i="5"/>
  <c r="AA29" i="5"/>
  <c r="AF28" i="5"/>
  <c r="S29" i="5"/>
  <c r="X31" i="5"/>
  <c r="AK30" i="5"/>
  <c r="AJ28" i="5"/>
  <c r="W29" i="5"/>
  <c r="AR31" i="5"/>
  <c r="AZ30" i="5"/>
  <c r="AE31" i="5"/>
  <c r="R32" i="5"/>
  <c r="BA30" i="5"/>
  <c r="AU31" i="5"/>
  <c r="AI29" i="5"/>
  <c r="V30" i="5"/>
  <c r="AM29" i="5"/>
  <c r="Z30" i="5"/>
  <c r="AC29" i="5"/>
  <c r="P30" i="5"/>
  <c r="U30" i="5"/>
  <c r="AH29" i="5"/>
  <c r="Q30" i="5"/>
  <c r="AD29" i="5"/>
  <c r="BA22" i="1"/>
  <c r="AU26" i="1"/>
  <c r="BB25" i="1"/>
  <c r="AO13" i="1"/>
  <c r="V10" i="1"/>
  <c r="AI11" i="1"/>
  <c r="P10" i="1"/>
  <c r="AC11" i="1"/>
  <c r="X11" i="1"/>
  <c r="AK12" i="1"/>
  <c r="Q11" i="1"/>
  <c r="AD12" i="1"/>
  <c r="U11" i="1"/>
  <c r="AH12" i="1"/>
  <c r="S10" i="1"/>
  <c r="AF11" i="1"/>
  <c r="AA10" i="1"/>
  <c r="AN11" i="1"/>
  <c r="Y11" i="1"/>
  <c r="AL12" i="1"/>
  <c r="Z10" i="1"/>
  <c r="AM11" i="1"/>
  <c r="T11" i="1"/>
  <c r="AG12" i="1"/>
  <c r="W11" i="1"/>
  <c r="AJ12" i="1"/>
  <c r="AK25" i="1"/>
  <c r="AO22" i="1"/>
  <c r="AD24" i="1"/>
  <c r="AF23" i="1"/>
  <c r="AN28" i="1"/>
  <c r="AL26" i="1"/>
  <c r="AJ23" i="1"/>
  <c r="AH26" i="1"/>
  <c r="AE27" i="1"/>
  <c r="AI27" i="1"/>
  <c r="AM27" i="1"/>
  <c r="AC23" i="1"/>
  <c r="AC90" i="1" l="1"/>
  <c r="AG28" i="5"/>
  <c r="T29" i="5"/>
  <c r="AL28" i="5"/>
  <c r="AO28" i="5" s="1"/>
  <c r="AY28" i="5" s="1"/>
  <c r="BB28" i="5" s="1"/>
  <c r="BC28" i="5" s="1"/>
  <c r="Y29" i="5"/>
  <c r="AD30" i="5"/>
  <c r="Q31" i="5"/>
  <c r="AZ31" i="5"/>
  <c r="AR32" i="5"/>
  <c r="AU32" i="5"/>
  <c r="BA31" i="5"/>
  <c r="AK31" i="5"/>
  <c r="X32" i="5"/>
  <c r="AH30" i="5"/>
  <c r="U31" i="5"/>
  <c r="W30" i="5"/>
  <c r="AJ29" i="5"/>
  <c r="S30" i="5"/>
  <c r="AF29" i="5"/>
  <c r="AA30" i="5"/>
  <c r="AN29" i="5"/>
  <c r="AM30" i="5"/>
  <c r="Z31" i="5"/>
  <c r="P31" i="5"/>
  <c r="AC30" i="5"/>
  <c r="V31" i="5"/>
  <c r="AI30" i="5"/>
  <c r="R33" i="5"/>
  <c r="AE32" i="5"/>
  <c r="AG33" i="1"/>
  <c r="BA23" i="1"/>
  <c r="AU27" i="1"/>
  <c r="BB26" i="1"/>
  <c r="T10" i="1"/>
  <c r="AG11" i="1"/>
  <c r="Y10" i="1"/>
  <c r="AL11" i="1"/>
  <c r="S9" i="1"/>
  <c r="AF10" i="1"/>
  <c r="Q10" i="1"/>
  <c r="AD11" i="1"/>
  <c r="P9" i="1"/>
  <c r="AC10" i="1"/>
  <c r="W10" i="1"/>
  <c r="AJ11" i="1"/>
  <c r="Z9" i="1"/>
  <c r="AM10" i="1"/>
  <c r="AA9" i="1"/>
  <c r="AN10" i="1"/>
  <c r="U10" i="1"/>
  <c r="AH11" i="1"/>
  <c r="X10" i="1"/>
  <c r="AK11" i="1"/>
  <c r="V9" i="1"/>
  <c r="AI10" i="1"/>
  <c r="AO12" i="1"/>
  <c r="AG34" i="1"/>
  <c r="AK26" i="1"/>
  <c r="AO23" i="1"/>
  <c r="AD25" i="1"/>
  <c r="AL27" i="1"/>
  <c r="AF24" i="1"/>
  <c r="AN29" i="1"/>
  <c r="AH27" i="1"/>
  <c r="AJ24" i="1"/>
  <c r="AM28" i="1"/>
  <c r="AI28" i="1"/>
  <c r="AE28" i="1"/>
  <c r="AC24" i="1"/>
  <c r="AC91" i="1" l="1"/>
  <c r="T30" i="5"/>
  <c r="AG29" i="5"/>
  <c r="AO29" i="5" s="1"/>
  <c r="AY29" i="5" s="1"/>
  <c r="BB29" i="5" s="1"/>
  <c r="BC29" i="5" s="1"/>
  <c r="Y30" i="5"/>
  <c r="AL29" i="5"/>
  <c r="U32" i="5"/>
  <c r="AH31" i="5"/>
  <c r="AE33" i="5"/>
  <c r="R34" i="5"/>
  <c r="AC31" i="5"/>
  <c r="P32" i="5"/>
  <c r="AA31" i="5"/>
  <c r="AN30" i="5"/>
  <c r="W31" i="5"/>
  <c r="AJ30" i="5"/>
  <c r="Z32" i="5"/>
  <c r="AM31" i="5"/>
  <c r="V32" i="5"/>
  <c r="AI31" i="5"/>
  <c r="S31" i="5"/>
  <c r="AF30" i="5"/>
  <c r="AU33" i="5"/>
  <c r="BA32" i="5"/>
  <c r="Q32" i="5"/>
  <c r="AD31" i="5"/>
  <c r="X33" i="5"/>
  <c r="AK32" i="5"/>
  <c r="AZ32" i="5"/>
  <c r="AR33" i="5"/>
  <c r="BA24" i="1"/>
  <c r="AU28" i="1"/>
  <c r="BB27" i="1"/>
  <c r="X9" i="1"/>
  <c r="AK10" i="1"/>
  <c r="AA8" i="1"/>
  <c r="AN9" i="1"/>
  <c r="W9" i="1"/>
  <c r="AJ10" i="1"/>
  <c r="Q9" i="1"/>
  <c r="AD10" i="1"/>
  <c r="Y9" i="1"/>
  <c r="AL10" i="1"/>
  <c r="V8" i="1"/>
  <c r="AI9" i="1"/>
  <c r="U9" i="1"/>
  <c r="AH10" i="1"/>
  <c r="Z8" i="1"/>
  <c r="AM9" i="1"/>
  <c r="P8" i="1"/>
  <c r="AC9" i="1"/>
  <c r="S8" i="1"/>
  <c r="AF9" i="1"/>
  <c r="T9" i="1"/>
  <c r="AG10" i="1"/>
  <c r="AO11" i="1"/>
  <c r="AK27" i="1"/>
  <c r="AG35" i="1"/>
  <c r="AO24" i="1"/>
  <c r="AZ24" i="1" s="1"/>
  <c r="AN30" i="1"/>
  <c r="AF25" i="1"/>
  <c r="AD26" i="1"/>
  <c r="AL28" i="1"/>
  <c r="AE29" i="1"/>
  <c r="AM29" i="1"/>
  <c r="AH28" i="1"/>
  <c r="AI29" i="1"/>
  <c r="AJ25" i="1"/>
  <c r="AC25" i="1"/>
  <c r="AZ23" i="1" l="1"/>
  <c r="BC23" i="1" s="1"/>
  <c r="BD23" i="1" s="1"/>
  <c r="AC92" i="1"/>
  <c r="AG30" i="5"/>
  <c r="T31" i="5"/>
  <c r="AL30" i="5"/>
  <c r="AO30" i="5" s="1"/>
  <c r="AY30" i="5" s="1"/>
  <c r="BB30" i="5" s="1"/>
  <c r="BC30" i="5" s="1"/>
  <c r="Y31" i="5"/>
  <c r="S32" i="5"/>
  <c r="AF31" i="5"/>
  <c r="R35" i="5"/>
  <c r="AE34" i="5"/>
  <c r="Q33" i="5"/>
  <c r="AD32" i="5"/>
  <c r="W32" i="5"/>
  <c r="AJ31" i="5"/>
  <c r="X34" i="5"/>
  <c r="AK33" i="5"/>
  <c r="P33" i="5"/>
  <c r="AC32" i="5"/>
  <c r="V33" i="5"/>
  <c r="AI32" i="5"/>
  <c r="AR34" i="5"/>
  <c r="AZ33" i="5"/>
  <c r="AU34" i="5"/>
  <c r="BA33" i="5"/>
  <c r="Z33" i="5"/>
  <c r="AM32" i="5"/>
  <c r="AA32" i="5"/>
  <c r="AN31" i="5"/>
  <c r="U33" i="5"/>
  <c r="AH32" i="5"/>
  <c r="BC24" i="1"/>
  <c r="BD24" i="1" s="1"/>
  <c r="BA25" i="1"/>
  <c r="AU29" i="1"/>
  <c r="BB28" i="1"/>
  <c r="S7" i="1"/>
  <c r="AF8" i="1"/>
  <c r="Z7" i="1"/>
  <c r="AM8" i="1"/>
  <c r="V7" i="1"/>
  <c r="AI8" i="1"/>
  <c r="Q8" i="1"/>
  <c r="AD9" i="1"/>
  <c r="AA7" i="1"/>
  <c r="AN8" i="1"/>
  <c r="T8" i="1"/>
  <c r="AG9" i="1"/>
  <c r="P7" i="1"/>
  <c r="AC8" i="1"/>
  <c r="U8" i="1"/>
  <c r="AH9" i="1"/>
  <c r="Y8" i="1"/>
  <c r="AL9" i="1"/>
  <c r="W8" i="1"/>
  <c r="AJ9" i="1"/>
  <c r="X8" i="1"/>
  <c r="AK9" i="1"/>
  <c r="AO10" i="1"/>
  <c r="AG36" i="1"/>
  <c r="AK28" i="1"/>
  <c r="AO25" i="1"/>
  <c r="AZ25" i="1" s="1"/>
  <c r="AF26" i="1"/>
  <c r="AD27" i="1"/>
  <c r="AN31" i="1"/>
  <c r="AL29" i="1"/>
  <c r="AH29" i="1"/>
  <c r="AE30" i="1"/>
  <c r="AI30" i="1"/>
  <c r="AJ26" i="1"/>
  <c r="AM30" i="1"/>
  <c r="AC26" i="1"/>
  <c r="AZ22" i="1" l="1"/>
  <c r="BC22" i="1" s="1"/>
  <c r="BD22" i="1" s="1"/>
  <c r="AC93" i="1"/>
  <c r="T32" i="5"/>
  <c r="AG31" i="5"/>
  <c r="Y32" i="5"/>
  <c r="AL31" i="5"/>
  <c r="AO31" i="5" s="1"/>
  <c r="AY31" i="5" s="1"/>
  <c r="BB31" i="5" s="1"/>
  <c r="BC31" i="5" s="1"/>
  <c r="AM33" i="5"/>
  <c r="Z34" i="5"/>
  <c r="X35" i="5"/>
  <c r="AK34" i="5"/>
  <c r="U34" i="5"/>
  <c r="AH33" i="5"/>
  <c r="AR35" i="5"/>
  <c r="AZ34" i="5"/>
  <c r="P34" i="5"/>
  <c r="AC33" i="5"/>
  <c r="Q34" i="5"/>
  <c r="AD33" i="5"/>
  <c r="AN32" i="5"/>
  <c r="AA33" i="5"/>
  <c r="BA34" i="5"/>
  <c r="AU35" i="5"/>
  <c r="AI33" i="5"/>
  <c r="V34" i="5"/>
  <c r="AJ32" i="5"/>
  <c r="W33" i="5"/>
  <c r="AE35" i="5"/>
  <c r="R36" i="5"/>
  <c r="AF32" i="5"/>
  <c r="S33" i="5"/>
  <c r="AU30" i="1"/>
  <c r="BB29" i="1"/>
  <c r="BA26" i="1"/>
  <c r="BC25" i="1"/>
  <c r="BD25" i="1" s="1"/>
  <c r="X7" i="1"/>
  <c r="AK8" i="1"/>
  <c r="Y7" i="1"/>
  <c r="AL8" i="1"/>
  <c r="P6" i="1"/>
  <c r="AC6" i="1" s="1"/>
  <c r="AC7" i="1"/>
  <c r="AA6" i="1"/>
  <c r="AN6" i="1" s="1"/>
  <c r="AN7" i="1"/>
  <c r="V6" i="1"/>
  <c r="AI6" i="1" s="1"/>
  <c r="AI7" i="1"/>
  <c r="AO9" i="1"/>
  <c r="W7" i="1"/>
  <c r="AJ8" i="1"/>
  <c r="U7" i="1"/>
  <c r="AH8" i="1"/>
  <c r="T7" i="1"/>
  <c r="AG8" i="1"/>
  <c r="Q7" i="1"/>
  <c r="AD8" i="1"/>
  <c r="Z6" i="1"/>
  <c r="AM6" i="1" s="1"/>
  <c r="AM7" i="1"/>
  <c r="S6" i="1"/>
  <c r="AF6" i="1" s="1"/>
  <c r="AF7" i="1"/>
  <c r="AK29" i="1"/>
  <c r="AG37" i="1"/>
  <c r="AO26" i="1"/>
  <c r="AL30" i="1"/>
  <c r="AD28" i="1"/>
  <c r="AN32" i="1"/>
  <c r="AF27" i="1"/>
  <c r="AJ27" i="1"/>
  <c r="AI31" i="1"/>
  <c r="AH30" i="1"/>
  <c r="AM31" i="1"/>
  <c r="AE31" i="1"/>
  <c r="AC27" i="1"/>
  <c r="AZ21" i="1" l="1"/>
  <c r="BC21" i="1" s="1"/>
  <c r="BD21" i="1" s="1"/>
  <c r="AZ26" i="1"/>
  <c r="BC26" i="1" s="1"/>
  <c r="BD26" i="1" s="1"/>
  <c r="AC94" i="1"/>
  <c r="AG32" i="5"/>
  <c r="T33" i="5"/>
  <c r="Y33" i="5"/>
  <c r="AL32" i="5"/>
  <c r="AO32" i="5" s="1"/>
  <c r="AY32" i="5" s="1"/>
  <c r="BB32" i="5" s="1"/>
  <c r="BC32" i="5" s="1"/>
  <c r="R37" i="5"/>
  <c r="AE36" i="5"/>
  <c r="AU36" i="5"/>
  <c r="BA35" i="5"/>
  <c r="P35" i="5"/>
  <c r="AC34" i="5"/>
  <c r="AZ35" i="5"/>
  <c r="AR36" i="5"/>
  <c r="AK35" i="5"/>
  <c r="X36" i="5"/>
  <c r="AD34" i="5"/>
  <c r="Q35" i="5"/>
  <c r="Z35" i="5"/>
  <c r="AM34" i="5"/>
  <c r="S34" i="5"/>
  <c r="AF33" i="5"/>
  <c r="W34" i="5"/>
  <c r="AJ33" i="5"/>
  <c r="V35" i="5"/>
  <c r="AI34" i="5"/>
  <c r="AA34" i="5"/>
  <c r="AN33" i="5"/>
  <c r="AH34" i="5"/>
  <c r="U35" i="5"/>
  <c r="BA27" i="1"/>
  <c r="AU31" i="1"/>
  <c r="BB30" i="1"/>
  <c r="T6" i="1"/>
  <c r="AG6" i="1" s="1"/>
  <c r="AG7" i="1"/>
  <c r="W6" i="1"/>
  <c r="AJ6" i="1" s="1"/>
  <c r="AJ7" i="1"/>
  <c r="AO8" i="1"/>
  <c r="Y6" i="1"/>
  <c r="AL6" i="1" s="1"/>
  <c r="AL7" i="1"/>
  <c r="Q6" i="1"/>
  <c r="AD6" i="1" s="1"/>
  <c r="AD7" i="1"/>
  <c r="U6" i="1"/>
  <c r="AH6" i="1" s="1"/>
  <c r="AH7" i="1"/>
  <c r="X6" i="1"/>
  <c r="AK6" i="1" s="1"/>
  <c r="AK7" i="1"/>
  <c r="AG38" i="1"/>
  <c r="AK30" i="1"/>
  <c r="AO27" i="1"/>
  <c r="AF28" i="1"/>
  <c r="AD29" i="1"/>
  <c r="AN33" i="1"/>
  <c r="AL31" i="1"/>
  <c r="AM32" i="1"/>
  <c r="AH31" i="1"/>
  <c r="AI32" i="1"/>
  <c r="AE32" i="1"/>
  <c r="AJ28" i="1"/>
  <c r="AC28" i="1"/>
  <c r="AZ27" i="1" l="1"/>
  <c r="BC27" i="1" s="1"/>
  <c r="BD27" i="1" s="1"/>
  <c r="AZ20" i="1"/>
  <c r="BC20" i="1" s="1"/>
  <c r="BD20" i="1" s="1"/>
  <c r="AC95" i="1"/>
  <c r="AG33" i="5"/>
  <c r="T34" i="5"/>
  <c r="Y34" i="5"/>
  <c r="AL33" i="5"/>
  <c r="AO33" i="5" s="1"/>
  <c r="AY33" i="5" s="1"/>
  <c r="BB33" i="5" s="1"/>
  <c r="BC33" i="5" s="1"/>
  <c r="Q36" i="5"/>
  <c r="AD35" i="5"/>
  <c r="X37" i="5"/>
  <c r="AK36" i="5"/>
  <c r="V36" i="5"/>
  <c r="AI35" i="5"/>
  <c r="AC35" i="5"/>
  <c r="P36" i="5"/>
  <c r="AZ36" i="5"/>
  <c r="AR37" i="5"/>
  <c r="S35" i="5"/>
  <c r="AF34" i="5"/>
  <c r="AU37" i="5"/>
  <c r="BA36" i="5"/>
  <c r="U36" i="5"/>
  <c r="AH35" i="5"/>
  <c r="AA35" i="5"/>
  <c r="AN34" i="5"/>
  <c r="W35" i="5"/>
  <c r="AJ34" i="5"/>
  <c r="Z36" i="5"/>
  <c r="AM35" i="5"/>
  <c r="AE37" i="5"/>
  <c r="R38" i="5"/>
  <c r="AU32" i="1"/>
  <c r="BB31" i="1"/>
  <c r="BA28" i="1"/>
  <c r="AO6" i="1"/>
  <c r="AO7" i="1"/>
  <c r="AK31" i="1"/>
  <c r="AG39" i="1"/>
  <c r="AO28" i="1"/>
  <c r="AZ28" i="1" s="1"/>
  <c r="AL32" i="1"/>
  <c r="AD30" i="1"/>
  <c r="AN34" i="1"/>
  <c r="AF29" i="1"/>
  <c r="AH32" i="1"/>
  <c r="AJ29" i="1"/>
  <c r="AE33" i="1"/>
  <c r="AI33" i="1"/>
  <c r="AM33" i="1"/>
  <c r="AC29" i="1"/>
  <c r="AZ19" i="1" l="1"/>
  <c r="BC19" i="1" s="1"/>
  <c r="BD19" i="1" s="1"/>
  <c r="AZ18" i="1"/>
  <c r="BC18" i="1" s="1"/>
  <c r="BD18" i="1" s="1"/>
  <c r="AC96" i="1"/>
  <c r="AG34" i="5"/>
  <c r="T35" i="5"/>
  <c r="Y35" i="5"/>
  <c r="AL34" i="5"/>
  <c r="AO34" i="5" s="1"/>
  <c r="AY34" i="5" s="1"/>
  <c r="BB34" i="5" s="1"/>
  <c r="BC34" i="5" s="1"/>
  <c r="AR38" i="5"/>
  <c r="AZ37" i="5"/>
  <c r="W36" i="5"/>
  <c r="AJ35" i="5"/>
  <c r="U37" i="5"/>
  <c r="AH36" i="5"/>
  <c r="S36" i="5"/>
  <c r="AF35" i="5"/>
  <c r="Z37" i="5"/>
  <c r="AM36" i="5"/>
  <c r="AA36" i="5"/>
  <c r="AN35" i="5"/>
  <c r="AU38" i="5"/>
  <c r="BA37" i="5"/>
  <c r="V37" i="5"/>
  <c r="AI36" i="5"/>
  <c r="X38" i="5"/>
  <c r="AK37" i="5"/>
  <c r="R39" i="5"/>
  <c r="AE38" i="5"/>
  <c r="P37" i="5"/>
  <c r="AC36" i="5"/>
  <c r="Q37" i="5"/>
  <c r="AD36" i="5"/>
  <c r="BC28" i="1"/>
  <c r="BD28" i="1" s="1"/>
  <c r="BA29" i="1"/>
  <c r="AU33" i="1"/>
  <c r="BB32" i="1"/>
  <c r="AK32" i="1"/>
  <c r="AO29" i="1"/>
  <c r="AZ29" i="1" s="1"/>
  <c r="AG40" i="1"/>
  <c r="AN35" i="1"/>
  <c r="AL33" i="1"/>
  <c r="AD31" i="1"/>
  <c r="AF30" i="1"/>
  <c r="AJ30" i="1"/>
  <c r="AI34" i="1"/>
  <c r="AH33" i="1"/>
  <c r="AM34" i="1"/>
  <c r="AE34" i="1"/>
  <c r="AC30" i="1"/>
  <c r="BC29" i="1" l="1"/>
  <c r="BD29" i="1" s="1"/>
  <c r="AC97" i="1"/>
  <c r="T36" i="5"/>
  <c r="AG35" i="5"/>
  <c r="AO35" i="5" s="1"/>
  <c r="AY35" i="5" s="1"/>
  <c r="BB35" i="5" s="1"/>
  <c r="BC35" i="5" s="1"/>
  <c r="AL35" i="5"/>
  <c r="Y36" i="5"/>
  <c r="Q38" i="5"/>
  <c r="AD37" i="5"/>
  <c r="X39" i="5"/>
  <c r="AK38" i="5"/>
  <c r="BA38" i="5"/>
  <c r="AU39" i="5"/>
  <c r="AM37" i="5"/>
  <c r="Z38" i="5"/>
  <c r="AF36" i="5"/>
  <c r="S37" i="5"/>
  <c r="P38" i="5"/>
  <c r="AC37" i="5"/>
  <c r="R40" i="5"/>
  <c r="AE39" i="5"/>
  <c r="AI37" i="5"/>
  <c r="V38" i="5"/>
  <c r="AN36" i="5"/>
  <c r="AA37" i="5"/>
  <c r="AJ36" i="5"/>
  <c r="W37" i="5"/>
  <c r="U38" i="5"/>
  <c r="AH37" i="5"/>
  <c r="AR39" i="5"/>
  <c r="AZ38" i="5"/>
  <c r="AU34" i="1"/>
  <c r="BB33" i="1"/>
  <c r="BA30" i="1"/>
  <c r="AK33" i="1"/>
  <c r="AO30" i="1"/>
  <c r="AZ30" i="1" s="1"/>
  <c r="AG41" i="1"/>
  <c r="AL34" i="1"/>
  <c r="AN36" i="1"/>
  <c r="AD32" i="1"/>
  <c r="AF31" i="1"/>
  <c r="AE35" i="1"/>
  <c r="AI35" i="1"/>
  <c r="AH34" i="1"/>
  <c r="AM35" i="1"/>
  <c r="AJ31" i="1"/>
  <c r="AC31" i="1"/>
  <c r="AC98" i="1" l="1"/>
  <c r="T37" i="5"/>
  <c r="AG36" i="5"/>
  <c r="AO36" i="5" s="1"/>
  <c r="AY36" i="5" s="1"/>
  <c r="BB36" i="5" s="1"/>
  <c r="BC36" i="5" s="1"/>
  <c r="AL36" i="5"/>
  <c r="Y37" i="5"/>
  <c r="Z39" i="5"/>
  <c r="AM38" i="5"/>
  <c r="AZ39" i="5"/>
  <c r="AR40" i="5"/>
  <c r="AE40" i="5"/>
  <c r="R41" i="5"/>
  <c r="AH38" i="5"/>
  <c r="U39" i="5"/>
  <c r="P39" i="5"/>
  <c r="AC38" i="5"/>
  <c r="X40" i="5"/>
  <c r="AK39" i="5"/>
  <c r="AD38" i="5"/>
  <c r="Q39" i="5"/>
  <c r="V39" i="5"/>
  <c r="AI38" i="5"/>
  <c r="W38" i="5"/>
  <c r="AJ37" i="5"/>
  <c r="AA38" i="5"/>
  <c r="AN37" i="5"/>
  <c r="S38" i="5"/>
  <c r="AF37" i="5"/>
  <c r="AU40" i="5"/>
  <c r="BA39" i="5"/>
  <c r="BC30" i="1"/>
  <c r="BD30" i="1" s="1"/>
  <c r="BA31" i="1"/>
  <c r="AU35" i="1"/>
  <c r="BB34" i="1"/>
  <c r="AK34" i="1"/>
  <c r="AO31" i="1"/>
  <c r="AZ31" i="1" s="1"/>
  <c r="AG42" i="1"/>
  <c r="AF32" i="1"/>
  <c r="AD33" i="1"/>
  <c r="AL35" i="1"/>
  <c r="AN37" i="1"/>
  <c r="AE36" i="1"/>
  <c r="AM36" i="1"/>
  <c r="AJ32" i="1"/>
  <c r="AH35" i="1"/>
  <c r="AI36" i="1"/>
  <c r="AC32" i="1"/>
  <c r="AC99" i="1" l="1"/>
  <c r="AG37" i="5"/>
  <c r="T38" i="5"/>
  <c r="AL37" i="5"/>
  <c r="AO37" i="5" s="1"/>
  <c r="AY37" i="5" s="1"/>
  <c r="BB37" i="5" s="1"/>
  <c r="BC37" i="5" s="1"/>
  <c r="Y38" i="5"/>
  <c r="BA40" i="5"/>
  <c r="AU41" i="5"/>
  <c r="AA39" i="5"/>
  <c r="AN38" i="5"/>
  <c r="V40" i="5"/>
  <c r="AI39" i="5"/>
  <c r="X41" i="5"/>
  <c r="AK40" i="5"/>
  <c r="R42" i="5"/>
  <c r="AE41" i="5"/>
  <c r="S39" i="5"/>
  <c r="AF38" i="5"/>
  <c r="W39" i="5"/>
  <c r="AJ38" i="5"/>
  <c r="AC39" i="5"/>
  <c r="P40" i="5"/>
  <c r="AR41" i="5"/>
  <c r="AZ40" i="5"/>
  <c r="AD39" i="5"/>
  <c r="Q40" i="5"/>
  <c r="Z40" i="5"/>
  <c r="AM39" i="5"/>
  <c r="U40" i="5"/>
  <c r="AH39" i="5"/>
  <c r="BC31" i="1"/>
  <c r="BD31" i="1" s="1"/>
  <c r="AU36" i="1"/>
  <c r="BB35" i="1"/>
  <c r="BA32" i="1"/>
  <c r="AK35" i="1"/>
  <c r="AO32" i="1"/>
  <c r="AZ32" i="1" s="1"/>
  <c r="AG43" i="1"/>
  <c r="AN38" i="1"/>
  <c r="AD34" i="1"/>
  <c r="AL36" i="1"/>
  <c r="AF33" i="1"/>
  <c r="AJ33" i="1"/>
  <c r="AI37" i="1"/>
  <c r="AE37" i="1"/>
  <c r="AH36" i="1"/>
  <c r="AM37" i="1"/>
  <c r="AC33" i="1"/>
  <c r="AC100" i="1" l="1"/>
  <c r="AG38" i="5"/>
  <c r="T39" i="5"/>
  <c r="Y39" i="5"/>
  <c r="AL38" i="5"/>
  <c r="AO38" i="5" s="1"/>
  <c r="AY38" i="5" s="1"/>
  <c r="BB38" i="5" s="1"/>
  <c r="BC38" i="5" s="1"/>
  <c r="U41" i="5"/>
  <c r="AH40" i="5"/>
  <c r="S40" i="5"/>
  <c r="AF39" i="5"/>
  <c r="X42" i="5"/>
  <c r="AK41" i="5"/>
  <c r="AM40" i="5"/>
  <c r="Z41" i="5"/>
  <c r="AZ41" i="5"/>
  <c r="AR42" i="5"/>
  <c r="W40" i="5"/>
  <c r="AJ39" i="5"/>
  <c r="BA41" i="5"/>
  <c r="AU42" i="5"/>
  <c r="AN39" i="5"/>
  <c r="AA40" i="5"/>
  <c r="Q41" i="5"/>
  <c r="AD40" i="5"/>
  <c r="P41" i="5"/>
  <c r="AC40" i="5"/>
  <c r="AE42" i="5"/>
  <c r="R43" i="5"/>
  <c r="AI40" i="5"/>
  <c r="V41" i="5"/>
  <c r="BC32" i="1"/>
  <c r="BD32" i="1" s="1"/>
  <c r="BA33" i="1"/>
  <c r="AU37" i="1"/>
  <c r="BB36" i="1"/>
  <c r="AO33" i="1"/>
  <c r="AZ33" i="1" s="1"/>
  <c r="AG44" i="1"/>
  <c r="AK36" i="1"/>
  <c r="AF34" i="1"/>
  <c r="AD35" i="1"/>
  <c r="AL37" i="1"/>
  <c r="AN39" i="1"/>
  <c r="AM38" i="1"/>
  <c r="AH37" i="1"/>
  <c r="AE38" i="1"/>
  <c r="AI38" i="1"/>
  <c r="AJ34" i="1"/>
  <c r="AC34" i="1"/>
  <c r="AC101" i="1" l="1"/>
  <c r="AG39" i="5"/>
  <c r="T40" i="5"/>
  <c r="AL39" i="5"/>
  <c r="AO39" i="5" s="1"/>
  <c r="AY39" i="5" s="1"/>
  <c r="BB39" i="5" s="1"/>
  <c r="BC39" i="5" s="1"/>
  <c r="Y40" i="5"/>
  <c r="Z42" i="5"/>
  <c r="AM41" i="5"/>
  <c r="P42" i="5"/>
  <c r="AC41" i="5"/>
  <c r="AK42" i="5"/>
  <c r="X43" i="5"/>
  <c r="R44" i="5"/>
  <c r="AE43" i="5"/>
  <c r="AD41" i="5"/>
  <c r="Q42" i="5"/>
  <c r="W41" i="5"/>
  <c r="AJ40" i="5"/>
  <c r="S41" i="5"/>
  <c r="AF40" i="5"/>
  <c r="AH41" i="5"/>
  <c r="U42" i="5"/>
  <c r="V42" i="5"/>
  <c r="AI41" i="5"/>
  <c r="AA41" i="5"/>
  <c r="AN40" i="5"/>
  <c r="BA42" i="5"/>
  <c r="AU43" i="5"/>
  <c r="AZ42" i="5"/>
  <c r="AR43" i="5"/>
  <c r="BA34" i="1"/>
  <c r="AU38" i="1"/>
  <c r="BB37" i="1"/>
  <c r="BC33" i="1"/>
  <c r="BD33" i="1" s="1"/>
  <c r="AO34" i="1"/>
  <c r="AZ34" i="1" s="1"/>
  <c r="AG45" i="1"/>
  <c r="AK37" i="1"/>
  <c r="AF35" i="1"/>
  <c r="AN40" i="1"/>
  <c r="AD36" i="1"/>
  <c r="AL38" i="1"/>
  <c r="AI39" i="1"/>
  <c r="AH38" i="1"/>
  <c r="AJ35" i="1"/>
  <c r="AE39" i="1"/>
  <c r="AM39" i="1"/>
  <c r="AC35" i="1"/>
  <c r="BC34" i="1" l="1"/>
  <c r="BD34" i="1" s="1"/>
  <c r="AC102" i="1"/>
  <c r="T41" i="5"/>
  <c r="AG40" i="5"/>
  <c r="Y41" i="5"/>
  <c r="AL40" i="5"/>
  <c r="AO40" i="5" s="1"/>
  <c r="AY40" i="5" s="1"/>
  <c r="BB40" i="5" s="1"/>
  <c r="BC40" i="5" s="1"/>
  <c r="AA42" i="5"/>
  <c r="AN41" i="5"/>
  <c r="AH42" i="5"/>
  <c r="U43" i="5"/>
  <c r="AE44" i="5"/>
  <c r="R45" i="5"/>
  <c r="AD42" i="5"/>
  <c r="Q43" i="5"/>
  <c r="X44" i="5"/>
  <c r="AK43" i="5"/>
  <c r="AU44" i="5"/>
  <c r="BA43" i="5"/>
  <c r="S42" i="5"/>
  <c r="AF41" i="5"/>
  <c r="AC42" i="5"/>
  <c r="P43" i="5"/>
  <c r="AZ43" i="5"/>
  <c r="AR44" i="5"/>
  <c r="V43" i="5"/>
  <c r="AI42" i="5"/>
  <c r="W42" i="5"/>
  <c r="AJ41" i="5"/>
  <c r="AM42" i="5"/>
  <c r="Z43" i="5"/>
  <c r="AU39" i="1"/>
  <c r="BB38" i="1"/>
  <c r="BA35" i="1"/>
  <c r="AO35" i="1"/>
  <c r="AZ35" i="1" s="1"/>
  <c r="AK38" i="1"/>
  <c r="AG46" i="1"/>
  <c r="AF36" i="1"/>
  <c r="AL39" i="1"/>
  <c r="AN41" i="1"/>
  <c r="AD37" i="1"/>
  <c r="AJ36" i="1"/>
  <c r="AH39" i="1"/>
  <c r="AM40" i="1"/>
  <c r="AI40" i="1"/>
  <c r="AE40" i="1"/>
  <c r="AC36" i="1"/>
  <c r="AC103" i="1" l="1"/>
  <c r="AG41" i="5"/>
  <c r="T42" i="5"/>
  <c r="Y42" i="5"/>
  <c r="AL41" i="5"/>
  <c r="AO41" i="5" s="1"/>
  <c r="AY41" i="5" s="1"/>
  <c r="BB41" i="5" s="1"/>
  <c r="BC41" i="5" s="1"/>
  <c r="AD43" i="5"/>
  <c r="Q44" i="5"/>
  <c r="S43" i="5"/>
  <c r="AF42" i="5"/>
  <c r="X45" i="5"/>
  <c r="AK44" i="5"/>
  <c r="P44" i="5"/>
  <c r="AC43" i="5"/>
  <c r="W43" i="5"/>
  <c r="AJ42" i="5"/>
  <c r="V44" i="5"/>
  <c r="AI43" i="5"/>
  <c r="AU45" i="5"/>
  <c r="BA44" i="5"/>
  <c r="U44" i="5"/>
  <c r="AH43" i="5"/>
  <c r="AA43" i="5"/>
  <c r="AN42" i="5"/>
  <c r="Z44" i="5"/>
  <c r="AM43" i="5"/>
  <c r="AR45" i="5"/>
  <c r="AZ44" i="5"/>
  <c r="R46" i="5"/>
  <c r="AE45" i="5"/>
  <c r="BC35" i="1"/>
  <c r="BD35" i="1" s="1"/>
  <c r="BA36" i="1"/>
  <c r="AU40" i="1"/>
  <c r="BB39" i="1"/>
  <c r="AO36" i="1"/>
  <c r="AZ36" i="1" s="1"/>
  <c r="AG47" i="1"/>
  <c r="AK39" i="1"/>
  <c r="AD38" i="1"/>
  <c r="AL40" i="1"/>
  <c r="AN42" i="1"/>
  <c r="AF37" i="1"/>
  <c r="AE41" i="1"/>
  <c r="AI41" i="1"/>
  <c r="AM41" i="1"/>
  <c r="AH40" i="1"/>
  <c r="AJ37" i="1"/>
  <c r="AC37" i="1"/>
  <c r="AC104" i="1" l="1"/>
  <c r="AG42" i="5"/>
  <c r="T43" i="5"/>
  <c r="AL42" i="5"/>
  <c r="AO42" i="5" s="1"/>
  <c r="AY42" i="5" s="1"/>
  <c r="BB42" i="5" s="1"/>
  <c r="BC42" i="5" s="1"/>
  <c r="Y43" i="5"/>
  <c r="AJ43" i="5"/>
  <c r="W44" i="5"/>
  <c r="AE46" i="5"/>
  <c r="R47" i="5"/>
  <c r="AM44" i="5"/>
  <c r="Z45" i="5"/>
  <c r="BA45" i="5"/>
  <c r="AU46" i="5"/>
  <c r="X46" i="5"/>
  <c r="AK45" i="5"/>
  <c r="AR46" i="5"/>
  <c r="AZ45" i="5"/>
  <c r="AN43" i="5"/>
  <c r="AA44" i="5"/>
  <c r="U45" i="5"/>
  <c r="AH44" i="5"/>
  <c r="Q45" i="5"/>
  <c r="AD44" i="5"/>
  <c r="AI44" i="5"/>
  <c r="V45" i="5"/>
  <c r="P45" i="5"/>
  <c r="AC44" i="5"/>
  <c r="AF43" i="5"/>
  <c r="S44" i="5"/>
  <c r="AU41" i="1"/>
  <c r="BB40" i="1"/>
  <c r="BC36" i="1"/>
  <c r="BD36" i="1" s="1"/>
  <c r="BA37" i="1"/>
  <c r="AO37" i="1"/>
  <c r="AZ37" i="1" s="1"/>
  <c r="AK40" i="1"/>
  <c r="AG48" i="1"/>
  <c r="AL41" i="1"/>
  <c r="AF38" i="1"/>
  <c r="AN43" i="1"/>
  <c r="AD39" i="1"/>
  <c r="AM42" i="1"/>
  <c r="AH41" i="1"/>
  <c r="AI42" i="1"/>
  <c r="AJ38" i="1"/>
  <c r="AE42" i="1"/>
  <c r="AC38" i="1"/>
  <c r="AC105" i="1" l="1"/>
  <c r="T44" i="5"/>
  <c r="AG43" i="5"/>
  <c r="BC37" i="1"/>
  <c r="BD37" i="1" s="1"/>
  <c r="Y44" i="5"/>
  <c r="AL43" i="5"/>
  <c r="AK46" i="5"/>
  <c r="X47" i="5"/>
  <c r="AD45" i="5"/>
  <c r="Q46" i="5"/>
  <c r="AN44" i="5"/>
  <c r="AA45" i="5"/>
  <c r="R48" i="5"/>
  <c r="AE47" i="5"/>
  <c r="P46" i="5"/>
  <c r="AC45" i="5"/>
  <c r="AU47" i="5"/>
  <c r="BA46" i="5"/>
  <c r="Z46" i="5"/>
  <c r="AM45" i="5"/>
  <c r="W45" i="5"/>
  <c r="AJ44" i="5"/>
  <c r="S45" i="5"/>
  <c r="AF44" i="5"/>
  <c r="V46" i="5"/>
  <c r="AI45" i="5"/>
  <c r="AH45" i="5"/>
  <c r="U46" i="5"/>
  <c r="AZ46" i="5"/>
  <c r="AR47" i="5"/>
  <c r="AU42" i="1"/>
  <c r="BB41" i="1"/>
  <c r="BA38" i="1"/>
  <c r="AO38" i="1"/>
  <c r="AZ38" i="1" s="1"/>
  <c r="AK41" i="1"/>
  <c r="AG49" i="1"/>
  <c r="AF39" i="1"/>
  <c r="AD40" i="1"/>
  <c r="AN44" i="1"/>
  <c r="AL42" i="1"/>
  <c r="AH42" i="1"/>
  <c r="AE43" i="1"/>
  <c r="AJ39" i="1"/>
  <c r="AI43" i="1"/>
  <c r="AM43" i="1"/>
  <c r="AC39" i="1"/>
  <c r="AC106" i="1" l="1"/>
  <c r="AO43" i="5"/>
  <c r="AY43" i="5" s="1"/>
  <c r="BB43" i="5" s="1"/>
  <c r="BC43" i="5" s="1"/>
  <c r="AG44" i="5"/>
  <c r="T45" i="5"/>
  <c r="Y45" i="5"/>
  <c r="AL44" i="5"/>
  <c r="AO44" i="5" s="1"/>
  <c r="AY44" i="5" s="1"/>
  <c r="BB44" i="5" s="1"/>
  <c r="BC44" i="5" s="1"/>
  <c r="V47" i="5"/>
  <c r="AI46" i="5"/>
  <c r="AA46" i="5"/>
  <c r="AN45" i="5"/>
  <c r="X48" i="5"/>
  <c r="AK47" i="5"/>
  <c r="W46" i="5"/>
  <c r="AJ45" i="5"/>
  <c r="S46" i="5"/>
  <c r="AF45" i="5"/>
  <c r="Q47" i="5"/>
  <c r="AD46" i="5"/>
  <c r="U47" i="5"/>
  <c r="AH46" i="5"/>
  <c r="AU48" i="5"/>
  <c r="BA47" i="5"/>
  <c r="AZ47" i="5"/>
  <c r="AR48" i="5"/>
  <c r="Z47" i="5"/>
  <c r="AM46" i="5"/>
  <c r="AC46" i="5"/>
  <c r="P47" i="5"/>
  <c r="AE48" i="5"/>
  <c r="R49" i="5"/>
  <c r="BC38" i="1"/>
  <c r="BD38" i="1" s="1"/>
  <c r="BA39" i="1"/>
  <c r="AU43" i="1"/>
  <c r="BB42" i="1"/>
  <c r="AO39" i="1"/>
  <c r="AZ39" i="1" s="1"/>
  <c r="AG50" i="1"/>
  <c r="AK42" i="1"/>
  <c r="AN45" i="1"/>
  <c r="AF40" i="1"/>
  <c r="AL43" i="1"/>
  <c r="AD41" i="1"/>
  <c r="AJ40" i="1"/>
  <c r="AH43" i="1"/>
  <c r="AM44" i="1"/>
  <c r="AI44" i="1"/>
  <c r="AE44" i="1"/>
  <c r="AC40" i="1"/>
  <c r="AC107" i="1" l="1"/>
  <c r="T46" i="5"/>
  <c r="AG45" i="5"/>
  <c r="Y46" i="5"/>
  <c r="AL45" i="5"/>
  <c r="AO45" i="5" s="1"/>
  <c r="AY45" i="5" s="1"/>
  <c r="BB45" i="5" s="1"/>
  <c r="BC45" i="5" s="1"/>
  <c r="S47" i="5"/>
  <c r="AF46" i="5"/>
  <c r="U48" i="5"/>
  <c r="AH47" i="5"/>
  <c r="X49" i="5"/>
  <c r="AK48" i="5"/>
  <c r="Z48" i="5"/>
  <c r="AM47" i="5"/>
  <c r="AU49" i="5"/>
  <c r="BA48" i="5"/>
  <c r="Q48" i="5"/>
  <c r="AD47" i="5"/>
  <c r="R50" i="5"/>
  <c r="AE49" i="5"/>
  <c r="V48" i="5"/>
  <c r="AI47" i="5"/>
  <c r="P48" i="5"/>
  <c r="AC47" i="5"/>
  <c r="AR49" i="5"/>
  <c r="AZ48" i="5"/>
  <c r="W47" i="5"/>
  <c r="AJ46" i="5"/>
  <c r="AA47" i="5"/>
  <c r="AN46" i="5"/>
  <c r="AU44" i="1"/>
  <c r="BB43" i="1"/>
  <c r="BC39" i="1"/>
  <c r="BD39" i="1" s="1"/>
  <c r="BA40" i="1"/>
  <c r="AO40" i="1"/>
  <c r="AZ40" i="1" s="1"/>
  <c r="AK43" i="1"/>
  <c r="AG51" i="1"/>
  <c r="AD42" i="1"/>
  <c r="AN46" i="1"/>
  <c r="AL44" i="1"/>
  <c r="AF41" i="1"/>
  <c r="AM45" i="1"/>
  <c r="AE45" i="1"/>
  <c r="AI45" i="1"/>
  <c r="AH44" i="1"/>
  <c r="AJ41" i="1"/>
  <c r="AC41" i="1"/>
  <c r="AC108" i="1" l="1"/>
  <c r="BC40" i="1"/>
  <c r="BD40" i="1" s="1"/>
  <c r="T47" i="5"/>
  <c r="AG46" i="5"/>
  <c r="AO46" i="5" s="1"/>
  <c r="AY46" i="5" s="1"/>
  <c r="BB46" i="5" s="1"/>
  <c r="BC46" i="5" s="1"/>
  <c r="AL46" i="5"/>
  <c r="Y47" i="5"/>
  <c r="AN47" i="5"/>
  <c r="AA48" i="5"/>
  <c r="AR50" i="5"/>
  <c r="AZ49" i="5"/>
  <c r="AI48" i="5"/>
  <c r="V49" i="5"/>
  <c r="BA49" i="5"/>
  <c r="AU50" i="5"/>
  <c r="X50" i="5"/>
  <c r="AK49" i="5"/>
  <c r="AJ47" i="5"/>
  <c r="W48" i="5"/>
  <c r="P49" i="5"/>
  <c r="AC48" i="5"/>
  <c r="AE50" i="5"/>
  <c r="R51" i="5"/>
  <c r="Q49" i="5"/>
  <c r="AD48" i="5"/>
  <c r="AM48" i="5"/>
  <c r="Z49" i="5"/>
  <c r="U49" i="5"/>
  <c r="AH48" i="5"/>
  <c r="AF47" i="5"/>
  <c r="S48" i="5"/>
  <c r="AU45" i="1"/>
  <c r="BB44" i="1"/>
  <c r="BA41" i="1"/>
  <c r="AO41" i="1"/>
  <c r="AZ41" i="1" s="1"/>
  <c r="AG52" i="1"/>
  <c r="AK44" i="1"/>
  <c r="AL45" i="1"/>
  <c r="AD43" i="1"/>
  <c r="AF42" i="1"/>
  <c r="AN47" i="1"/>
  <c r="AJ42" i="1"/>
  <c r="AH45" i="1"/>
  <c r="AE46" i="1"/>
  <c r="AI46" i="1"/>
  <c r="AM46" i="1"/>
  <c r="AC42" i="1"/>
  <c r="AC109" i="1" l="1"/>
  <c r="T48" i="5"/>
  <c r="AG47" i="5"/>
  <c r="AL47" i="5"/>
  <c r="AO47" i="5" s="1"/>
  <c r="AY47" i="5" s="1"/>
  <c r="BB47" i="5" s="1"/>
  <c r="BC47" i="5" s="1"/>
  <c r="Y48" i="5"/>
  <c r="AU51" i="5"/>
  <c r="BA50" i="5"/>
  <c r="AH49" i="5"/>
  <c r="U50" i="5"/>
  <c r="AD49" i="5"/>
  <c r="Q50" i="5"/>
  <c r="P50" i="5"/>
  <c r="AC49" i="5"/>
  <c r="AK50" i="5"/>
  <c r="X51" i="5"/>
  <c r="AZ50" i="5"/>
  <c r="AR51" i="5"/>
  <c r="Z50" i="5"/>
  <c r="AM49" i="5"/>
  <c r="W49" i="5"/>
  <c r="AJ48" i="5"/>
  <c r="V50" i="5"/>
  <c r="AI49" i="5"/>
  <c r="R52" i="5"/>
  <c r="AE51" i="5"/>
  <c r="AN48" i="5"/>
  <c r="AA49" i="5"/>
  <c r="S49" i="5"/>
  <c r="AF48" i="5"/>
  <c r="BC41" i="1"/>
  <c r="BD41" i="1" s="1"/>
  <c r="BA42" i="1"/>
  <c r="AU46" i="1"/>
  <c r="BB45" i="1"/>
  <c r="AO42" i="1"/>
  <c r="AZ42" i="1" s="1"/>
  <c r="AK45" i="1"/>
  <c r="AG53" i="1"/>
  <c r="AF43" i="1"/>
  <c r="AL46" i="1"/>
  <c r="AN48" i="1"/>
  <c r="AD44" i="1"/>
  <c r="AH46" i="1"/>
  <c r="AI47" i="1"/>
  <c r="AE47" i="1"/>
  <c r="AM47" i="1"/>
  <c r="AJ43" i="1"/>
  <c r="AC43" i="1"/>
  <c r="AC110" i="1" l="1"/>
  <c r="AG48" i="5"/>
  <c r="T49" i="5"/>
  <c r="Y49" i="5"/>
  <c r="AL48" i="5"/>
  <c r="AO48" i="5" s="1"/>
  <c r="AY48" i="5" s="1"/>
  <c r="BB48" i="5" s="1"/>
  <c r="BC48" i="5" s="1"/>
  <c r="S50" i="5"/>
  <c r="AF49" i="5"/>
  <c r="AZ51" i="5"/>
  <c r="AR52" i="5"/>
  <c r="X52" i="5"/>
  <c r="AK51" i="5"/>
  <c r="Q51" i="5"/>
  <c r="AD50" i="5"/>
  <c r="AE52" i="5"/>
  <c r="R53" i="5"/>
  <c r="AA50" i="5"/>
  <c r="AN49" i="5"/>
  <c r="U51" i="5"/>
  <c r="AH50" i="5"/>
  <c r="W50" i="5"/>
  <c r="AJ49" i="5"/>
  <c r="AU52" i="5"/>
  <c r="BA51" i="5"/>
  <c r="V51" i="5"/>
  <c r="AI50" i="5"/>
  <c r="Z51" i="5"/>
  <c r="AM50" i="5"/>
  <c r="AC50" i="5"/>
  <c r="P51" i="5"/>
  <c r="BC42" i="1"/>
  <c r="BD42" i="1" s="1"/>
  <c r="BA43" i="1"/>
  <c r="AU47" i="1"/>
  <c r="BB46" i="1"/>
  <c r="AO43" i="1"/>
  <c r="AZ43" i="1" s="1"/>
  <c r="AG54" i="1"/>
  <c r="AK46" i="1"/>
  <c r="AN49" i="1"/>
  <c r="AL47" i="1"/>
  <c r="AD45" i="1"/>
  <c r="AF44" i="1"/>
  <c r="AI48" i="1"/>
  <c r="AM48" i="1"/>
  <c r="AJ44" i="1"/>
  <c r="AE48" i="1"/>
  <c r="AH47" i="1"/>
  <c r="AC44" i="1"/>
  <c r="AC111" i="1" l="1"/>
  <c r="AG49" i="5"/>
  <c r="T50" i="5"/>
  <c r="Y50" i="5"/>
  <c r="AL49" i="5"/>
  <c r="AO49" i="5" s="1"/>
  <c r="AY49" i="5" s="1"/>
  <c r="BB49" i="5" s="1"/>
  <c r="BC49" i="5" s="1"/>
  <c r="P52" i="5"/>
  <c r="AC51" i="5"/>
  <c r="Q52" i="5"/>
  <c r="AD51" i="5"/>
  <c r="V52" i="5"/>
  <c r="AI51" i="5"/>
  <c r="W51" i="5"/>
  <c r="AJ50" i="5"/>
  <c r="AR53" i="5"/>
  <c r="AZ52" i="5"/>
  <c r="AA51" i="5"/>
  <c r="AN50" i="5"/>
  <c r="Z52" i="5"/>
  <c r="AM51" i="5"/>
  <c r="AU53" i="5"/>
  <c r="BA52" i="5"/>
  <c r="U52" i="5"/>
  <c r="AH51" i="5"/>
  <c r="R54" i="5"/>
  <c r="AE53" i="5"/>
  <c r="X53" i="5"/>
  <c r="AK52" i="5"/>
  <c r="S51" i="5"/>
  <c r="AF50" i="5"/>
  <c r="BC43" i="1"/>
  <c r="BD43" i="1" s="1"/>
  <c r="AU48" i="1"/>
  <c r="BB47" i="1"/>
  <c r="BA44" i="1"/>
  <c r="AK47" i="1"/>
  <c r="AO44" i="1"/>
  <c r="AZ44" i="1" s="1"/>
  <c r="AG55" i="1"/>
  <c r="AD46" i="1"/>
  <c r="AN50" i="1"/>
  <c r="AF45" i="1"/>
  <c r="AL48" i="1"/>
  <c r="AH48" i="1"/>
  <c r="AJ45" i="1"/>
  <c r="AM49" i="1"/>
  <c r="AE49" i="1"/>
  <c r="AI49" i="1"/>
  <c r="AC45" i="1"/>
  <c r="AC112" i="1" l="1"/>
  <c r="AG50" i="5"/>
  <c r="T51" i="5"/>
  <c r="AL50" i="5"/>
  <c r="AO50" i="5" s="1"/>
  <c r="AY50" i="5" s="1"/>
  <c r="BB50" i="5" s="1"/>
  <c r="BC50" i="5" s="1"/>
  <c r="Y51" i="5"/>
  <c r="AR54" i="5"/>
  <c r="AZ53" i="5"/>
  <c r="AF51" i="5"/>
  <c r="S52" i="5"/>
  <c r="U53" i="5"/>
  <c r="AH52" i="5"/>
  <c r="AM52" i="5"/>
  <c r="Z53" i="5"/>
  <c r="AI52" i="5"/>
  <c r="V53" i="5"/>
  <c r="X54" i="5"/>
  <c r="AK53" i="5"/>
  <c r="R55" i="5"/>
  <c r="AE54" i="5"/>
  <c r="BA53" i="5"/>
  <c r="AU54" i="5"/>
  <c r="Q53" i="5"/>
  <c r="AD52" i="5"/>
  <c r="AN51" i="5"/>
  <c r="AA52" i="5"/>
  <c r="AJ51" i="5"/>
  <c r="W52" i="5"/>
  <c r="P53" i="5"/>
  <c r="AC52" i="5"/>
  <c r="BC44" i="1"/>
  <c r="BD44" i="1" s="1"/>
  <c r="AR46" i="1"/>
  <c r="BA45" i="1"/>
  <c r="AU49" i="1"/>
  <c r="BB48" i="1"/>
  <c r="AO45" i="1"/>
  <c r="AZ45" i="1" s="1"/>
  <c r="AG56" i="1"/>
  <c r="AK48" i="1"/>
  <c r="AF46" i="1"/>
  <c r="AD47" i="1"/>
  <c r="AL49" i="1"/>
  <c r="AN51" i="1"/>
  <c r="AJ46" i="1"/>
  <c r="AI50" i="1"/>
  <c r="AE50" i="1"/>
  <c r="AM50" i="1"/>
  <c r="AH49" i="1"/>
  <c r="AC46" i="1"/>
  <c r="AC113" i="1" l="1"/>
  <c r="T52" i="5"/>
  <c r="AG51" i="5"/>
  <c r="AO51" i="5" s="1"/>
  <c r="AY51" i="5" s="1"/>
  <c r="BB51" i="5" s="1"/>
  <c r="BC51" i="5" s="1"/>
  <c r="Y52" i="5"/>
  <c r="AL51" i="5"/>
  <c r="AN52" i="5"/>
  <c r="AA53" i="5"/>
  <c r="P54" i="5"/>
  <c r="AC53" i="5"/>
  <c r="AD53" i="5"/>
  <c r="Q54" i="5"/>
  <c r="V54" i="5"/>
  <c r="AI53" i="5"/>
  <c r="S53" i="5"/>
  <c r="AF52" i="5"/>
  <c r="AE55" i="5"/>
  <c r="R56" i="5"/>
  <c r="AU55" i="5"/>
  <c r="BA54" i="5"/>
  <c r="Z54" i="5"/>
  <c r="AM53" i="5"/>
  <c r="AH53" i="5"/>
  <c r="U54" i="5"/>
  <c r="W53" i="5"/>
  <c r="AJ52" i="5"/>
  <c r="AK54" i="5"/>
  <c r="X55" i="5"/>
  <c r="AR55" i="5"/>
  <c r="AZ54" i="5"/>
  <c r="AU50" i="1"/>
  <c r="BB49" i="1"/>
  <c r="BC45" i="1"/>
  <c r="BD45" i="1" s="1"/>
  <c r="AR47" i="1"/>
  <c r="BA46" i="1"/>
  <c r="AO46" i="1"/>
  <c r="AZ46" i="1" s="1"/>
  <c r="AK49" i="1"/>
  <c r="AG57" i="1"/>
  <c r="AL50" i="1"/>
  <c r="AF47" i="1"/>
  <c r="AD48" i="1"/>
  <c r="AN52" i="1"/>
  <c r="AJ47" i="1"/>
  <c r="AE51" i="1"/>
  <c r="AH50" i="1"/>
  <c r="AM51" i="1"/>
  <c r="AI51" i="1"/>
  <c r="AC47" i="1"/>
  <c r="AC114" i="1" l="1"/>
  <c r="BC46" i="1"/>
  <c r="BD46" i="1" s="1"/>
  <c r="T53" i="5"/>
  <c r="AG52" i="5"/>
  <c r="AO52" i="5" s="1"/>
  <c r="AY52" i="5" s="1"/>
  <c r="BB52" i="5" s="1"/>
  <c r="BC52" i="5" s="1"/>
  <c r="AL52" i="5"/>
  <c r="Y53" i="5"/>
  <c r="AR56" i="5"/>
  <c r="AZ55" i="5"/>
  <c r="U55" i="5"/>
  <c r="AH54" i="5"/>
  <c r="BA55" i="5"/>
  <c r="AU56" i="5"/>
  <c r="V55" i="5"/>
  <c r="AI54" i="5"/>
  <c r="W54" i="5"/>
  <c r="AJ53" i="5"/>
  <c r="R57" i="5"/>
  <c r="AE56" i="5"/>
  <c r="Q55" i="5"/>
  <c r="AD54" i="5"/>
  <c r="AA54" i="5"/>
  <c r="AN53" i="5"/>
  <c r="AC54" i="5"/>
  <c r="P55" i="5"/>
  <c r="X56" i="5"/>
  <c r="AK55" i="5"/>
  <c r="Z55" i="5"/>
  <c r="AM54" i="5"/>
  <c r="S54" i="5"/>
  <c r="AF53" i="5"/>
  <c r="AU51" i="1"/>
  <c r="BB50" i="1"/>
  <c r="AR48" i="1"/>
  <c r="BA47" i="1"/>
  <c r="AO47" i="1"/>
  <c r="AZ47" i="1" s="1"/>
  <c r="AK50" i="1"/>
  <c r="AG58" i="1"/>
  <c r="AN53" i="1"/>
  <c r="AF48" i="1"/>
  <c r="AL51" i="1"/>
  <c r="AD49" i="1"/>
  <c r="AE52" i="1"/>
  <c r="AI52" i="1"/>
  <c r="AH51" i="1"/>
  <c r="AM52" i="1"/>
  <c r="AJ48" i="1"/>
  <c r="AC48" i="1"/>
  <c r="AC115" i="1" l="1"/>
  <c r="AG53" i="5"/>
  <c r="T54" i="5"/>
  <c r="AL53" i="5"/>
  <c r="AO53" i="5" s="1"/>
  <c r="AY53" i="5" s="1"/>
  <c r="BB53" i="5" s="1"/>
  <c r="BC53" i="5" s="1"/>
  <c r="Y54" i="5"/>
  <c r="P56" i="5"/>
  <c r="AC55" i="5"/>
  <c r="AF54" i="5"/>
  <c r="S55" i="5"/>
  <c r="X57" i="5"/>
  <c r="AK56" i="5"/>
  <c r="AN54" i="5"/>
  <c r="AA55" i="5"/>
  <c r="AE57" i="5"/>
  <c r="R58" i="5"/>
  <c r="AM55" i="5"/>
  <c r="Z56" i="5"/>
  <c r="Q56" i="5"/>
  <c r="AD55" i="5"/>
  <c r="AJ54" i="5"/>
  <c r="W55" i="5"/>
  <c r="AI55" i="5"/>
  <c r="V56" i="5"/>
  <c r="AR57" i="5"/>
  <c r="AZ56" i="5"/>
  <c r="AU57" i="5"/>
  <c r="BA56" i="5"/>
  <c r="U56" i="5"/>
  <c r="AH55" i="5"/>
  <c r="BC47" i="1"/>
  <c r="BD47" i="1" s="1"/>
  <c r="AR49" i="1"/>
  <c r="BA48" i="1"/>
  <c r="AU52" i="1"/>
  <c r="BB51" i="1"/>
  <c r="AO48" i="1"/>
  <c r="AZ48" i="1" s="1"/>
  <c r="AG59" i="1"/>
  <c r="AK51" i="1"/>
  <c r="AF49" i="1"/>
  <c r="AD50" i="1"/>
  <c r="AL52" i="1"/>
  <c r="AN54" i="1"/>
  <c r="AJ49" i="1"/>
  <c r="AH52" i="1"/>
  <c r="AM53" i="1"/>
  <c r="AI53" i="1"/>
  <c r="AE53" i="1"/>
  <c r="AC49" i="1"/>
  <c r="AC116" i="1" l="1"/>
  <c r="AG54" i="5"/>
  <c r="T55" i="5"/>
  <c r="AL54" i="5"/>
  <c r="AO54" i="5" s="1"/>
  <c r="AY54" i="5" s="1"/>
  <c r="BB54" i="5" s="1"/>
  <c r="BC54" i="5" s="1"/>
  <c r="Y55" i="5"/>
  <c r="BA57" i="5"/>
  <c r="AU58" i="5"/>
  <c r="AR58" i="5"/>
  <c r="AZ57" i="5"/>
  <c r="Z57" i="5"/>
  <c r="AM56" i="5"/>
  <c r="AA56" i="5"/>
  <c r="AN55" i="5"/>
  <c r="AF55" i="5"/>
  <c r="S56" i="5"/>
  <c r="U57" i="5"/>
  <c r="AH56" i="5"/>
  <c r="Q57" i="5"/>
  <c r="AD56" i="5"/>
  <c r="R59" i="5"/>
  <c r="AE58" i="5"/>
  <c r="V57" i="5"/>
  <c r="AI56" i="5"/>
  <c r="AJ55" i="5"/>
  <c r="W56" i="5"/>
  <c r="X58" i="5"/>
  <c r="AK57" i="5"/>
  <c r="AC56" i="5"/>
  <c r="P57" i="5"/>
  <c r="AU53" i="1"/>
  <c r="BB52" i="1"/>
  <c r="BC48" i="1"/>
  <c r="BD48" i="1" s="1"/>
  <c r="AR50" i="1"/>
  <c r="BA49" i="1"/>
  <c r="AO49" i="1"/>
  <c r="AZ49" i="1" s="1"/>
  <c r="AG60" i="1"/>
  <c r="AK52" i="1"/>
  <c r="AN55" i="1"/>
  <c r="AD51" i="1"/>
  <c r="AL53" i="1"/>
  <c r="AF50" i="1"/>
  <c r="AI54" i="1"/>
  <c r="AE54" i="1"/>
  <c r="AM54" i="1"/>
  <c r="AH53" i="1"/>
  <c r="AJ50" i="1"/>
  <c r="AC50" i="1"/>
  <c r="AC117" i="1" l="1"/>
  <c r="BC49" i="1"/>
  <c r="BD49" i="1" s="1"/>
  <c r="T56" i="5"/>
  <c r="AG55" i="5"/>
  <c r="AO55" i="5" s="1"/>
  <c r="AY55" i="5" s="1"/>
  <c r="BB55" i="5" s="1"/>
  <c r="BC55" i="5" s="1"/>
  <c r="AL55" i="5"/>
  <c r="Y56" i="5"/>
  <c r="R60" i="5"/>
  <c r="AE59" i="5"/>
  <c r="AF56" i="5"/>
  <c r="S57" i="5"/>
  <c r="BA58" i="5"/>
  <c r="AU59" i="5"/>
  <c r="AM57" i="5"/>
  <c r="Z58" i="5"/>
  <c r="X59" i="5"/>
  <c r="AK58" i="5"/>
  <c r="AI57" i="5"/>
  <c r="V58" i="5"/>
  <c r="P58" i="5"/>
  <c r="AC57" i="5"/>
  <c r="AJ56" i="5"/>
  <c r="W57" i="5"/>
  <c r="Q58" i="5"/>
  <c r="AD57" i="5"/>
  <c r="U58" i="5"/>
  <c r="AH57" i="5"/>
  <c r="AN56" i="5"/>
  <c r="AA57" i="5"/>
  <c r="AZ58" i="5"/>
  <c r="AR59" i="5"/>
  <c r="AR51" i="1"/>
  <c r="BA50" i="1"/>
  <c r="AU54" i="1"/>
  <c r="BB53" i="1"/>
  <c r="AO50" i="1"/>
  <c r="AZ50" i="1" s="1"/>
  <c r="AK53" i="1"/>
  <c r="AG61" i="1"/>
  <c r="AF51" i="1"/>
  <c r="AD52" i="1"/>
  <c r="AN56" i="1"/>
  <c r="AL54" i="1"/>
  <c r="AE55" i="1"/>
  <c r="AJ51" i="1"/>
  <c r="AH54" i="1"/>
  <c r="AM55" i="1"/>
  <c r="AI55" i="1"/>
  <c r="AC51" i="1"/>
  <c r="AC118" i="1" l="1"/>
  <c r="T57" i="5"/>
  <c r="AG56" i="5"/>
  <c r="Y57" i="5"/>
  <c r="AL56" i="5"/>
  <c r="AZ59" i="5"/>
  <c r="AR60" i="5"/>
  <c r="V59" i="5"/>
  <c r="AI58" i="5"/>
  <c r="Z59" i="5"/>
  <c r="AM58" i="5"/>
  <c r="AD58" i="5"/>
  <c r="Q59" i="5"/>
  <c r="P59" i="5"/>
  <c r="AC58" i="5"/>
  <c r="AK59" i="5"/>
  <c r="X60" i="5"/>
  <c r="W58" i="5"/>
  <c r="AJ57" i="5"/>
  <c r="AU60" i="5"/>
  <c r="BA59" i="5"/>
  <c r="AH58" i="5"/>
  <c r="U59" i="5"/>
  <c r="AA58" i="5"/>
  <c r="AN57" i="5"/>
  <c r="S58" i="5"/>
  <c r="AF57" i="5"/>
  <c r="R61" i="5"/>
  <c r="AE60" i="5"/>
  <c r="AU55" i="1"/>
  <c r="BB54" i="1"/>
  <c r="BC50" i="1"/>
  <c r="BD50" i="1" s="1"/>
  <c r="AR52" i="1"/>
  <c r="BA51" i="1"/>
  <c r="AO51" i="1"/>
  <c r="AZ51" i="1" s="1"/>
  <c r="AG62" i="1"/>
  <c r="AK54" i="1"/>
  <c r="AL55" i="1"/>
  <c r="AD53" i="1"/>
  <c r="AN57" i="1"/>
  <c r="AF52" i="1"/>
  <c r="AE56" i="1"/>
  <c r="AH55" i="1"/>
  <c r="AI56" i="1"/>
  <c r="AM56" i="1"/>
  <c r="AJ52" i="1"/>
  <c r="AC52" i="1"/>
  <c r="AC119" i="1" l="1"/>
  <c r="T58" i="5"/>
  <c r="AG57" i="5"/>
  <c r="BC51" i="1"/>
  <c r="BD51" i="1" s="1"/>
  <c r="AO56" i="5"/>
  <c r="AY56" i="5" s="1"/>
  <c r="BB56" i="5" s="1"/>
  <c r="BC56" i="5" s="1"/>
  <c r="AL57" i="5"/>
  <c r="Y58" i="5"/>
  <c r="AO57" i="5"/>
  <c r="AY57" i="5" s="1"/>
  <c r="BB57" i="5" s="1"/>
  <c r="BC57" i="5" s="1"/>
  <c r="W59" i="5"/>
  <c r="AJ58" i="5"/>
  <c r="AE61" i="5"/>
  <c r="R62" i="5"/>
  <c r="AH59" i="5"/>
  <c r="U60" i="5"/>
  <c r="X61" i="5"/>
  <c r="AK60" i="5"/>
  <c r="AD59" i="5"/>
  <c r="Q60" i="5"/>
  <c r="S59" i="5"/>
  <c r="AF58" i="5"/>
  <c r="AR61" i="5"/>
  <c r="AZ60" i="5"/>
  <c r="AA59" i="5"/>
  <c r="AN58" i="5"/>
  <c r="AI59" i="5"/>
  <c r="V60" i="5"/>
  <c r="AU61" i="5"/>
  <c r="BA60" i="5"/>
  <c r="AC59" i="5"/>
  <c r="P60" i="5"/>
  <c r="AM59" i="5"/>
  <c r="Z60" i="5"/>
  <c r="AR53" i="1"/>
  <c r="BA52" i="1"/>
  <c r="AU56" i="1"/>
  <c r="BB55" i="1"/>
  <c r="AO52" i="1"/>
  <c r="AZ52" i="1" s="1"/>
  <c r="AG63" i="1"/>
  <c r="AK55" i="1"/>
  <c r="AF53" i="1"/>
  <c r="AD54" i="1"/>
  <c r="AN58" i="1"/>
  <c r="AL56" i="1"/>
  <c r="AM57" i="1"/>
  <c r="AE57" i="1"/>
  <c r="AH56" i="1"/>
  <c r="AJ53" i="1"/>
  <c r="AI57" i="1"/>
  <c r="AC53" i="1"/>
  <c r="AC120" i="1" l="1"/>
  <c r="T59" i="5"/>
  <c r="AG58" i="5"/>
  <c r="AO58" i="5" s="1"/>
  <c r="AY58" i="5" s="1"/>
  <c r="BB58" i="5" s="1"/>
  <c r="BC58" i="5" s="1"/>
  <c r="AL58" i="5"/>
  <c r="Y59" i="5"/>
  <c r="AA60" i="5"/>
  <c r="AN59" i="5"/>
  <c r="R63" i="5"/>
  <c r="AE62" i="5"/>
  <c r="P61" i="5"/>
  <c r="AC60" i="5"/>
  <c r="X62" i="5"/>
  <c r="AK61" i="5"/>
  <c r="BA61" i="5"/>
  <c r="AU62" i="5"/>
  <c r="AR62" i="5"/>
  <c r="AZ61" i="5"/>
  <c r="Q61" i="5"/>
  <c r="AD60" i="5"/>
  <c r="AH60" i="5"/>
  <c r="U61" i="5"/>
  <c r="V61" i="5"/>
  <c r="AI60" i="5"/>
  <c r="S60" i="5"/>
  <c r="AF59" i="5"/>
  <c r="Z61" i="5"/>
  <c r="AM60" i="5"/>
  <c r="W60" i="5"/>
  <c r="AJ59" i="5"/>
  <c r="AU57" i="1"/>
  <c r="BB56" i="1"/>
  <c r="BC52" i="1"/>
  <c r="BD52" i="1" s="1"/>
  <c r="AR54" i="1"/>
  <c r="BA53" i="1"/>
  <c r="AO53" i="1"/>
  <c r="AZ53" i="1" s="1"/>
  <c r="AK56" i="1"/>
  <c r="AG64" i="1"/>
  <c r="AL57" i="1"/>
  <c r="AD55" i="1"/>
  <c r="AN59" i="1"/>
  <c r="AF54" i="1"/>
  <c r="AE58" i="1"/>
  <c r="AI58" i="1"/>
  <c r="AJ54" i="1"/>
  <c r="AH57" i="1"/>
  <c r="AM58" i="1"/>
  <c r="AC54" i="1"/>
  <c r="AC121" i="1" l="1"/>
  <c r="BC53" i="1"/>
  <c r="BD53" i="1" s="1"/>
  <c r="AG59" i="5"/>
  <c r="T60" i="5"/>
  <c r="AL59" i="5"/>
  <c r="AO59" i="5" s="1"/>
  <c r="AY59" i="5" s="1"/>
  <c r="BB59" i="5" s="1"/>
  <c r="BC59" i="5" s="1"/>
  <c r="Y60" i="5"/>
  <c r="AJ60" i="5"/>
  <c r="W61" i="5"/>
  <c r="AM61" i="5"/>
  <c r="Z62" i="5"/>
  <c r="AI61" i="5"/>
  <c r="V62" i="5"/>
  <c r="Q62" i="5"/>
  <c r="AD61" i="5"/>
  <c r="P62" i="5"/>
  <c r="AC61" i="5"/>
  <c r="AF60" i="5"/>
  <c r="S61" i="5"/>
  <c r="AZ62" i="5"/>
  <c r="AR63" i="5"/>
  <c r="U62" i="5"/>
  <c r="AH61" i="5"/>
  <c r="AN60" i="5"/>
  <c r="AA61" i="5"/>
  <c r="BA62" i="5"/>
  <c r="AU63" i="5"/>
  <c r="X63" i="5"/>
  <c r="AK62" i="5"/>
  <c r="R64" i="5"/>
  <c r="AE63" i="5"/>
  <c r="AR55" i="1"/>
  <c r="BA54" i="1"/>
  <c r="AU58" i="1"/>
  <c r="BB57" i="1"/>
  <c r="AO54" i="1"/>
  <c r="AZ54" i="1" s="1"/>
  <c r="AG65" i="1"/>
  <c r="AK57" i="1"/>
  <c r="AD56" i="1"/>
  <c r="AF55" i="1"/>
  <c r="AN60" i="1"/>
  <c r="AL58" i="1"/>
  <c r="AJ55" i="1"/>
  <c r="AE59" i="1"/>
  <c r="AM59" i="1"/>
  <c r="AH58" i="1"/>
  <c r="AI59" i="1"/>
  <c r="AC55" i="1"/>
  <c r="AC122" i="1" l="1"/>
  <c r="AG60" i="5"/>
  <c r="T61" i="5"/>
  <c r="AL60" i="5"/>
  <c r="AO60" i="5" s="1"/>
  <c r="AY60" i="5" s="1"/>
  <c r="BB60" i="5" s="1"/>
  <c r="BC60" i="5" s="1"/>
  <c r="Y61" i="5"/>
  <c r="AU64" i="5"/>
  <c r="BA63" i="5"/>
  <c r="AK63" i="5"/>
  <c r="X64" i="5"/>
  <c r="Z63" i="5"/>
  <c r="AM62" i="5"/>
  <c r="AD62" i="5"/>
  <c r="Q63" i="5"/>
  <c r="R65" i="5"/>
  <c r="AE64" i="5"/>
  <c r="AH62" i="5"/>
  <c r="U63" i="5"/>
  <c r="P63" i="5"/>
  <c r="AC62" i="5"/>
  <c r="V63" i="5"/>
  <c r="AI62" i="5"/>
  <c r="W62" i="5"/>
  <c r="AJ61" i="5"/>
  <c r="S62" i="5"/>
  <c r="AF61" i="5"/>
  <c r="AA62" i="5"/>
  <c r="AN61" i="5"/>
  <c r="AZ63" i="5"/>
  <c r="AR64" i="5"/>
  <c r="AU59" i="1"/>
  <c r="BB58" i="1"/>
  <c r="BC54" i="1"/>
  <c r="BD54" i="1" s="1"/>
  <c r="AR56" i="1"/>
  <c r="BA55" i="1"/>
  <c r="AO55" i="1"/>
  <c r="AZ55" i="1" s="1"/>
  <c r="AG66" i="1"/>
  <c r="AK58" i="1"/>
  <c r="AF56" i="1"/>
  <c r="AL59" i="1"/>
  <c r="AN61" i="1"/>
  <c r="AD57" i="1"/>
  <c r="AI60" i="1"/>
  <c r="AM60" i="1"/>
  <c r="AH59" i="1"/>
  <c r="AE60" i="1"/>
  <c r="AJ56" i="1"/>
  <c r="AC56" i="1"/>
  <c r="AC123" i="1" l="1"/>
  <c r="T62" i="5"/>
  <c r="AG61" i="5"/>
  <c r="BC55" i="1"/>
  <c r="BD55" i="1" s="1"/>
  <c r="AL61" i="5"/>
  <c r="AO61" i="5" s="1"/>
  <c r="AY61" i="5" s="1"/>
  <c r="BB61" i="5" s="1"/>
  <c r="BC61" i="5" s="1"/>
  <c r="Y62" i="5"/>
  <c r="W63" i="5"/>
  <c r="AJ62" i="5"/>
  <c r="AC63" i="5"/>
  <c r="P64" i="5"/>
  <c r="AE65" i="5"/>
  <c r="R66" i="5"/>
  <c r="AM63" i="5"/>
  <c r="Z64" i="5"/>
  <c r="AD63" i="5"/>
  <c r="Q64" i="5"/>
  <c r="AA63" i="5"/>
  <c r="AN62" i="5"/>
  <c r="S63" i="5"/>
  <c r="AF62" i="5"/>
  <c r="AI63" i="5"/>
  <c r="V64" i="5"/>
  <c r="AH63" i="5"/>
  <c r="U64" i="5"/>
  <c r="AR65" i="5"/>
  <c r="AZ64" i="5"/>
  <c r="X65" i="5"/>
  <c r="AK64" i="5"/>
  <c r="AU65" i="5"/>
  <c r="BA64" i="5"/>
  <c r="AR57" i="1"/>
  <c r="BA56" i="1"/>
  <c r="AU60" i="1"/>
  <c r="BB59" i="1"/>
  <c r="AO56" i="1"/>
  <c r="AZ56" i="1" s="1"/>
  <c r="AK59" i="1"/>
  <c r="AG67" i="1"/>
  <c r="AD58" i="1"/>
  <c r="AL60" i="1"/>
  <c r="AF57" i="1"/>
  <c r="AN62" i="1"/>
  <c r="AJ57" i="1"/>
  <c r="AH60" i="1"/>
  <c r="AM61" i="1"/>
  <c r="AE61" i="1"/>
  <c r="AI61" i="1"/>
  <c r="AC57" i="1"/>
  <c r="AC124" i="1" l="1"/>
  <c r="AG62" i="5"/>
  <c r="T63" i="5"/>
  <c r="Y63" i="5"/>
  <c r="AL62" i="5"/>
  <c r="AO62" i="5" s="1"/>
  <c r="AY62" i="5" s="1"/>
  <c r="BB62" i="5" s="1"/>
  <c r="BC62" i="5" s="1"/>
  <c r="BA65" i="5"/>
  <c r="AU66" i="5"/>
  <c r="Q65" i="5"/>
  <c r="AD64" i="5"/>
  <c r="R67" i="5"/>
  <c r="AE66" i="5"/>
  <c r="X66" i="5"/>
  <c r="AK65" i="5"/>
  <c r="AH64" i="5"/>
  <c r="U65" i="5"/>
  <c r="V65" i="5"/>
  <c r="AI64" i="5"/>
  <c r="Z65" i="5"/>
  <c r="AM64" i="5"/>
  <c r="P65" i="5"/>
  <c r="AC64" i="5"/>
  <c r="AR66" i="5"/>
  <c r="AZ65" i="5"/>
  <c r="S64" i="5"/>
  <c r="AF63" i="5"/>
  <c r="W64" i="5"/>
  <c r="AJ63" i="5"/>
  <c r="AA64" i="5"/>
  <c r="AN63" i="5"/>
  <c r="AU61" i="1"/>
  <c r="BB60" i="1"/>
  <c r="BC56" i="1"/>
  <c r="BD56" i="1" s="1"/>
  <c r="AR58" i="1"/>
  <c r="BA57" i="1"/>
  <c r="AO57" i="1"/>
  <c r="AZ57" i="1" s="1"/>
  <c r="AG68" i="1"/>
  <c r="AK60" i="1"/>
  <c r="AN63" i="1"/>
  <c r="AL61" i="1"/>
  <c r="AF58" i="1"/>
  <c r="AD59" i="1"/>
  <c r="AI62" i="1"/>
  <c r="AM62" i="1"/>
  <c r="AH61" i="1"/>
  <c r="AE62" i="1"/>
  <c r="AJ58" i="1"/>
  <c r="AC58" i="1"/>
  <c r="AC125" i="1" l="1"/>
  <c r="AG63" i="5"/>
  <c r="T64" i="5"/>
  <c r="AL63" i="5"/>
  <c r="AO63" i="5" s="1"/>
  <c r="AY63" i="5" s="1"/>
  <c r="BB63" i="5" s="1"/>
  <c r="BC63" i="5" s="1"/>
  <c r="Y64" i="5"/>
  <c r="AZ66" i="5"/>
  <c r="AR67" i="5"/>
  <c r="U66" i="5"/>
  <c r="AH65" i="5"/>
  <c r="AJ64" i="5"/>
  <c r="W65" i="5"/>
  <c r="R68" i="5"/>
  <c r="AE67" i="5"/>
  <c r="BA66" i="5"/>
  <c r="AU67" i="5"/>
  <c r="AM65" i="5"/>
  <c r="Z66" i="5"/>
  <c r="AN64" i="5"/>
  <c r="AA65" i="5"/>
  <c r="AF64" i="5"/>
  <c r="S65" i="5"/>
  <c r="P66" i="5"/>
  <c r="AC65" i="5"/>
  <c r="AI65" i="5"/>
  <c r="V66" i="5"/>
  <c r="X67" i="5"/>
  <c r="AK66" i="5"/>
  <c r="Q66" i="5"/>
  <c r="AD65" i="5"/>
  <c r="AU62" i="1"/>
  <c r="BB61" i="1"/>
  <c r="AR59" i="1"/>
  <c r="BA58" i="1"/>
  <c r="BC57" i="1"/>
  <c r="BD57" i="1" s="1"/>
  <c r="AO58" i="1"/>
  <c r="AZ58" i="1" s="1"/>
  <c r="AK61" i="1"/>
  <c r="AG69" i="1"/>
  <c r="AD60" i="1"/>
  <c r="AL62" i="1"/>
  <c r="AF59" i="1"/>
  <c r="AN64" i="1"/>
  <c r="AE63" i="1"/>
  <c r="AM63" i="1"/>
  <c r="AJ59" i="1"/>
  <c r="AH62" i="1"/>
  <c r="AI63" i="1"/>
  <c r="AC59" i="1"/>
  <c r="AC126" i="1" l="1"/>
  <c r="AG64" i="5"/>
  <c r="T65" i="5"/>
  <c r="AL64" i="5"/>
  <c r="AO64" i="5" s="1"/>
  <c r="AY64" i="5" s="1"/>
  <c r="BB64" i="5" s="1"/>
  <c r="BC64" i="5" s="1"/>
  <c r="Y65" i="5"/>
  <c r="AD66" i="5"/>
  <c r="Q67" i="5"/>
  <c r="W66" i="5"/>
  <c r="AJ65" i="5"/>
  <c r="Z67" i="5"/>
  <c r="AM66" i="5"/>
  <c r="AK67" i="5"/>
  <c r="X68" i="5"/>
  <c r="P67" i="5"/>
  <c r="AC66" i="5"/>
  <c r="AZ67" i="5"/>
  <c r="AR68" i="5"/>
  <c r="AA66" i="5"/>
  <c r="AN65" i="5"/>
  <c r="V67" i="5"/>
  <c r="AI66" i="5"/>
  <c r="S66" i="5"/>
  <c r="AF65" i="5"/>
  <c r="AU68" i="5"/>
  <c r="BA67" i="5"/>
  <c r="AE68" i="5"/>
  <c r="R69" i="5"/>
  <c r="AH66" i="5"/>
  <c r="U67" i="5"/>
  <c r="BC58" i="1"/>
  <c r="BD58" i="1" s="1"/>
  <c r="AR60" i="1"/>
  <c r="BA59" i="1"/>
  <c r="AU63" i="1"/>
  <c r="BB62" i="1"/>
  <c r="AO59" i="1"/>
  <c r="AZ59" i="1" s="1"/>
  <c r="AG70" i="1"/>
  <c r="AK62" i="1"/>
  <c r="AN65" i="1"/>
  <c r="AL63" i="1"/>
  <c r="AF60" i="1"/>
  <c r="AD61" i="1"/>
  <c r="AM64" i="1"/>
  <c r="AJ60" i="1"/>
  <c r="AE64" i="1"/>
  <c r="AI64" i="1"/>
  <c r="AH63" i="1"/>
  <c r="AC60" i="1"/>
  <c r="AC127" i="1" l="1"/>
  <c r="T66" i="5"/>
  <c r="AG65" i="5"/>
  <c r="AO65" i="5" s="1"/>
  <c r="AY65" i="5" s="1"/>
  <c r="BB65" i="5" s="1"/>
  <c r="BC65" i="5" s="1"/>
  <c r="AL65" i="5"/>
  <c r="Y66" i="5"/>
  <c r="AU69" i="5"/>
  <c r="BA68" i="5"/>
  <c r="V68" i="5"/>
  <c r="AI67" i="5"/>
  <c r="S67" i="5"/>
  <c r="AF66" i="5"/>
  <c r="AA67" i="5"/>
  <c r="AN66" i="5"/>
  <c r="AC67" i="5"/>
  <c r="P68" i="5"/>
  <c r="Z68" i="5"/>
  <c r="AM67" i="5"/>
  <c r="Q68" i="5"/>
  <c r="AD67" i="5"/>
  <c r="R70" i="5"/>
  <c r="AE69" i="5"/>
  <c r="AH67" i="5"/>
  <c r="U68" i="5"/>
  <c r="AR69" i="5"/>
  <c r="AZ68" i="5"/>
  <c r="X69" i="5"/>
  <c r="AK68" i="5"/>
  <c r="W67" i="5"/>
  <c r="AJ66" i="5"/>
  <c r="AU64" i="1"/>
  <c r="BB63" i="1"/>
  <c r="BC59" i="1"/>
  <c r="BD59" i="1" s="1"/>
  <c r="AR61" i="1"/>
  <c r="BA60" i="1"/>
  <c r="AO60" i="1"/>
  <c r="AZ60" i="1" s="1"/>
  <c r="AG71" i="1"/>
  <c r="AK63" i="1"/>
  <c r="AD62" i="1"/>
  <c r="AL64" i="1"/>
  <c r="AF61" i="1"/>
  <c r="AN66" i="1"/>
  <c r="AI65" i="1"/>
  <c r="AJ61" i="1"/>
  <c r="AH64" i="1"/>
  <c r="AE65" i="1"/>
  <c r="AM65" i="1"/>
  <c r="AC61" i="1"/>
  <c r="AC128" i="1" l="1"/>
  <c r="BC60" i="1"/>
  <c r="BD60" i="1" s="1"/>
  <c r="AG66" i="5"/>
  <c r="T67" i="5"/>
  <c r="AL66" i="5"/>
  <c r="Y67" i="5"/>
  <c r="AO66" i="5"/>
  <c r="AY66" i="5" s="1"/>
  <c r="BB66" i="5" s="1"/>
  <c r="BC66" i="5" s="1"/>
  <c r="W68" i="5"/>
  <c r="AJ67" i="5"/>
  <c r="AZ69" i="5"/>
  <c r="AR70" i="5"/>
  <c r="AE70" i="5"/>
  <c r="R71" i="5"/>
  <c r="AM68" i="5"/>
  <c r="Z69" i="5"/>
  <c r="AA68" i="5"/>
  <c r="AN67" i="5"/>
  <c r="AI68" i="5"/>
  <c r="V69" i="5"/>
  <c r="U69" i="5"/>
  <c r="AH68" i="5"/>
  <c r="X70" i="5"/>
  <c r="AK69" i="5"/>
  <c r="Q69" i="5"/>
  <c r="AD68" i="5"/>
  <c r="S68" i="5"/>
  <c r="AF67" i="5"/>
  <c r="AU70" i="5"/>
  <c r="BA69" i="5"/>
  <c r="AC68" i="5"/>
  <c r="P69" i="5"/>
  <c r="AR62" i="1"/>
  <c r="BA61" i="1"/>
  <c r="AU65" i="1"/>
  <c r="BB64" i="1"/>
  <c r="AO61" i="1"/>
  <c r="AZ61" i="1" s="1"/>
  <c r="AK64" i="1"/>
  <c r="AG72" i="1"/>
  <c r="AN67" i="1"/>
  <c r="AL65" i="1"/>
  <c r="AD63" i="1"/>
  <c r="AF62" i="1"/>
  <c r="AH65" i="1"/>
  <c r="AI66" i="1"/>
  <c r="AM66" i="1"/>
  <c r="AE66" i="1"/>
  <c r="AJ62" i="1"/>
  <c r="AC62" i="1"/>
  <c r="AC129" i="1" l="1"/>
  <c r="T68" i="5"/>
  <c r="AG67" i="5"/>
  <c r="AO67" i="5" s="1"/>
  <c r="AY67" i="5" s="1"/>
  <c r="BB67" i="5" s="1"/>
  <c r="BC67" i="5" s="1"/>
  <c r="AL67" i="5"/>
  <c r="Y68" i="5"/>
  <c r="BA70" i="5"/>
  <c r="AU71" i="5"/>
  <c r="S69" i="5"/>
  <c r="AF68" i="5"/>
  <c r="V70" i="5"/>
  <c r="AI69" i="5"/>
  <c r="Z70" i="5"/>
  <c r="AM69" i="5"/>
  <c r="AR71" i="5"/>
  <c r="AZ70" i="5"/>
  <c r="R72" i="5"/>
  <c r="AE71" i="5"/>
  <c r="P70" i="5"/>
  <c r="AC69" i="5"/>
  <c r="X71" i="5"/>
  <c r="AK70" i="5"/>
  <c r="AD69" i="5"/>
  <c r="Q70" i="5"/>
  <c r="AH69" i="5"/>
  <c r="U70" i="5"/>
  <c r="AA69" i="5"/>
  <c r="AN68" i="5"/>
  <c r="W69" i="5"/>
  <c r="AJ68" i="5"/>
  <c r="AU66" i="1"/>
  <c r="BB65" i="1"/>
  <c r="BC61" i="1"/>
  <c r="BD61" i="1" s="1"/>
  <c r="AR63" i="1"/>
  <c r="BA62" i="1"/>
  <c r="AO62" i="1"/>
  <c r="AZ62" i="1" s="1"/>
  <c r="AK65" i="1"/>
  <c r="AG73" i="1"/>
  <c r="AF63" i="1"/>
  <c r="AL66" i="1"/>
  <c r="AD64" i="1"/>
  <c r="AN68" i="1"/>
  <c r="AI67" i="1"/>
  <c r="AM67" i="1"/>
  <c r="AJ63" i="1"/>
  <c r="AE67" i="1"/>
  <c r="AH66" i="1"/>
  <c r="AC63" i="1"/>
  <c r="AC130" i="1" l="1"/>
  <c r="BC62" i="1"/>
  <c r="BD62" i="1" s="1"/>
  <c r="T69" i="5"/>
  <c r="AG68" i="5"/>
  <c r="AO68" i="5" s="1"/>
  <c r="AY68" i="5" s="1"/>
  <c r="BB68" i="5" s="1"/>
  <c r="BC68" i="5" s="1"/>
  <c r="AL68" i="5"/>
  <c r="Y69" i="5"/>
  <c r="Q71" i="5"/>
  <c r="AD70" i="5"/>
  <c r="AZ71" i="5"/>
  <c r="AR72" i="5"/>
  <c r="W70" i="5"/>
  <c r="AJ69" i="5"/>
  <c r="P71" i="5"/>
  <c r="AC70" i="5"/>
  <c r="BA71" i="5"/>
  <c r="AU72" i="5"/>
  <c r="AI70" i="5"/>
  <c r="V71" i="5"/>
  <c r="AA70" i="5"/>
  <c r="AN69" i="5"/>
  <c r="X72" i="5"/>
  <c r="AK71" i="5"/>
  <c r="R73" i="5"/>
  <c r="AE72" i="5"/>
  <c r="U71" i="5"/>
  <c r="AH70" i="5"/>
  <c r="AM70" i="5"/>
  <c r="Z71" i="5"/>
  <c r="S70" i="5"/>
  <c r="AF69" i="5"/>
  <c r="AR64" i="1"/>
  <c r="BA63" i="1"/>
  <c r="AU67" i="1"/>
  <c r="BB66" i="1"/>
  <c r="AO63" i="1"/>
  <c r="AZ63" i="1" s="1"/>
  <c r="AK66" i="1"/>
  <c r="AG74" i="1"/>
  <c r="AN69" i="1"/>
  <c r="AL67" i="1"/>
  <c r="AD65" i="1"/>
  <c r="AF64" i="1"/>
  <c r="AH67" i="1"/>
  <c r="AE68" i="1"/>
  <c r="AM68" i="1"/>
  <c r="AI68" i="1"/>
  <c r="AJ64" i="1"/>
  <c r="AC64" i="1"/>
  <c r="AC131" i="1" l="1"/>
  <c r="T70" i="5"/>
  <c r="AG69" i="5"/>
  <c r="AO69" i="5" s="1"/>
  <c r="AY69" i="5" s="1"/>
  <c r="BB69" i="5" s="1"/>
  <c r="BC69" i="5" s="1"/>
  <c r="Y70" i="5"/>
  <c r="AL69" i="5"/>
  <c r="AU73" i="5"/>
  <c r="BA72" i="5"/>
  <c r="AZ72" i="5"/>
  <c r="AR73" i="5"/>
  <c r="R74" i="5"/>
  <c r="AE73" i="5"/>
  <c r="S71" i="5"/>
  <c r="AF70" i="5"/>
  <c r="V72" i="5"/>
  <c r="AI71" i="5"/>
  <c r="AA71" i="5"/>
  <c r="AN70" i="5"/>
  <c r="Z72" i="5"/>
  <c r="AM71" i="5"/>
  <c r="AH71" i="5"/>
  <c r="U72" i="5"/>
  <c r="AK72" i="5"/>
  <c r="X73" i="5"/>
  <c r="P72" i="5"/>
  <c r="AC71" i="5"/>
  <c r="W71" i="5"/>
  <c r="AJ70" i="5"/>
  <c r="AD71" i="5"/>
  <c r="Q72" i="5"/>
  <c r="BC63" i="1"/>
  <c r="BD63" i="1" s="1"/>
  <c r="AU68" i="1"/>
  <c r="BB67" i="1"/>
  <c r="AR65" i="1"/>
  <c r="BA64" i="1"/>
  <c r="AO64" i="1"/>
  <c r="AZ64" i="1" s="1"/>
  <c r="AK67" i="1"/>
  <c r="AG75" i="1"/>
  <c r="AF65" i="1"/>
  <c r="AL68" i="1"/>
  <c r="AD66" i="1"/>
  <c r="AN70" i="1"/>
  <c r="AM69" i="1"/>
  <c r="AJ65" i="1"/>
  <c r="AI69" i="1"/>
  <c r="AE69" i="1"/>
  <c r="AH68" i="1"/>
  <c r="AC65" i="1"/>
  <c r="AC132" i="1" l="1"/>
  <c r="T71" i="5"/>
  <c r="AG70" i="5"/>
  <c r="AO70" i="5" s="1"/>
  <c r="AY70" i="5" s="1"/>
  <c r="BB70" i="5" s="1"/>
  <c r="BC70" i="5" s="1"/>
  <c r="AL70" i="5"/>
  <c r="Y71" i="5"/>
  <c r="X74" i="5"/>
  <c r="AK73" i="5"/>
  <c r="AC72" i="5"/>
  <c r="P73" i="5"/>
  <c r="AZ73" i="5"/>
  <c r="AR74" i="5"/>
  <c r="V73" i="5"/>
  <c r="AI72" i="5"/>
  <c r="W72" i="5"/>
  <c r="AJ71" i="5"/>
  <c r="AM72" i="5"/>
  <c r="Z73" i="5"/>
  <c r="AA72" i="5"/>
  <c r="AN71" i="5"/>
  <c r="Q73" i="5"/>
  <c r="AD72" i="5"/>
  <c r="AH72" i="5"/>
  <c r="U73" i="5"/>
  <c r="S72" i="5"/>
  <c r="AF71" i="5"/>
  <c r="AE74" i="5"/>
  <c r="R75" i="5"/>
  <c r="AU74" i="5"/>
  <c r="BA73" i="5"/>
  <c r="AR66" i="1"/>
  <c r="BA65" i="1"/>
  <c r="BC64" i="1"/>
  <c r="BD64" i="1" s="1"/>
  <c r="AU69" i="1"/>
  <c r="BB68" i="1"/>
  <c r="AO65" i="1"/>
  <c r="AZ65" i="1" s="1"/>
  <c r="AK68" i="1"/>
  <c r="AG76" i="1"/>
  <c r="AN71" i="1"/>
  <c r="AL69" i="1"/>
  <c r="AD67" i="1"/>
  <c r="AF66" i="1"/>
  <c r="AE70" i="1"/>
  <c r="AM70" i="1"/>
  <c r="AH69" i="1"/>
  <c r="AI70" i="1"/>
  <c r="AJ66" i="1"/>
  <c r="AC66" i="1"/>
  <c r="AC133" i="1" l="1"/>
  <c r="BC65" i="1"/>
  <c r="BD65" i="1" s="1"/>
  <c r="AG71" i="5"/>
  <c r="T72" i="5"/>
  <c r="AL71" i="5"/>
  <c r="Y72" i="5"/>
  <c r="AO71" i="5"/>
  <c r="AY71" i="5" s="1"/>
  <c r="BB71" i="5" s="1"/>
  <c r="BC71" i="5" s="1"/>
  <c r="R76" i="5"/>
  <c r="AE75" i="5"/>
  <c r="V74" i="5"/>
  <c r="AI73" i="5"/>
  <c r="AU75" i="5"/>
  <c r="BA74" i="5"/>
  <c r="S73" i="5"/>
  <c r="AF72" i="5"/>
  <c r="Z74" i="5"/>
  <c r="AM73" i="5"/>
  <c r="U74" i="5"/>
  <c r="AH73" i="5"/>
  <c r="AR75" i="5"/>
  <c r="AZ74" i="5"/>
  <c r="P74" i="5"/>
  <c r="AC73" i="5"/>
  <c r="Q74" i="5"/>
  <c r="AD73" i="5"/>
  <c r="AA73" i="5"/>
  <c r="AN72" i="5"/>
  <c r="W73" i="5"/>
  <c r="AJ72" i="5"/>
  <c r="X75" i="5"/>
  <c r="AK74" i="5"/>
  <c r="AU70" i="1"/>
  <c r="BB69" i="1"/>
  <c r="AR67" i="1"/>
  <c r="BA66" i="1"/>
  <c r="AO66" i="1"/>
  <c r="AZ66" i="1" s="1"/>
  <c r="AK69" i="1"/>
  <c r="AG77" i="1"/>
  <c r="AF67" i="1"/>
  <c r="AL70" i="1"/>
  <c r="AD68" i="1"/>
  <c r="AN72" i="1"/>
  <c r="AH70" i="1"/>
  <c r="AE71" i="1"/>
  <c r="AJ67" i="1"/>
  <c r="AI71" i="1"/>
  <c r="AM71" i="1"/>
  <c r="AC67" i="1"/>
  <c r="AC134" i="1" l="1"/>
  <c r="AG72" i="5"/>
  <c r="T73" i="5"/>
  <c r="Y73" i="5"/>
  <c r="AL72" i="5"/>
  <c r="AO72" i="5"/>
  <c r="AY72" i="5" s="1"/>
  <c r="BB72" i="5" s="1"/>
  <c r="BC72" i="5" s="1"/>
  <c r="X76" i="5"/>
  <c r="AK75" i="5"/>
  <c r="P75" i="5"/>
  <c r="AC74" i="5"/>
  <c r="AF73" i="5"/>
  <c r="S74" i="5"/>
  <c r="AN73" i="5"/>
  <c r="AA74" i="5"/>
  <c r="AI74" i="5"/>
  <c r="V75" i="5"/>
  <c r="AJ73" i="5"/>
  <c r="W74" i="5"/>
  <c r="Q75" i="5"/>
  <c r="AD74" i="5"/>
  <c r="AR76" i="5"/>
  <c r="AZ75" i="5"/>
  <c r="U75" i="5"/>
  <c r="AH74" i="5"/>
  <c r="AM74" i="5"/>
  <c r="Z75" i="5"/>
  <c r="AU76" i="5"/>
  <c r="BA75" i="5"/>
  <c r="AE76" i="5"/>
  <c r="R77" i="5"/>
  <c r="AR68" i="1"/>
  <c r="BA67" i="1"/>
  <c r="BC66" i="1"/>
  <c r="BD66" i="1" s="1"/>
  <c r="AU71" i="1"/>
  <c r="BB70" i="1"/>
  <c r="AO67" i="1"/>
  <c r="AZ67" i="1" s="1"/>
  <c r="AG78" i="1"/>
  <c r="AK70" i="1"/>
  <c r="AN73" i="1"/>
  <c r="AL71" i="1"/>
  <c r="AD69" i="1"/>
  <c r="AF68" i="1"/>
  <c r="AJ68" i="1"/>
  <c r="AM72" i="1"/>
  <c r="AI72" i="1"/>
  <c r="AE72" i="1"/>
  <c r="AH71" i="1"/>
  <c r="AC68" i="1"/>
  <c r="AC135" i="1" l="1"/>
  <c r="BC67" i="1"/>
  <c r="BD67" i="1" s="1"/>
  <c r="T74" i="5"/>
  <c r="AG73" i="5"/>
  <c r="AO73" i="5" s="1"/>
  <c r="AY73" i="5" s="1"/>
  <c r="BB73" i="5" s="1"/>
  <c r="BC73" i="5" s="1"/>
  <c r="Y74" i="5"/>
  <c r="AL73" i="5"/>
  <c r="V76" i="5"/>
  <c r="AI75" i="5"/>
  <c r="AA75" i="5"/>
  <c r="AN74" i="5"/>
  <c r="AR77" i="5"/>
  <c r="AZ76" i="5"/>
  <c r="BA76" i="5"/>
  <c r="AU77" i="5"/>
  <c r="U76" i="5"/>
  <c r="AH75" i="5"/>
  <c r="Q76" i="5"/>
  <c r="AD75" i="5"/>
  <c r="P76" i="5"/>
  <c r="AC75" i="5"/>
  <c r="X77" i="5"/>
  <c r="AK76" i="5"/>
  <c r="R78" i="5"/>
  <c r="AE77" i="5"/>
  <c r="Z76" i="5"/>
  <c r="AM75" i="5"/>
  <c r="W75" i="5"/>
  <c r="AJ74" i="5"/>
  <c r="S75" i="5"/>
  <c r="AF74" i="5"/>
  <c r="AU72" i="1"/>
  <c r="BB71" i="1"/>
  <c r="AR69" i="1"/>
  <c r="BA68" i="1"/>
  <c r="AO68" i="1"/>
  <c r="AZ68" i="1" s="1"/>
  <c r="AK71" i="1"/>
  <c r="AG79" i="1"/>
  <c r="AF69" i="1"/>
  <c r="AL72" i="1"/>
  <c r="AD70" i="1"/>
  <c r="AN74" i="1"/>
  <c r="AM73" i="1"/>
  <c r="AH72" i="1"/>
  <c r="AI73" i="1"/>
  <c r="AE73" i="1"/>
  <c r="AJ69" i="1"/>
  <c r="AC69" i="1"/>
  <c r="AC136" i="1" l="1"/>
  <c r="AG74" i="5"/>
  <c r="T75" i="5"/>
  <c r="Y75" i="5"/>
  <c r="AL74" i="5"/>
  <c r="AO74" i="5" s="1"/>
  <c r="AY74" i="5" s="1"/>
  <c r="BB74" i="5" s="1"/>
  <c r="BC74" i="5" s="1"/>
  <c r="BA77" i="5"/>
  <c r="AU78" i="5"/>
  <c r="AJ75" i="5"/>
  <c r="W76" i="5"/>
  <c r="R79" i="5"/>
  <c r="AE78" i="5"/>
  <c r="P77" i="5"/>
  <c r="AC76" i="5"/>
  <c r="U77" i="5"/>
  <c r="AH76" i="5"/>
  <c r="AF75" i="5"/>
  <c r="S76" i="5"/>
  <c r="AM76" i="5"/>
  <c r="Z77" i="5"/>
  <c r="X78" i="5"/>
  <c r="AK77" i="5"/>
  <c r="Q77" i="5"/>
  <c r="AD76" i="5"/>
  <c r="AN75" i="5"/>
  <c r="AA76" i="5"/>
  <c r="AR78" i="5"/>
  <c r="AZ77" i="5"/>
  <c r="AI76" i="5"/>
  <c r="V77" i="5"/>
  <c r="AR70" i="1"/>
  <c r="BA69" i="1"/>
  <c r="BC68" i="1"/>
  <c r="BD68" i="1" s="1"/>
  <c r="AU73" i="1"/>
  <c r="BB72" i="1"/>
  <c r="AO69" i="1"/>
  <c r="AZ69" i="1" s="1"/>
  <c r="BC69" i="1" s="1"/>
  <c r="BD69" i="1" s="1"/>
  <c r="AK72" i="1"/>
  <c r="AG80" i="1"/>
  <c r="AN75" i="1"/>
  <c r="AL73" i="1"/>
  <c r="AD71" i="1"/>
  <c r="AF70" i="1"/>
  <c r="AH73" i="1"/>
  <c r="AE74" i="1"/>
  <c r="AJ70" i="1"/>
  <c r="AI74" i="1"/>
  <c r="AM74" i="1"/>
  <c r="AC70" i="1"/>
  <c r="AC137" i="1" l="1"/>
  <c r="AG75" i="5"/>
  <c r="T76" i="5"/>
  <c r="AL75" i="5"/>
  <c r="AO75" i="5" s="1"/>
  <c r="Y76" i="5"/>
  <c r="AH77" i="5"/>
  <c r="U78" i="5"/>
  <c r="AA77" i="5"/>
  <c r="AN76" i="5"/>
  <c r="S77" i="5"/>
  <c r="AF76" i="5"/>
  <c r="R80" i="5"/>
  <c r="AE79" i="5"/>
  <c r="Z78" i="5"/>
  <c r="AM77" i="5"/>
  <c r="W77" i="5"/>
  <c r="AJ76" i="5"/>
  <c r="AU79" i="5"/>
  <c r="BA78" i="5"/>
  <c r="AK78" i="5"/>
  <c r="X79" i="5"/>
  <c r="AZ78" i="5"/>
  <c r="AR79" i="5"/>
  <c r="AI77" i="5"/>
  <c r="V78" i="5"/>
  <c r="AD77" i="5"/>
  <c r="Q78" i="5"/>
  <c r="P78" i="5"/>
  <c r="AC77" i="5"/>
  <c r="AU74" i="1"/>
  <c r="BB73" i="1"/>
  <c r="AR71" i="1"/>
  <c r="BA70" i="1"/>
  <c r="AO70" i="1"/>
  <c r="AZ70" i="1" s="1"/>
  <c r="AG81" i="1"/>
  <c r="AK73" i="1"/>
  <c r="AF71" i="1"/>
  <c r="AL74" i="1"/>
  <c r="AD72" i="1"/>
  <c r="AN76" i="1"/>
  <c r="AH74" i="1"/>
  <c r="AI75" i="1"/>
  <c r="AM75" i="1"/>
  <c r="AJ71" i="1"/>
  <c r="AE75" i="1"/>
  <c r="AC71" i="1"/>
  <c r="AC138" i="1" l="1"/>
  <c r="T77" i="5"/>
  <c r="AG76" i="5"/>
  <c r="AY75" i="5"/>
  <c r="BB75" i="5" s="1"/>
  <c r="BC75" i="5" s="1"/>
  <c r="Y77" i="5"/>
  <c r="AL76" i="5"/>
  <c r="AO76" i="5" s="1"/>
  <c r="AK79" i="5"/>
  <c r="X80" i="5"/>
  <c r="Z79" i="5"/>
  <c r="AM78" i="5"/>
  <c r="AC78" i="5"/>
  <c r="P79" i="5"/>
  <c r="AU80" i="5"/>
  <c r="BA79" i="5"/>
  <c r="W78" i="5"/>
  <c r="AJ77" i="5"/>
  <c r="U79" i="5"/>
  <c r="AH78" i="5"/>
  <c r="AI78" i="5"/>
  <c r="V79" i="5"/>
  <c r="AA78" i="5"/>
  <c r="AN77" i="5"/>
  <c r="Q79" i="5"/>
  <c r="AD78" i="5"/>
  <c r="AR80" i="5"/>
  <c r="AZ79" i="5"/>
  <c r="AE80" i="5"/>
  <c r="R81" i="5"/>
  <c r="S78" i="5"/>
  <c r="AF77" i="5"/>
  <c r="AR72" i="1"/>
  <c r="BA71" i="1"/>
  <c r="BC70" i="1"/>
  <c r="BD70" i="1" s="1"/>
  <c r="AU75" i="1"/>
  <c r="BB74" i="1"/>
  <c r="AO71" i="1"/>
  <c r="AZ71" i="1" s="1"/>
  <c r="AK74" i="1"/>
  <c r="AG82" i="1"/>
  <c r="AN77" i="1"/>
  <c r="AL75" i="1"/>
  <c r="AD73" i="1"/>
  <c r="AF72" i="1"/>
  <c r="AM76" i="1"/>
  <c r="AI76" i="1"/>
  <c r="AJ72" i="1"/>
  <c r="AE76" i="1"/>
  <c r="AH75" i="1"/>
  <c r="AC72" i="1"/>
  <c r="AC139" i="1" l="1"/>
  <c r="BC71" i="1"/>
  <c r="BD71" i="1" s="1"/>
  <c r="AG77" i="5"/>
  <c r="T78" i="5"/>
  <c r="AY76" i="5"/>
  <c r="BB76" i="5" s="1"/>
  <c r="BC76" i="5" s="1"/>
  <c r="AL77" i="5"/>
  <c r="AO77" i="5" s="1"/>
  <c r="AY77" i="5" s="1"/>
  <c r="BB77" i="5" s="1"/>
  <c r="BC77" i="5" s="1"/>
  <c r="Y78" i="5"/>
  <c r="AE81" i="5"/>
  <c r="R82" i="5"/>
  <c r="U80" i="5"/>
  <c r="AH79" i="5"/>
  <c r="S79" i="5"/>
  <c r="AF78" i="5"/>
  <c r="AR81" i="5"/>
  <c r="AZ80" i="5"/>
  <c r="BA80" i="5"/>
  <c r="AU81" i="5"/>
  <c r="Q80" i="5"/>
  <c r="AD79" i="5"/>
  <c r="V80" i="5"/>
  <c r="AI79" i="5"/>
  <c r="AC79" i="5"/>
  <c r="P80" i="5"/>
  <c r="X81" i="5"/>
  <c r="AK80" i="5"/>
  <c r="AA79" i="5"/>
  <c r="AN78" i="5"/>
  <c r="Z80" i="5"/>
  <c r="AM79" i="5"/>
  <c r="W79" i="5"/>
  <c r="AJ78" i="5"/>
  <c r="AU76" i="1"/>
  <c r="BB75" i="1"/>
  <c r="AR73" i="1"/>
  <c r="BA72" i="1"/>
  <c r="AO72" i="1"/>
  <c r="AZ72" i="1" s="1"/>
  <c r="AG83" i="1"/>
  <c r="AK75" i="1"/>
  <c r="AF73" i="1"/>
  <c r="AL76" i="1"/>
  <c r="AD74" i="1"/>
  <c r="AN78" i="1"/>
  <c r="AI77" i="1"/>
  <c r="AJ73" i="1"/>
  <c r="AH76" i="1"/>
  <c r="AE77" i="1"/>
  <c r="AM77" i="1"/>
  <c r="AC73" i="1"/>
  <c r="AC140" i="1" l="1"/>
  <c r="AG78" i="5"/>
  <c r="T79" i="5"/>
  <c r="AG86" i="1"/>
  <c r="Y79" i="5"/>
  <c r="AL78" i="5"/>
  <c r="AO78" i="5"/>
  <c r="AY78" i="5" s="1"/>
  <c r="BB78" i="5" s="1"/>
  <c r="BC78" i="5" s="1"/>
  <c r="AI80" i="5"/>
  <c r="V81" i="5"/>
  <c r="BA81" i="5"/>
  <c r="AU82" i="5"/>
  <c r="AM80" i="5"/>
  <c r="Z81" i="5"/>
  <c r="AZ81" i="5"/>
  <c r="AR82" i="5"/>
  <c r="P81" i="5"/>
  <c r="AC80" i="5"/>
  <c r="R83" i="5"/>
  <c r="AE82" i="5"/>
  <c r="X82" i="5"/>
  <c r="AK81" i="5"/>
  <c r="U81" i="5"/>
  <c r="AH80" i="5"/>
  <c r="AJ79" i="5"/>
  <c r="W80" i="5"/>
  <c r="AN79" i="5"/>
  <c r="AA80" i="5"/>
  <c r="Q81" i="5"/>
  <c r="AD80" i="5"/>
  <c r="AF79" i="5"/>
  <c r="S80" i="5"/>
  <c r="AR74" i="1"/>
  <c r="BA73" i="1"/>
  <c r="BC72" i="1"/>
  <c r="BD72" i="1" s="1"/>
  <c r="AU77" i="1"/>
  <c r="BB76" i="1"/>
  <c r="AO73" i="1"/>
  <c r="AZ73" i="1" s="1"/>
  <c r="AK76" i="1"/>
  <c r="AG84" i="1"/>
  <c r="AG85" i="1"/>
  <c r="AN79" i="1"/>
  <c r="AL77" i="1"/>
  <c r="AD75" i="1"/>
  <c r="AF74" i="1"/>
  <c r="AH77" i="1"/>
  <c r="AI78" i="1"/>
  <c r="AM78" i="1"/>
  <c r="AE78" i="1"/>
  <c r="AJ74" i="1"/>
  <c r="AC74" i="1"/>
  <c r="AC141" i="1" l="1"/>
  <c r="AG87" i="1"/>
  <c r="AG79" i="5"/>
  <c r="T80" i="5"/>
  <c r="AL79" i="5"/>
  <c r="Y80" i="5"/>
  <c r="AO79" i="5"/>
  <c r="AY79" i="5" s="1"/>
  <c r="BB79" i="5" s="1"/>
  <c r="BC79" i="5" s="1"/>
  <c r="P82" i="5"/>
  <c r="AC81" i="5"/>
  <c r="AN80" i="5"/>
  <c r="AA81" i="5"/>
  <c r="AM81" i="5"/>
  <c r="Z82" i="5"/>
  <c r="AI81" i="5"/>
  <c r="V82" i="5"/>
  <c r="R84" i="5"/>
  <c r="AE83" i="5"/>
  <c r="AD81" i="5"/>
  <c r="Q82" i="5"/>
  <c r="AJ80" i="5"/>
  <c r="W81" i="5"/>
  <c r="AZ82" i="5"/>
  <c r="AR83" i="5"/>
  <c r="AU83" i="5"/>
  <c r="BA82" i="5"/>
  <c r="AH81" i="5"/>
  <c r="U82" i="5"/>
  <c r="AF80" i="5"/>
  <c r="S81" i="5"/>
  <c r="AK82" i="5"/>
  <c r="X83" i="5"/>
  <c r="BC73" i="1"/>
  <c r="BD73" i="1" s="1"/>
  <c r="AU78" i="1"/>
  <c r="BB77" i="1"/>
  <c r="AR75" i="1"/>
  <c r="BA74" i="1"/>
  <c r="AO74" i="1"/>
  <c r="AK77" i="1"/>
  <c r="AF75" i="1"/>
  <c r="AL78" i="1"/>
  <c r="AD76" i="1"/>
  <c r="AN80" i="1"/>
  <c r="AE79" i="1"/>
  <c r="AI79" i="1"/>
  <c r="AJ75" i="1"/>
  <c r="AM79" i="1"/>
  <c r="AH78" i="1"/>
  <c r="AC75" i="1"/>
  <c r="AC142" i="1" l="1"/>
  <c r="AG80" i="5"/>
  <c r="T81" i="5"/>
  <c r="AG88" i="1"/>
  <c r="AL80" i="5"/>
  <c r="Y81" i="5"/>
  <c r="AO80" i="5"/>
  <c r="AY80" i="5" s="1"/>
  <c r="BB80" i="5" s="1"/>
  <c r="BC80" i="5" s="1"/>
  <c r="AH82" i="5"/>
  <c r="U83" i="5"/>
  <c r="AA82" i="5"/>
  <c r="AN81" i="5"/>
  <c r="Z83" i="5"/>
  <c r="AM82" i="5"/>
  <c r="AU84" i="5"/>
  <c r="BA83" i="5"/>
  <c r="AE84" i="5"/>
  <c r="R85" i="5"/>
  <c r="AK83" i="5"/>
  <c r="X84" i="5"/>
  <c r="W82" i="5"/>
  <c r="AJ81" i="5"/>
  <c r="S82" i="5"/>
  <c r="AF81" i="5"/>
  <c r="AR84" i="5"/>
  <c r="AZ83" i="5"/>
  <c r="AD82" i="5"/>
  <c r="Q83" i="5"/>
  <c r="V83" i="5"/>
  <c r="AI82" i="5"/>
  <c r="AC82" i="5"/>
  <c r="P83" i="5"/>
  <c r="AR76" i="1"/>
  <c r="BA75" i="1"/>
  <c r="AZ74" i="1"/>
  <c r="BC74" i="1" s="1"/>
  <c r="BD74" i="1" s="1"/>
  <c r="AU79" i="1"/>
  <c r="BB78" i="1"/>
  <c r="AO75" i="1"/>
  <c r="AZ75" i="1" s="1"/>
  <c r="AK78" i="1"/>
  <c r="AN81" i="1"/>
  <c r="AL79" i="1"/>
  <c r="AD77" i="1"/>
  <c r="AF76" i="1"/>
  <c r="AH79" i="1"/>
  <c r="AJ76" i="1"/>
  <c r="AE80" i="1"/>
  <c r="AM80" i="1"/>
  <c r="AI80" i="1"/>
  <c r="AC76" i="1"/>
  <c r="AG89" i="1" l="1"/>
  <c r="AC143" i="1"/>
  <c r="BC75" i="1"/>
  <c r="BD75" i="1" s="1"/>
  <c r="AG81" i="5"/>
  <c r="T82" i="5"/>
  <c r="AE85" i="5"/>
  <c r="R86" i="5"/>
  <c r="Y82" i="5"/>
  <c r="AL81" i="5"/>
  <c r="AO81" i="5"/>
  <c r="AY81" i="5" s="1"/>
  <c r="BB81" i="5" s="1"/>
  <c r="BC81" i="5" s="1"/>
  <c r="W83" i="5"/>
  <c r="AJ82" i="5"/>
  <c r="X85" i="5"/>
  <c r="AK84" i="5"/>
  <c r="V84" i="5"/>
  <c r="AI83" i="5"/>
  <c r="AR85" i="5"/>
  <c r="AZ84" i="5"/>
  <c r="S83" i="5"/>
  <c r="AF82" i="5"/>
  <c r="U84" i="5"/>
  <c r="AH83" i="5"/>
  <c r="Z84" i="5"/>
  <c r="AM83" i="5"/>
  <c r="AC83" i="5"/>
  <c r="P84" i="5"/>
  <c r="Q84" i="5"/>
  <c r="AD83" i="5"/>
  <c r="BA84" i="5"/>
  <c r="AU85" i="5"/>
  <c r="AA83" i="5"/>
  <c r="AN82" i="5"/>
  <c r="AU80" i="1"/>
  <c r="BB79" i="1"/>
  <c r="AR77" i="1"/>
  <c r="BA76" i="1"/>
  <c r="AO76" i="1"/>
  <c r="AZ76" i="1" s="1"/>
  <c r="AK79" i="1"/>
  <c r="AF77" i="1"/>
  <c r="AL80" i="1"/>
  <c r="AD79" i="1"/>
  <c r="AD78" i="1"/>
  <c r="AN82" i="1"/>
  <c r="AM81" i="1"/>
  <c r="AJ77" i="1"/>
  <c r="AI81" i="1"/>
  <c r="AE81" i="1"/>
  <c r="AH80" i="1"/>
  <c r="AC77" i="1"/>
  <c r="AC144" i="1" l="1"/>
  <c r="AG90" i="1"/>
  <c r="AK85" i="5"/>
  <c r="X86" i="5"/>
  <c r="T83" i="5"/>
  <c r="AG82" i="5"/>
  <c r="AZ85" i="5"/>
  <c r="AR86" i="5"/>
  <c r="R87" i="5"/>
  <c r="AE86" i="5"/>
  <c r="BA85" i="5"/>
  <c r="AU86" i="5"/>
  <c r="Y83" i="5"/>
  <c r="AL82" i="5"/>
  <c r="AO82" i="5"/>
  <c r="AY82" i="5" s="1"/>
  <c r="BB82" i="5" s="1"/>
  <c r="BC82" i="5" s="1"/>
  <c r="AH84" i="5"/>
  <c r="U85" i="5"/>
  <c r="AJ83" i="5"/>
  <c r="W84" i="5"/>
  <c r="AN83" i="5"/>
  <c r="AA84" i="5"/>
  <c r="AD84" i="5"/>
  <c r="Q85" i="5"/>
  <c r="AM84" i="5"/>
  <c r="Z85" i="5"/>
  <c r="AF83" i="5"/>
  <c r="S84" i="5"/>
  <c r="AI84" i="5"/>
  <c r="V85" i="5"/>
  <c r="P85" i="5"/>
  <c r="AC84" i="5"/>
  <c r="BC76" i="1"/>
  <c r="BD76" i="1" s="1"/>
  <c r="AR78" i="1"/>
  <c r="BA77" i="1"/>
  <c r="AU81" i="1"/>
  <c r="BB80" i="1"/>
  <c r="AO77" i="1"/>
  <c r="AZ77" i="1" s="1"/>
  <c r="AK80" i="1"/>
  <c r="AN83" i="1"/>
  <c r="AL81" i="1"/>
  <c r="AF78" i="1"/>
  <c r="AH81" i="1"/>
  <c r="AI82" i="1"/>
  <c r="AM82" i="1"/>
  <c r="AE82" i="1"/>
  <c r="AJ78" i="1"/>
  <c r="AC78" i="1"/>
  <c r="AG91" i="1" l="1"/>
  <c r="AC145" i="1"/>
  <c r="AI85" i="5"/>
  <c r="V86" i="5"/>
  <c r="AM85" i="5"/>
  <c r="Z86" i="5"/>
  <c r="AH85" i="5"/>
  <c r="U86" i="5"/>
  <c r="R88" i="5"/>
  <c r="AE88" i="5" s="1"/>
  <c r="AE87" i="5"/>
  <c r="T84" i="5"/>
  <c r="AG83" i="5"/>
  <c r="AC85" i="5"/>
  <c r="P86" i="5"/>
  <c r="BA86" i="5"/>
  <c r="AU87" i="5"/>
  <c r="AZ86" i="5"/>
  <c r="AR87" i="5"/>
  <c r="AK86" i="5"/>
  <c r="X87" i="5"/>
  <c r="AD85" i="5"/>
  <c r="Q86" i="5"/>
  <c r="AN86" i="1"/>
  <c r="Y84" i="5"/>
  <c r="AL83" i="5"/>
  <c r="AA85" i="5"/>
  <c r="AN84" i="5"/>
  <c r="S85" i="5"/>
  <c r="AF84" i="5"/>
  <c r="W85" i="5"/>
  <c r="AJ84" i="5"/>
  <c r="BC77" i="1"/>
  <c r="BD77" i="1" s="1"/>
  <c r="AR79" i="1"/>
  <c r="BA78" i="1"/>
  <c r="AU82" i="1"/>
  <c r="BB81" i="1"/>
  <c r="AO78" i="1"/>
  <c r="AK81" i="1"/>
  <c r="AF79" i="1"/>
  <c r="AL82" i="1"/>
  <c r="AD80" i="1"/>
  <c r="AN85" i="1"/>
  <c r="AN84" i="1"/>
  <c r="AE83" i="1"/>
  <c r="AI83" i="1"/>
  <c r="AJ79" i="1"/>
  <c r="AM83" i="1"/>
  <c r="AH82" i="1"/>
  <c r="AC79" i="1"/>
  <c r="AG92" i="1" l="1"/>
  <c r="AC146" i="1"/>
  <c r="AZ78" i="1"/>
  <c r="BC78" i="1" s="1"/>
  <c r="BD78" i="1" s="1"/>
  <c r="AE86" i="1"/>
  <c r="AF85" i="5"/>
  <c r="S86" i="5"/>
  <c r="AN87" i="1"/>
  <c r="AK87" i="5"/>
  <c r="X88" i="5"/>
  <c r="AK88" i="5" s="1"/>
  <c r="AU88" i="5"/>
  <c r="BA88" i="5" s="1"/>
  <c r="BA87" i="5"/>
  <c r="U87" i="5"/>
  <c r="AH86" i="5"/>
  <c r="AI86" i="5"/>
  <c r="V87" i="5"/>
  <c r="AM86" i="1"/>
  <c r="AI86" i="1"/>
  <c r="AJ85" i="5"/>
  <c r="W86" i="5"/>
  <c r="AN85" i="5"/>
  <c r="AA86" i="5"/>
  <c r="T85" i="5"/>
  <c r="AG84" i="5"/>
  <c r="AO83" i="5"/>
  <c r="AY83" i="5" s="1"/>
  <c r="BB83" i="5" s="1"/>
  <c r="BC83" i="5" s="1"/>
  <c r="AD86" i="5"/>
  <c r="Q87" i="5"/>
  <c r="AR88" i="5"/>
  <c r="AZ88" i="5" s="1"/>
  <c r="AZ87" i="5"/>
  <c r="AC86" i="5"/>
  <c r="P87" i="5"/>
  <c r="AM86" i="5"/>
  <c r="Z87" i="5"/>
  <c r="Y85" i="5"/>
  <c r="AL84" i="5"/>
  <c r="AO84" i="5"/>
  <c r="AY84" i="5" s="1"/>
  <c r="BB84" i="5" s="1"/>
  <c r="BC84" i="5" s="1"/>
  <c r="AO79" i="1"/>
  <c r="AU83" i="1"/>
  <c r="BB82" i="1"/>
  <c r="AR80" i="1"/>
  <c r="BA79" i="1"/>
  <c r="AK82" i="1"/>
  <c r="AL83" i="1"/>
  <c r="AD81" i="1"/>
  <c r="AF80" i="1"/>
  <c r="AM85" i="1"/>
  <c r="AM84" i="1"/>
  <c r="AI85" i="1"/>
  <c r="AI84" i="1"/>
  <c r="AH83" i="1"/>
  <c r="AJ80" i="1"/>
  <c r="AE85" i="1"/>
  <c r="AE84" i="1"/>
  <c r="AC80" i="1"/>
  <c r="AG93" i="1" l="1"/>
  <c r="AZ79" i="1"/>
  <c r="BC79" i="1" s="1"/>
  <c r="BD79" i="1" s="1"/>
  <c r="AN86" i="5"/>
  <c r="AA87" i="5"/>
  <c r="AI87" i="5"/>
  <c r="V88" i="5"/>
  <c r="AI88" i="5" s="1"/>
  <c r="AE87" i="1"/>
  <c r="AL86" i="1"/>
  <c r="W87" i="5"/>
  <c r="AJ86" i="5"/>
  <c r="AM87" i="1"/>
  <c r="AF86" i="5"/>
  <c r="S87" i="5"/>
  <c r="AH86" i="1"/>
  <c r="P88" i="5"/>
  <c r="AC88" i="5" s="1"/>
  <c r="AC87" i="5"/>
  <c r="AD87" i="5"/>
  <c r="Q88" i="5"/>
  <c r="AD88" i="5" s="1"/>
  <c r="AG85" i="5"/>
  <c r="T86" i="5"/>
  <c r="U88" i="5"/>
  <c r="AH88" i="5" s="1"/>
  <c r="AH87" i="5"/>
  <c r="AI87" i="1"/>
  <c r="Z88" i="5"/>
  <c r="AM88" i="5" s="1"/>
  <c r="AM87" i="5"/>
  <c r="AN88" i="1"/>
  <c r="AL85" i="5"/>
  <c r="AO85" i="5" s="1"/>
  <c r="AY85" i="5" s="1"/>
  <c r="BB85" i="5" s="1"/>
  <c r="BC85" i="5" s="1"/>
  <c r="Y86" i="5"/>
  <c r="AO80" i="1"/>
  <c r="AR81" i="1"/>
  <c r="BA80" i="1"/>
  <c r="AU84" i="1"/>
  <c r="BB83" i="1"/>
  <c r="AK83" i="1"/>
  <c r="AD82" i="1"/>
  <c r="AF81" i="1"/>
  <c r="AL85" i="1"/>
  <c r="AL84" i="1"/>
  <c r="AJ81" i="1"/>
  <c r="AH85" i="1"/>
  <c r="AH84" i="1"/>
  <c r="AC81" i="1"/>
  <c r="AN89" i="1" l="1"/>
  <c r="AG94" i="1"/>
  <c r="AZ80" i="1"/>
  <c r="BC80" i="1" s="1"/>
  <c r="BD80" i="1" s="1"/>
  <c r="AH87" i="1"/>
  <c r="AK86" i="1"/>
  <c r="AN87" i="5"/>
  <c r="AA88" i="5"/>
  <c r="AN88" i="5" s="1"/>
  <c r="AL87" i="1"/>
  <c r="AM88" i="1"/>
  <c r="T87" i="5"/>
  <c r="AG86" i="5"/>
  <c r="AF87" i="5"/>
  <c r="S88" i="5"/>
  <c r="AF88" i="5" s="1"/>
  <c r="AI88" i="1"/>
  <c r="AJ87" i="5"/>
  <c r="W88" i="5"/>
  <c r="AJ88" i="5" s="1"/>
  <c r="AE88" i="1"/>
  <c r="AL86" i="5"/>
  <c r="Y87" i="5"/>
  <c r="AO81" i="1"/>
  <c r="AU85" i="1"/>
  <c r="BB84" i="1"/>
  <c r="AR82" i="1"/>
  <c r="BA81" i="1"/>
  <c r="AK84" i="1"/>
  <c r="AK85" i="1"/>
  <c r="AF82" i="1"/>
  <c r="AD83" i="1"/>
  <c r="AJ82" i="1"/>
  <c r="AC82" i="1"/>
  <c r="AG95" i="1" l="1"/>
  <c r="AM89" i="1"/>
  <c r="AN90" i="1"/>
  <c r="AE89" i="1"/>
  <c r="AI89" i="1"/>
  <c r="AZ81" i="1"/>
  <c r="BC81" i="1" s="1"/>
  <c r="BD81" i="1" s="1"/>
  <c r="AO86" i="5"/>
  <c r="AY86" i="5" s="1"/>
  <c r="BB86" i="5" s="1"/>
  <c r="BC86" i="5" s="1"/>
  <c r="AH88" i="1"/>
  <c r="AD86" i="1"/>
  <c r="T88" i="5"/>
  <c r="AG88" i="5" s="1"/>
  <c r="AO88" i="5" s="1"/>
  <c r="AY88" i="5" s="1"/>
  <c r="BB88" i="5" s="1"/>
  <c r="BC88" i="5" s="1"/>
  <c r="AG87" i="5"/>
  <c r="AO87" i="5" s="1"/>
  <c r="AY87" i="5" s="1"/>
  <c r="BB87" i="5" s="1"/>
  <c r="BC87" i="5" s="1"/>
  <c r="AL88" i="1"/>
  <c r="AK87" i="1"/>
  <c r="Y88" i="5"/>
  <c r="AL88" i="5" s="1"/>
  <c r="AL87" i="5"/>
  <c r="AO82" i="1"/>
  <c r="AR83" i="1"/>
  <c r="BA82" i="1"/>
  <c r="AU86" i="1"/>
  <c r="BB85" i="1"/>
  <c r="AD85" i="1"/>
  <c r="AD84" i="1"/>
  <c r="AF83" i="1"/>
  <c r="AJ83" i="1"/>
  <c r="AC83" i="1"/>
  <c r="AL89" i="1" l="1"/>
  <c r="AM90" i="1"/>
  <c r="AH89" i="1"/>
  <c r="AI90" i="1"/>
  <c r="AE90" i="1"/>
  <c r="AN91" i="1"/>
  <c r="AG96" i="1"/>
  <c r="AZ82" i="1"/>
  <c r="BC82" i="1" s="1"/>
  <c r="BD82" i="1" s="1"/>
  <c r="AF86" i="1"/>
  <c r="BB86" i="1"/>
  <c r="AU87" i="1"/>
  <c r="AK88" i="1"/>
  <c r="AD87" i="1"/>
  <c r="AJ86" i="1"/>
  <c r="AO83" i="1"/>
  <c r="AR84" i="1"/>
  <c r="BA83" i="1"/>
  <c r="AF85" i="1"/>
  <c r="AF84" i="1"/>
  <c r="AJ85" i="1"/>
  <c r="AJ84" i="1"/>
  <c r="AC85" i="1"/>
  <c r="AC84" i="1"/>
  <c r="AN92" i="1" l="1"/>
  <c r="AM91" i="1"/>
  <c r="AI91" i="1"/>
  <c r="AE91" i="1"/>
  <c r="AH90" i="1"/>
  <c r="AL90" i="1"/>
  <c r="AK89" i="1"/>
  <c r="AG97" i="1"/>
  <c r="AZ83" i="1"/>
  <c r="BC83" i="1" s="1"/>
  <c r="BD83" i="1" s="1"/>
  <c r="AO86" i="1"/>
  <c r="AF87" i="1"/>
  <c r="BB87" i="1"/>
  <c r="AU88" i="1"/>
  <c r="AD88" i="1"/>
  <c r="AJ87" i="1"/>
  <c r="AO84" i="1"/>
  <c r="AO85" i="1"/>
  <c r="AR85" i="1"/>
  <c r="BA84" i="1"/>
  <c r="AD89" i="1" l="1"/>
  <c r="AL91" i="1"/>
  <c r="AK90" i="1"/>
  <c r="AG98" i="1"/>
  <c r="AE92" i="1"/>
  <c r="AM92" i="1"/>
  <c r="AH91" i="1"/>
  <c r="AI92" i="1"/>
  <c r="AN93" i="1"/>
  <c r="AZ85" i="1"/>
  <c r="AZ86" i="1"/>
  <c r="AZ84" i="1"/>
  <c r="BC84" i="1" s="1"/>
  <c r="BD84" i="1" s="1"/>
  <c r="AF88" i="1"/>
  <c r="AO87" i="1"/>
  <c r="AU89" i="1"/>
  <c r="AU90" i="1" s="1"/>
  <c r="BB88" i="1"/>
  <c r="AJ88" i="1"/>
  <c r="AR86" i="1"/>
  <c r="BA85" i="1"/>
  <c r="AU91" i="1" l="1"/>
  <c r="BB90" i="1"/>
  <c r="AL92" i="1"/>
  <c r="AM93" i="1"/>
  <c r="BC85" i="1"/>
  <c r="BD85" i="1" s="1"/>
  <c r="AJ89" i="1"/>
  <c r="AD90" i="1"/>
  <c r="AI93" i="1"/>
  <c r="AG99" i="1"/>
  <c r="AF89" i="1"/>
  <c r="AN94" i="1"/>
  <c r="AH92" i="1"/>
  <c r="AE93" i="1"/>
  <c r="AK91" i="1"/>
  <c r="AZ87" i="1"/>
  <c r="BB89" i="1"/>
  <c r="AO88" i="1"/>
  <c r="BA86" i="1"/>
  <c r="BC86" i="1" s="1"/>
  <c r="BD86" i="1" s="1"/>
  <c r="AR87" i="1"/>
  <c r="AO89" i="1" l="1"/>
  <c r="AZ89" i="1" s="1"/>
  <c r="AK92" i="1"/>
  <c r="AL93" i="1"/>
  <c r="AH93" i="1"/>
  <c r="AI94" i="1"/>
  <c r="AE94" i="1"/>
  <c r="AN95" i="1"/>
  <c r="AG100" i="1"/>
  <c r="AD91" i="1"/>
  <c r="AF90" i="1"/>
  <c r="AJ90" i="1"/>
  <c r="AM94" i="1"/>
  <c r="AU92" i="1"/>
  <c r="BB91" i="1"/>
  <c r="AZ88" i="1"/>
  <c r="AR88" i="1"/>
  <c r="AR89" i="1" s="1"/>
  <c r="AR90" i="1" s="1"/>
  <c r="BA87" i="1"/>
  <c r="BC87" i="1" s="1"/>
  <c r="BD87" i="1" s="1"/>
  <c r="AO90" i="1" l="1"/>
  <c r="AZ90" i="1" s="1"/>
  <c r="AU93" i="1"/>
  <c r="BB92" i="1"/>
  <c r="AD92" i="1"/>
  <c r="AI95" i="1"/>
  <c r="AL94" i="1"/>
  <c r="AJ91" i="1"/>
  <c r="AN96" i="1"/>
  <c r="AF91" i="1"/>
  <c r="AR91" i="1"/>
  <c r="BA90" i="1"/>
  <c r="AM95" i="1"/>
  <c r="AG101" i="1"/>
  <c r="AE95" i="1"/>
  <c r="AH94" i="1"/>
  <c r="AK93" i="1"/>
  <c r="BA88" i="1"/>
  <c r="BC88" i="1" s="1"/>
  <c r="BD88" i="1" s="1"/>
  <c r="AO91" i="1" l="1"/>
  <c r="AZ91" i="1" s="1"/>
  <c r="BC90" i="1"/>
  <c r="BD90" i="1" s="1"/>
  <c r="AM96" i="1"/>
  <c r="AF92" i="1"/>
  <c r="AJ92" i="1"/>
  <c r="AI96" i="1"/>
  <c r="AU94" i="1"/>
  <c r="BB93" i="1"/>
  <c r="AE96" i="1"/>
  <c r="AK94" i="1"/>
  <c r="AH95" i="1"/>
  <c r="AG102" i="1"/>
  <c r="AR92" i="1"/>
  <c r="BA91" i="1"/>
  <c r="AN97" i="1"/>
  <c r="AL95" i="1"/>
  <c r="AD93" i="1"/>
  <c r="BA89" i="1"/>
  <c r="BC89" i="1" s="1"/>
  <c r="BD89" i="1" s="1"/>
  <c r="BC91" i="1" l="1"/>
  <c r="BD91" i="1" s="1"/>
  <c r="AO92" i="1"/>
  <c r="AZ92" i="1" s="1"/>
  <c r="AE97" i="1"/>
  <c r="AD94" i="1"/>
  <c r="AN98" i="1"/>
  <c r="AG103" i="1"/>
  <c r="AK95" i="1"/>
  <c r="AF93" i="1"/>
  <c r="AU95" i="1"/>
  <c r="BB94" i="1"/>
  <c r="AJ93" i="1"/>
  <c r="AM97" i="1"/>
  <c r="AI97" i="1"/>
  <c r="AL96" i="1"/>
  <c r="AR93" i="1"/>
  <c r="BA92" i="1"/>
  <c r="AH96" i="1"/>
  <c r="BC92" i="1" l="1"/>
  <c r="BD92" i="1" s="1"/>
  <c r="AO93" i="1"/>
  <c r="AZ93" i="1" s="1"/>
  <c r="AM98" i="1"/>
  <c r="AH97" i="1"/>
  <c r="AL97" i="1"/>
  <c r="AU96" i="1"/>
  <c r="BB95" i="1"/>
  <c r="AK96" i="1"/>
  <c r="AN99" i="1"/>
  <c r="AE98" i="1"/>
  <c r="AR94" i="1"/>
  <c r="BA93" i="1"/>
  <c r="AI98" i="1"/>
  <c r="AJ94" i="1"/>
  <c r="AF94" i="1"/>
  <c r="AG104" i="1"/>
  <c r="AD95" i="1"/>
  <c r="BC93" i="1" l="1"/>
  <c r="BD93" i="1" s="1"/>
  <c r="AO94" i="1"/>
  <c r="AZ94" i="1" s="1"/>
  <c r="AU97" i="1"/>
  <c r="BB96" i="1"/>
  <c r="AE99" i="1"/>
  <c r="AN100" i="1"/>
  <c r="AH98" i="1"/>
  <c r="AD96" i="1"/>
  <c r="AF95" i="1"/>
  <c r="AI99" i="1"/>
  <c r="AK97" i="1"/>
  <c r="AL98" i="1"/>
  <c r="AM99" i="1"/>
  <c r="AG105" i="1"/>
  <c r="AJ95" i="1"/>
  <c r="AR95" i="1"/>
  <c r="BA94" i="1"/>
  <c r="BC94" i="1" l="1"/>
  <c r="BD94" i="1" s="1"/>
  <c r="AO95" i="1"/>
  <c r="AZ95" i="1" s="1"/>
  <c r="AE100" i="1"/>
  <c r="AL99" i="1"/>
  <c r="AD97" i="1"/>
  <c r="AR96" i="1"/>
  <c r="BA95" i="1"/>
  <c r="AU98" i="1"/>
  <c r="BB97" i="1"/>
  <c r="AG106" i="1"/>
  <c r="AI100" i="1"/>
  <c r="AN101" i="1"/>
  <c r="AJ96" i="1"/>
  <c r="AM100" i="1"/>
  <c r="AK98" i="1"/>
  <c r="AF96" i="1"/>
  <c r="AH99" i="1"/>
  <c r="BC95" i="1" l="1"/>
  <c r="BD95" i="1" s="1"/>
  <c r="AO96" i="1"/>
  <c r="AZ96" i="1" s="1"/>
  <c r="AH100" i="1"/>
  <c r="AK99" i="1"/>
  <c r="AI101" i="1"/>
  <c r="AD98" i="1"/>
  <c r="AE101" i="1"/>
  <c r="AL100" i="1"/>
  <c r="AJ97" i="1"/>
  <c r="AU99" i="1"/>
  <c r="BB98" i="1"/>
  <c r="AF97" i="1"/>
  <c r="AM101" i="1"/>
  <c r="AN102" i="1"/>
  <c r="AG107" i="1"/>
  <c r="AR97" i="1"/>
  <c r="BA96" i="1"/>
  <c r="AO97" i="1" l="1"/>
  <c r="AZ97" i="1" s="1"/>
  <c r="BC96" i="1"/>
  <c r="BD96" i="1" s="1"/>
  <c r="AF98" i="1"/>
  <c r="AN103" i="1"/>
  <c r="AE102" i="1"/>
  <c r="AI102" i="1"/>
  <c r="AH101" i="1"/>
  <c r="AR98" i="1"/>
  <c r="BA97" i="1"/>
  <c r="AJ98" i="1"/>
  <c r="AG108" i="1"/>
  <c r="AM102" i="1"/>
  <c r="AU100" i="1"/>
  <c r="BB99" i="1"/>
  <c r="AL101" i="1"/>
  <c r="AD99" i="1"/>
  <c r="AK100" i="1"/>
  <c r="BC97" i="1" l="1"/>
  <c r="BD97" i="1" s="1"/>
  <c r="AO98" i="1"/>
  <c r="AZ98" i="1" s="1"/>
  <c r="AJ99" i="1"/>
  <c r="AN104" i="1"/>
  <c r="AE103" i="1"/>
  <c r="AF99" i="1"/>
  <c r="AI103" i="1"/>
  <c r="AK101" i="1"/>
  <c r="AL102" i="1"/>
  <c r="AM103" i="1"/>
  <c r="AH102" i="1"/>
  <c r="AD100" i="1"/>
  <c r="AU101" i="1"/>
  <c r="BB100" i="1"/>
  <c r="AG109" i="1"/>
  <c r="AR99" i="1"/>
  <c r="BA98" i="1"/>
  <c r="BC98" i="1" l="1"/>
  <c r="BD98" i="1" s="1"/>
  <c r="AO99" i="1"/>
  <c r="AZ99" i="1" s="1"/>
  <c r="AI104" i="1"/>
  <c r="AN105" i="1"/>
  <c r="AU102" i="1"/>
  <c r="BB101" i="1"/>
  <c r="AL103" i="1"/>
  <c r="AJ100" i="1"/>
  <c r="AR100" i="1"/>
  <c r="BA99" i="1"/>
  <c r="AH103" i="1"/>
  <c r="AE104" i="1"/>
  <c r="AG110" i="1"/>
  <c r="AD101" i="1"/>
  <c r="AM104" i="1"/>
  <c r="AK102" i="1"/>
  <c r="AF100" i="1"/>
  <c r="AO100" i="1" l="1"/>
  <c r="AZ100" i="1" s="1"/>
  <c r="BC99" i="1"/>
  <c r="BD99" i="1" s="1"/>
  <c r="AM105" i="1"/>
  <c r="AE105" i="1"/>
  <c r="AL104" i="1"/>
  <c r="AG111" i="1"/>
  <c r="AH104" i="1"/>
  <c r="AJ101" i="1"/>
  <c r="AU103" i="1"/>
  <c r="BB102" i="1"/>
  <c r="AI105" i="1"/>
  <c r="AR101" i="1"/>
  <c r="BA100" i="1"/>
  <c r="AN106" i="1"/>
  <c r="AF101" i="1"/>
  <c r="AK103" i="1"/>
  <c r="AD102" i="1"/>
  <c r="BC100" i="1" l="1"/>
  <c r="BD100" i="1" s="1"/>
  <c r="AO101" i="1"/>
  <c r="AZ101" i="1" s="1"/>
  <c r="AN107" i="1"/>
  <c r="AJ102" i="1"/>
  <c r="AE106" i="1"/>
  <c r="AI106" i="1"/>
  <c r="AG112" i="1"/>
  <c r="AD103" i="1"/>
  <c r="AF102" i="1"/>
  <c r="AR102" i="1"/>
  <c r="BA101" i="1"/>
  <c r="AU104" i="1"/>
  <c r="BB103" i="1"/>
  <c r="AH105" i="1"/>
  <c r="AK104" i="1"/>
  <c r="AL105" i="1"/>
  <c r="AM106" i="1"/>
  <c r="BC101" i="1" l="1"/>
  <c r="BD101" i="1" s="1"/>
  <c r="AO102" i="1"/>
  <c r="AZ102" i="1" s="1"/>
  <c r="AN108" i="1"/>
  <c r="AR103" i="1"/>
  <c r="BA102" i="1"/>
  <c r="AJ103" i="1"/>
  <c r="AE107" i="1"/>
  <c r="AL106" i="1"/>
  <c r="AH106" i="1"/>
  <c r="AD104" i="1"/>
  <c r="AI107" i="1"/>
  <c r="AM107" i="1"/>
  <c r="AK105" i="1"/>
  <c r="AU105" i="1"/>
  <c r="BB104" i="1"/>
  <c r="AF103" i="1"/>
  <c r="AG113" i="1"/>
  <c r="BC102" i="1" l="1"/>
  <c r="BD102" i="1" s="1"/>
  <c r="AO103" i="1"/>
  <c r="AZ103" i="1" s="1"/>
  <c r="AK106" i="1"/>
  <c r="AJ104" i="1"/>
  <c r="AN109" i="1"/>
  <c r="AF104" i="1"/>
  <c r="AI108" i="1"/>
  <c r="AH107" i="1"/>
  <c r="AE108" i="1"/>
  <c r="AR104" i="1"/>
  <c r="BA103" i="1"/>
  <c r="AG114" i="1"/>
  <c r="AU106" i="1"/>
  <c r="BB105" i="1"/>
  <c r="AM108" i="1"/>
  <c r="AD105" i="1"/>
  <c r="AL107" i="1"/>
  <c r="BC103" i="1" l="1"/>
  <c r="BD103" i="1" s="1"/>
  <c r="AO104" i="1"/>
  <c r="AZ104" i="1" s="1"/>
  <c r="AE109" i="1"/>
  <c r="AN110" i="1"/>
  <c r="AD106" i="1"/>
  <c r="AR105" i="1"/>
  <c r="BA104" i="1"/>
  <c r="AJ105" i="1"/>
  <c r="AI109" i="1"/>
  <c r="AK107" i="1"/>
  <c r="AU107" i="1"/>
  <c r="BB106" i="1"/>
  <c r="AH108" i="1"/>
  <c r="AF105" i="1"/>
  <c r="AL108" i="1"/>
  <c r="AM109" i="1"/>
  <c r="AG115" i="1"/>
  <c r="BC104" i="1" l="1"/>
  <c r="BD104" i="1" s="1"/>
  <c r="AO105" i="1"/>
  <c r="AZ105" i="1" s="1"/>
  <c r="AD107" i="1"/>
  <c r="AM110" i="1"/>
  <c r="AF106" i="1"/>
  <c r="AI110" i="1"/>
  <c r="AR106" i="1"/>
  <c r="BA105" i="1"/>
  <c r="AN111" i="1"/>
  <c r="AJ106" i="1"/>
  <c r="AE110" i="1"/>
  <c r="AU108" i="1"/>
  <c r="BB107" i="1"/>
  <c r="AG116" i="1"/>
  <c r="AL109" i="1"/>
  <c r="AH109" i="1"/>
  <c r="AK108" i="1"/>
  <c r="BC105" i="1" l="1"/>
  <c r="BD105" i="1" s="1"/>
  <c r="AO106" i="1"/>
  <c r="AZ106" i="1" s="1"/>
  <c r="AL110" i="1"/>
  <c r="AJ107" i="1"/>
  <c r="AF107" i="1"/>
  <c r="AH110" i="1"/>
  <c r="AM111" i="1"/>
  <c r="AK109" i="1"/>
  <c r="AU109" i="1"/>
  <c r="BB108" i="1"/>
  <c r="AR107" i="1"/>
  <c r="BA106" i="1"/>
  <c r="AD108" i="1"/>
  <c r="AG117" i="1"/>
  <c r="AE111" i="1"/>
  <c r="AN112" i="1"/>
  <c r="AI111" i="1"/>
  <c r="BC106" i="1" l="1"/>
  <c r="BD106" i="1" s="1"/>
  <c r="AO107" i="1"/>
  <c r="AZ107" i="1" s="1"/>
  <c r="AM112" i="1"/>
  <c r="AN113" i="1"/>
  <c r="AG118" i="1"/>
  <c r="AR108" i="1"/>
  <c r="BA107" i="1"/>
  <c r="AK110" i="1"/>
  <c r="AH111" i="1"/>
  <c r="AJ108" i="1"/>
  <c r="AD109" i="1"/>
  <c r="AU110" i="1"/>
  <c r="BB109" i="1"/>
  <c r="AF108" i="1"/>
  <c r="AI112" i="1"/>
  <c r="AE112" i="1"/>
  <c r="AL111" i="1"/>
  <c r="BC107" i="1" l="1"/>
  <c r="BD107" i="1" s="1"/>
  <c r="AO108" i="1"/>
  <c r="AZ108" i="1" s="1"/>
  <c r="AF109" i="1"/>
  <c r="AR109" i="1"/>
  <c r="BA108" i="1"/>
  <c r="AN114" i="1"/>
  <c r="AE113" i="1"/>
  <c r="AH112" i="1"/>
  <c r="AL112" i="1"/>
  <c r="AD110" i="1"/>
  <c r="AI113" i="1"/>
  <c r="AU111" i="1"/>
  <c r="BB110" i="1"/>
  <c r="AJ109" i="1"/>
  <c r="AK111" i="1"/>
  <c r="AG119" i="1"/>
  <c r="AM113" i="1"/>
  <c r="AO109" i="1" l="1"/>
  <c r="AZ109" i="1" s="1"/>
  <c r="BC108" i="1"/>
  <c r="BD108" i="1" s="1"/>
  <c r="AI114" i="1"/>
  <c r="AR110" i="1"/>
  <c r="BA109" i="1"/>
  <c r="AG120" i="1"/>
  <c r="AL113" i="1"/>
  <c r="AE114" i="1"/>
  <c r="AM114" i="1"/>
  <c r="AK112" i="1"/>
  <c r="AU112" i="1"/>
  <c r="BB111" i="1"/>
  <c r="AD111" i="1"/>
  <c r="AH113" i="1"/>
  <c r="AN115" i="1"/>
  <c r="AF110" i="1"/>
  <c r="AJ110" i="1"/>
  <c r="BC109" i="1" l="1"/>
  <c r="BD109" i="1" s="1"/>
  <c r="AO110" i="1"/>
  <c r="AZ110" i="1" s="1"/>
  <c r="AI115" i="1"/>
  <c r="AF111" i="1"/>
  <c r="AH114" i="1"/>
  <c r="AU113" i="1"/>
  <c r="BB112" i="1"/>
  <c r="AE115" i="1"/>
  <c r="AG121" i="1"/>
  <c r="AJ111" i="1"/>
  <c r="AN116" i="1"/>
  <c r="AD112" i="1"/>
  <c r="AK113" i="1"/>
  <c r="AM115" i="1"/>
  <c r="AL114" i="1"/>
  <c r="AR111" i="1"/>
  <c r="BA110" i="1"/>
  <c r="AO111" i="1" l="1"/>
  <c r="AZ111" i="1" s="1"/>
  <c r="BC110" i="1"/>
  <c r="BD110" i="1" s="1"/>
  <c r="AF112" i="1"/>
  <c r="AG122" i="1"/>
  <c r="AR112" i="1"/>
  <c r="BA111" i="1"/>
  <c r="AD113" i="1"/>
  <c r="AJ112" i="1"/>
  <c r="AU114" i="1"/>
  <c r="BB113" i="1"/>
  <c r="AM116" i="1"/>
  <c r="AE116" i="1"/>
  <c r="AH115" i="1"/>
  <c r="AI116" i="1"/>
  <c r="AL115" i="1"/>
  <c r="AK114" i="1"/>
  <c r="AN117" i="1"/>
  <c r="BC111" i="1" l="1"/>
  <c r="BD111" i="1" s="1"/>
  <c r="AO112" i="1"/>
  <c r="AZ112" i="1" s="1"/>
  <c r="AL116" i="1"/>
  <c r="AH116" i="1"/>
  <c r="AM117" i="1"/>
  <c r="AJ113" i="1"/>
  <c r="AR113" i="1"/>
  <c r="BA112" i="1"/>
  <c r="AN118" i="1"/>
  <c r="AF113" i="1"/>
  <c r="AK115" i="1"/>
  <c r="AI117" i="1"/>
  <c r="AE117" i="1"/>
  <c r="AU115" i="1"/>
  <c r="BB114" i="1"/>
  <c r="AD114" i="1"/>
  <c r="AG123" i="1"/>
  <c r="BC112" i="1" l="1"/>
  <c r="BD112" i="1" s="1"/>
  <c r="AO113" i="1"/>
  <c r="AZ113" i="1" s="1"/>
  <c r="AH117" i="1"/>
  <c r="AF114" i="1"/>
  <c r="AN119" i="1"/>
  <c r="AJ114" i="1"/>
  <c r="AG124" i="1"/>
  <c r="AU116" i="1"/>
  <c r="BB115" i="1"/>
  <c r="AI118" i="1"/>
  <c r="AR114" i="1"/>
  <c r="BA113" i="1"/>
  <c r="AM118" i="1"/>
  <c r="AL117" i="1"/>
  <c r="AD115" i="1"/>
  <c r="AE118" i="1"/>
  <c r="AK116" i="1"/>
  <c r="AO114" i="1" l="1"/>
  <c r="AZ114" i="1" s="1"/>
  <c r="BC113" i="1"/>
  <c r="BD113" i="1" s="1"/>
  <c r="AF115" i="1"/>
  <c r="AD116" i="1"/>
  <c r="AU117" i="1"/>
  <c r="BB116" i="1"/>
  <c r="AH118" i="1"/>
  <c r="AJ115" i="1"/>
  <c r="AK117" i="1"/>
  <c r="AM119" i="1"/>
  <c r="AI119" i="1"/>
  <c r="AG125" i="1"/>
  <c r="AN120" i="1"/>
  <c r="AE119" i="1"/>
  <c r="AL118" i="1"/>
  <c r="AR115" i="1"/>
  <c r="BA114" i="1"/>
  <c r="BC114" i="1" s="1"/>
  <c r="BD114" i="1" s="1"/>
  <c r="AO115" i="1" l="1"/>
  <c r="AZ115" i="1" s="1"/>
  <c r="AD117" i="1"/>
  <c r="AM120" i="1"/>
  <c r="AH119" i="1"/>
  <c r="AR116" i="1"/>
  <c r="BA115" i="1"/>
  <c r="AE120" i="1"/>
  <c r="AG126" i="1"/>
  <c r="AJ116" i="1"/>
  <c r="AU118" i="1"/>
  <c r="BB117" i="1"/>
  <c r="AF116" i="1"/>
  <c r="AL119" i="1"/>
  <c r="AN121" i="1"/>
  <c r="AI120" i="1"/>
  <c r="AK118" i="1"/>
  <c r="AO116" i="1" l="1"/>
  <c r="AZ116" i="1" s="1"/>
  <c r="BC115" i="1"/>
  <c r="BD115" i="1" s="1"/>
  <c r="AM121" i="1"/>
  <c r="AG127" i="1"/>
  <c r="AL120" i="1"/>
  <c r="AI121" i="1"/>
  <c r="AU119" i="1"/>
  <c r="BB118" i="1"/>
  <c r="AR117" i="1"/>
  <c r="BA116" i="1"/>
  <c r="AK119" i="1"/>
  <c r="AN122" i="1"/>
  <c r="AF117" i="1"/>
  <c r="AJ117" i="1"/>
  <c r="AE121" i="1"/>
  <c r="AH120" i="1"/>
  <c r="AD118" i="1"/>
  <c r="BC116" i="1" l="1"/>
  <c r="BD116" i="1" s="1"/>
  <c r="AO117" i="1"/>
  <c r="AZ117" i="1" s="1"/>
  <c r="AJ118" i="1"/>
  <c r="AR118" i="1"/>
  <c r="BA117" i="1"/>
  <c r="AG128" i="1"/>
  <c r="AM122" i="1"/>
  <c r="AH121" i="1"/>
  <c r="AN123" i="1"/>
  <c r="AI122" i="1"/>
  <c r="AD119" i="1"/>
  <c r="AE122" i="1"/>
  <c r="AF118" i="1"/>
  <c r="AK120" i="1"/>
  <c r="AU120" i="1"/>
  <c r="BB119" i="1"/>
  <c r="AL121" i="1"/>
  <c r="AO118" i="1" l="1"/>
  <c r="AZ118" i="1" s="1"/>
  <c r="BC117" i="1"/>
  <c r="BD117" i="1" s="1"/>
  <c r="AL122" i="1"/>
  <c r="AN124" i="1"/>
  <c r="AM123" i="1"/>
  <c r="AR119" i="1"/>
  <c r="BA118" i="1"/>
  <c r="BC118" i="1" s="1"/>
  <c r="BD118" i="1" s="1"/>
  <c r="AK121" i="1"/>
  <c r="AE123" i="1"/>
  <c r="AI123" i="1"/>
  <c r="AH122" i="1"/>
  <c r="AG129" i="1"/>
  <c r="AJ119" i="1"/>
  <c r="AU121" i="1"/>
  <c r="BB120" i="1"/>
  <c r="AF119" i="1"/>
  <c r="AD120" i="1"/>
  <c r="AO119" i="1" l="1"/>
  <c r="AZ119" i="1" s="1"/>
  <c r="AD121" i="1"/>
  <c r="AN125" i="1"/>
  <c r="AE124" i="1"/>
  <c r="AU122" i="1"/>
  <c r="BB121" i="1"/>
  <c r="AI124" i="1"/>
  <c r="AK122" i="1"/>
  <c r="AM124" i="1"/>
  <c r="AR120" i="1"/>
  <c r="BA119" i="1"/>
  <c r="AG130" i="1"/>
  <c r="AF120" i="1"/>
  <c r="AJ120" i="1"/>
  <c r="AH123" i="1"/>
  <c r="AL123" i="1"/>
  <c r="BC119" i="1" l="1"/>
  <c r="BD119" i="1" s="1"/>
  <c r="AO120" i="1"/>
  <c r="AZ120" i="1" s="1"/>
  <c r="AK123" i="1"/>
  <c r="AL124" i="1"/>
  <c r="AG131" i="1"/>
  <c r="AM125" i="1"/>
  <c r="AI125" i="1"/>
  <c r="AE125" i="1"/>
  <c r="AF121" i="1"/>
  <c r="AR121" i="1"/>
  <c r="BA120" i="1"/>
  <c r="AU123" i="1"/>
  <c r="BB122" i="1"/>
  <c r="AN126" i="1"/>
  <c r="AJ121" i="1"/>
  <c r="AD122" i="1"/>
  <c r="AH124" i="1"/>
  <c r="BC120" i="1" l="1"/>
  <c r="BD120" i="1" s="1"/>
  <c r="AO121" i="1"/>
  <c r="AZ121" i="1" s="1"/>
  <c r="AE126" i="1"/>
  <c r="AM126" i="1"/>
  <c r="AL125" i="1"/>
  <c r="AH125" i="1"/>
  <c r="AJ122" i="1"/>
  <c r="AU124" i="1"/>
  <c r="BB123" i="1"/>
  <c r="AF122" i="1"/>
  <c r="AI126" i="1"/>
  <c r="AG132" i="1"/>
  <c r="AK124" i="1"/>
  <c r="AD123" i="1"/>
  <c r="AN127" i="1"/>
  <c r="AR122" i="1"/>
  <c r="BA121" i="1"/>
  <c r="AO122" i="1" l="1"/>
  <c r="AZ122" i="1" s="1"/>
  <c r="BC121" i="1"/>
  <c r="BD121" i="1" s="1"/>
  <c r="AR123" i="1"/>
  <c r="BA122" i="1"/>
  <c r="AU125" i="1"/>
  <c r="BB124" i="1"/>
  <c r="AM127" i="1"/>
  <c r="AD124" i="1"/>
  <c r="AG133" i="1"/>
  <c r="AF123" i="1"/>
  <c r="AJ123" i="1"/>
  <c r="AL126" i="1"/>
  <c r="AE127" i="1"/>
  <c r="AH126" i="1"/>
  <c r="AN128" i="1"/>
  <c r="AK125" i="1"/>
  <c r="AI127" i="1"/>
  <c r="BC122" i="1" l="1"/>
  <c r="BD122" i="1" s="1"/>
  <c r="AO123" i="1"/>
  <c r="AZ123" i="1" s="1"/>
  <c r="AF124" i="1"/>
  <c r="AD125" i="1"/>
  <c r="AN129" i="1"/>
  <c r="AE128" i="1"/>
  <c r="AG134" i="1"/>
  <c r="AM128" i="1"/>
  <c r="AL127" i="1"/>
  <c r="AU126" i="1"/>
  <c r="BB125" i="1"/>
  <c r="AI128" i="1"/>
  <c r="AJ124" i="1"/>
  <c r="AK126" i="1"/>
  <c r="AH127" i="1"/>
  <c r="AR124" i="1"/>
  <c r="BA123" i="1"/>
  <c r="BC123" i="1" l="1"/>
  <c r="BD123" i="1" s="1"/>
  <c r="AO124" i="1"/>
  <c r="AZ124" i="1" s="1"/>
  <c r="AJ125" i="1"/>
  <c r="AH128" i="1"/>
  <c r="AU127" i="1"/>
  <c r="BB126" i="1"/>
  <c r="AE129" i="1"/>
  <c r="AR125" i="1"/>
  <c r="BA124" i="1"/>
  <c r="AK127" i="1"/>
  <c r="AI129" i="1"/>
  <c r="AL128" i="1"/>
  <c r="AG135" i="1"/>
  <c r="AN130" i="1"/>
  <c r="AF125" i="1"/>
  <c r="AM129" i="1"/>
  <c r="AD126" i="1"/>
  <c r="AO125" i="1" l="1"/>
  <c r="AZ125" i="1" s="1"/>
  <c r="BC124" i="1"/>
  <c r="BD124" i="1" s="1"/>
  <c r="AN131" i="1"/>
  <c r="AK128" i="1"/>
  <c r="AM130" i="1"/>
  <c r="AL129" i="1"/>
  <c r="AE130" i="1"/>
  <c r="AH129" i="1"/>
  <c r="AD127" i="1"/>
  <c r="AF126" i="1"/>
  <c r="AG136" i="1"/>
  <c r="AI130" i="1"/>
  <c r="AR126" i="1"/>
  <c r="BA125" i="1"/>
  <c r="AU128" i="1"/>
  <c r="BB127" i="1"/>
  <c r="AJ126" i="1"/>
  <c r="BC125" i="1" l="1"/>
  <c r="BD125" i="1" s="1"/>
  <c r="AO126" i="1"/>
  <c r="AZ126" i="1" s="1"/>
  <c r="AR127" i="1"/>
  <c r="BA126" i="1"/>
  <c r="AM131" i="1"/>
  <c r="AJ127" i="1"/>
  <c r="AG137" i="1"/>
  <c r="AD128" i="1"/>
  <c r="AE131" i="1"/>
  <c r="AK129" i="1"/>
  <c r="AU129" i="1"/>
  <c r="BB128" i="1"/>
  <c r="AI131" i="1"/>
  <c r="AF127" i="1"/>
  <c r="AH130" i="1"/>
  <c r="AL130" i="1"/>
  <c r="AN132" i="1"/>
  <c r="BC126" i="1" l="1"/>
  <c r="BD126" i="1" s="1"/>
  <c r="AO127" i="1"/>
  <c r="AZ127" i="1" s="1"/>
  <c r="AM132" i="1"/>
  <c r="AI132" i="1"/>
  <c r="AK130" i="1"/>
  <c r="AD129" i="1"/>
  <c r="AJ128" i="1"/>
  <c r="AN133" i="1"/>
  <c r="AR128" i="1"/>
  <c r="BA127" i="1"/>
  <c r="AH131" i="1"/>
  <c r="AL131" i="1"/>
  <c r="AF128" i="1"/>
  <c r="AU130" i="1"/>
  <c r="BB129" i="1"/>
  <c r="AE132" i="1"/>
  <c r="AG138" i="1"/>
  <c r="AO128" i="1" l="1"/>
  <c r="AZ128" i="1" s="1"/>
  <c r="BC127" i="1"/>
  <c r="BD127" i="1" s="1"/>
  <c r="AU131" i="1"/>
  <c r="BB130" i="1"/>
  <c r="AJ129" i="1"/>
  <c r="AM133" i="1"/>
  <c r="AG139" i="1"/>
  <c r="AL132" i="1"/>
  <c r="AR129" i="1"/>
  <c r="BA128" i="1"/>
  <c r="AK131" i="1"/>
  <c r="AE133" i="1"/>
  <c r="AF129" i="1"/>
  <c r="AH132" i="1"/>
  <c r="AN134" i="1"/>
  <c r="AD130" i="1"/>
  <c r="AI133" i="1"/>
  <c r="BC128" i="1" l="1"/>
  <c r="BD128" i="1" s="1"/>
  <c r="AO129" i="1"/>
  <c r="AZ129" i="1" s="1"/>
  <c r="AJ130" i="1"/>
  <c r="AI134" i="1"/>
  <c r="AK132" i="1"/>
  <c r="AU132" i="1"/>
  <c r="BB131" i="1"/>
  <c r="AN135" i="1"/>
  <c r="AF130" i="1"/>
  <c r="AL133" i="1"/>
  <c r="AM134" i="1"/>
  <c r="AD131" i="1"/>
  <c r="AH133" i="1"/>
  <c r="AE134" i="1"/>
  <c r="AR130" i="1"/>
  <c r="BA129" i="1"/>
  <c r="AG140" i="1"/>
  <c r="BC129" i="1" l="1"/>
  <c r="BD129" i="1" s="1"/>
  <c r="AO130" i="1"/>
  <c r="AZ130" i="1" s="1"/>
  <c r="AM135" i="1"/>
  <c r="AF131" i="1"/>
  <c r="AU133" i="1"/>
  <c r="BB132" i="1"/>
  <c r="AI135" i="1"/>
  <c r="AG141" i="1"/>
  <c r="AD132" i="1"/>
  <c r="AL134" i="1"/>
  <c r="AN136" i="1"/>
  <c r="AK133" i="1"/>
  <c r="AJ131" i="1"/>
  <c r="AE135" i="1"/>
  <c r="AR131" i="1"/>
  <c r="BA130" i="1"/>
  <c r="AH134" i="1"/>
  <c r="AO131" i="1" l="1"/>
  <c r="AZ131" i="1" s="1"/>
  <c r="BC130" i="1"/>
  <c r="BD130" i="1" s="1"/>
  <c r="AH135" i="1"/>
  <c r="AJ132" i="1"/>
  <c r="AN137" i="1"/>
  <c r="AD133" i="1"/>
  <c r="AI136" i="1"/>
  <c r="AF132" i="1"/>
  <c r="AE136" i="1"/>
  <c r="AK134" i="1"/>
  <c r="AL135" i="1"/>
  <c r="AG142" i="1"/>
  <c r="AU134" i="1"/>
  <c r="BB133" i="1"/>
  <c r="AM136" i="1"/>
  <c r="AR132" i="1"/>
  <c r="BA131" i="1"/>
  <c r="BC131" i="1" l="1"/>
  <c r="BD131" i="1" s="1"/>
  <c r="AO132" i="1"/>
  <c r="AZ132" i="1" s="1"/>
  <c r="AG143" i="1"/>
  <c r="AF133" i="1"/>
  <c r="AJ133" i="1"/>
  <c r="AM137" i="1"/>
  <c r="AR133" i="1"/>
  <c r="BA132" i="1"/>
  <c r="AU135" i="1"/>
  <c r="BB134" i="1"/>
  <c r="AL136" i="1"/>
  <c r="AK135" i="1"/>
  <c r="AD134" i="1"/>
  <c r="AE137" i="1"/>
  <c r="AI137" i="1"/>
  <c r="AN138" i="1"/>
  <c r="AH136" i="1"/>
  <c r="BC132" i="1" l="1"/>
  <c r="BD132" i="1" s="1"/>
  <c r="AO133" i="1"/>
  <c r="AZ133" i="1" s="1"/>
  <c r="AL137" i="1"/>
  <c r="AM138" i="1"/>
  <c r="AH137" i="1"/>
  <c r="AD135" i="1"/>
  <c r="AR134" i="1"/>
  <c r="BA133" i="1"/>
  <c r="AJ134" i="1"/>
  <c r="AF134" i="1"/>
  <c r="AI138" i="1"/>
  <c r="AN139" i="1"/>
  <c r="AE138" i="1"/>
  <c r="AK136" i="1"/>
  <c r="AU136" i="1"/>
  <c r="BB135" i="1"/>
  <c r="AG144" i="1"/>
  <c r="AO134" i="1" l="1"/>
  <c r="AZ134" i="1" s="1"/>
  <c r="BC133" i="1"/>
  <c r="BD133" i="1" s="1"/>
  <c r="AG145" i="1"/>
  <c r="AH138" i="1"/>
  <c r="AF135" i="1"/>
  <c r="AK137" i="1"/>
  <c r="AN140" i="1"/>
  <c r="AR135" i="1"/>
  <c r="BA134" i="1"/>
  <c r="AL138" i="1"/>
  <c r="AU137" i="1"/>
  <c r="BB136" i="1"/>
  <c r="AE139" i="1"/>
  <c r="AI139" i="1"/>
  <c r="AJ135" i="1"/>
  <c r="AD136" i="1"/>
  <c r="AM139" i="1"/>
  <c r="BC134" i="1" l="1"/>
  <c r="BD134" i="1" s="1"/>
  <c r="AO135" i="1"/>
  <c r="AJ136" i="1"/>
  <c r="AM140" i="1"/>
  <c r="AL139" i="1"/>
  <c r="AN141" i="1"/>
  <c r="AF136" i="1"/>
  <c r="AI140" i="1"/>
  <c r="AU138" i="1"/>
  <c r="BB137" i="1"/>
  <c r="AG146" i="1"/>
  <c r="AE140" i="1"/>
  <c r="AD137" i="1"/>
  <c r="AR136" i="1"/>
  <c r="BA135" i="1"/>
  <c r="AK138" i="1"/>
  <c r="AH139" i="1"/>
  <c r="AO136" i="1" l="1"/>
  <c r="AZ136" i="1" s="1"/>
  <c r="AZ135" i="1"/>
  <c r="AZ147" i="1"/>
  <c r="BC135" i="1"/>
  <c r="BD135" i="1" s="1"/>
  <c r="AM141" i="1"/>
  <c r="AH140" i="1"/>
  <c r="AN142" i="1"/>
  <c r="AE141" i="1"/>
  <c r="AU139" i="1"/>
  <c r="BB138" i="1"/>
  <c r="AF137" i="1"/>
  <c r="AL140" i="1"/>
  <c r="AJ137" i="1"/>
  <c r="AI141" i="1"/>
  <c r="AR137" i="1"/>
  <c r="BA136" i="1"/>
  <c r="AK139" i="1"/>
  <c r="AD138" i="1"/>
  <c r="BC136" i="1" l="1"/>
  <c r="BD136" i="1" s="1"/>
  <c r="AO137" i="1"/>
  <c r="AZ137" i="1" s="1"/>
  <c r="AK140" i="1"/>
  <c r="AL141" i="1"/>
  <c r="AH141" i="1"/>
  <c r="AN143" i="1"/>
  <c r="AI142" i="1"/>
  <c r="AU140" i="1"/>
  <c r="BB139" i="1"/>
  <c r="AD139" i="1"/>
  <c r="AR138" i="1"/>
  <c r="BA137" i="1"/>
  <c r="AJ138" i="1"/>
  <c r="AF138" i="1"/>
  <c r="AE142" i="1"/>
  <c r="AM142" i="1"/>
  <c r="BC137" i="1" l="1"/>
  <c r="BD137" i="1" s="1"/>
  <c r="AO138" i="1"/>
  <c r="AZ138" i="1" s="1"/>
  <c r="AE143" i="1"/>
  <c r="AI143" i="1"/>
  <c r="AK141" i="1"/>
  <c r="AL142" i="1"/>
  <c r="AJ139" i="1"/>
  <c r="AD140" i="1"/>
  <c r="AH142" i="1"/>
  <c r="AM143" i="1"/>
  <c r="AF139" i="1"/>
  <c r="AR139" i="1"/>
  <c r="BA138" i="1"/>
  <c r="AU141" i="1"/>
  <c r="BB140" i="1"/>
  <c r="AN144" i="1"/>
  <c r="AO139" i="1" l="1"/>
  <c r="AZ139" i="1" s="1"/>
  <c r="BC138" i="1"/>
  <c r="BD138" i="1" s="1"/>
  <c r="AF140" i="1"/>
  <c r="AH143" i="1"/>
  <c r="AJ140" i="1"/>
  <c r="AK142" i="1"/>
  <c r="AE144" i="1"/>
  <c r="AU142" i="1"/>
  <c r="BB141" i="1"/>
  <c r="AN145" i="1"/>
  <c r="AR140" i="1"/>
  <c r="BA139" i="1"/>
  <c r="AM144" i="1"/>
  <c r="AD141" i="1"/>
  <c r="AL143" i="1"/>
  <c r="AI144" i="1"/>
  <c r="BC139" i="1" l="1"/>
  <c r="BD139" i="1" s="1"/>
  <c r="AO140" i="1"/>
  <c r="AZ140" i="1" s="1"/>
  <c r="AD142" i="1"/>
  <c r="AK143" i="1"/>
  <c r="AH144" i="1"/>
  <c r="AN146" i="1"/>
  <c r="AR141" i="1"/>
  <c r="BA140" i="1"/>
  <c r="AL144" i="1"/>
  <c r="AU143" i="1"/>
  <c r="BB142" i="1"/>
  <c r="AE145" i="1"/>
  <c r="AJ141" i="1"/>
  <c r="AF141" i="1"/>
  <c r="AI145" i="1"/>
  <c r="AM145" i="1"/>
  <c r="AO141" i="1" l="1"/>
  <c r="AZ141" i="1" s="1"/>
  <c r="BC140" i="1"/>
  <c r="BD140" i="1" s="1"/>
  <c r="AU144" i="1"/>
  <c r="BB143" i="1"/>
  <c r="AK144" i="1"/>
  <c r="AE146" i="1"/>
  <c r="AD143" i="1"/>
  <c r="AF142" i="1"/>
  <c r="AR142" i="1"/>
  <c r="BA141" i="1"/>
  <c r="AH145" i="1"/>
  <c r="AM146" i="1"/>
  <c r="AI146" i="1"/>
  <c r="AJ142" i="1"/>
  <c r="AL145" i="1"/>
  <c r="BC141" i="1" l="1"/>
  <c r="BD141" i="1" s="1"/>
  <c r="AO142" i="1"/>
  <c r="AZ142" i="1" s="1"/>
  <c r="AK145" i="1"/>
  <c r="AH146" i="1"/>
  <c r="AF143" i="1"/>
  <c r="AJ143" i="1"/>
  <c r="AR143" i="1"/>
  <c r="BA142" i="1"/>
  <c r="AD144" i="1"/>
  <c r="AU145" i="1"/>
  <c r="BB144" i="1"/>
  <c r="AL146" i="1"/>
  <c r="AO143" i="1" l="1"/>
  <c r="AZ143" i="1" s="1"/>
  <c r="BC142" i="1"/>
  <c r="BD142" i="1" s="1"/>
  <c r="AR144" i="1"/>
  <c r="BA143" i="1"/>
  <c r="AF144" i="1"/>
  <c r="AD145" i="1"/>
  <c r="AJ144" i="1"/>
  <c r="AK146" i="1"/>
  <c r="AU146" i="1"/>
  <c r="BB145" i="1"/>
  <c r="BC143" i="1" l="1"/>
  <c r="BD143" i="1" s="1"/>
  <c r="AO144" i="1"/>
  <c r="AZ144" i="1" s="1"/>
  <c r="AD146" i="1"/>
  <c r="AJ145" i="1"/>
  <c r="AR145" i="1"/>
  <c r="BA144" i="1"/>
  <c r="AU147" i="1"/>
  <c r="BB147" i="1" s="1"/>
  <c r="BB146" i="1"/>
  <c r="AF145" i="1"/>
  <c r="BC144" i="1" l="1"/>
  <c r="BD144" i="1" s="1"/>
  <c r="AO145" i="1"/>
  <c r="AZ145" i="1" s="1"/>
  <c r="AR146" i="1"/>
  <c r="BA145" i="1"/>
  <c r="AF146" i="1"/>
  <c r="AJ146" i="1"/>
  <c r="BC145" i="1" l="1"/>
  <c r="BD145" i="1" s="1"/>
  <c r="AO146" i="1"/>
  <c r="AZ146" i="1" s="1"/>
  <c r="AR147" i="1"/>
  <c r="BA146" i="1"/>
  <c r="BA147" i="1" l="1"/>
  <c r="BC147" i="1" s="1"/>
  <c r="BD147" i="1" s="1"/>
  <c r="AR148" i="1"/>
  <c r="BC146" i="1"/>
  <c r="BD1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Elina Gabriela Rosario Rodríguez</author>
    <author>Samuel Anibal Francisco Feliz</author>
  </authors>
  <commentList>
    <comment ref="AO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Imported goods share in the consumtion basket.</t>
        </r>
      </text>
    </comment>
    <comment ref="AR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energy share in the consumtion basket.</t>
        </r>
      </text>
    </comment>
    <comment ref="AU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imported goods+energy share in the consumtion basket.</t>
        </r>
      </text>
    </comment>
    <comment ref="I5" authorId="1" shapeId="0" xr:uid="{A17D288B-77BA-4F0D-84CD-407C66C1AEA2}">
      <text>
        <r>
          <rPr>
            <b/>
            <sz val="9"/>
            <color indexed="81"/>
            <rFont val="Tahoma"/>
            <family val="2"/>
          </rPr>
          <t>Samuel Anibal Francisco Feliz:</t>
        </r>
        <r>
          <rPr>
            <sz val="9"/>
            <color indexed="81"/>
            <rFont val="Tahoma"/>
            <family val="2"/>
          </rPr>
          <t xml:space="preserve">
base de OECD
https://stats.oecd.org/Index.aspx?DataSetCode=PRICES_CPI#</t>
        </r>
      </text>
    </comment>
    <comment ref="AQ5" authorId="1" shapeId="0" xr:uid="{A4021FC4-FB6F-4C7E-A6EB-54443E24B3BC}">
      <text>
        <r>
          <rPr>
            <b/>
            <sz val="9"/>
            <color indexed="81"/>
            <rFont val="Tahoma"/>
            <family val="2"/>
          </rPr>
          <t>Samuel Anibal Francisco Feliz:</t>
        </r>
        <r>
          <rPr>
            <sz val="9"/>
            <color indexed="81"/>
            <rFont val="Tahoma"/>
            <family val="2"/>
          </rPr>
          <t xml:space="preserve">
http://www.eia.gov/dnav/pet/hist/LeafHandler.ashx?n=pet&amp;s=rwtc&amp;f=m</t>
        </r>
      </text>
    </comment>
    <comment ref="AQ8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http://www.eia.gov/dnav/pet/hist/LeafHandler.ashx?n=pet&amp;s=rwtc&amp;f=m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Elina Gabriela Rosario Rodríguez</author>
  </authors>
  <commentList>
    <comment ref="AO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Imported goods share in the consumtion basket.</t>
        </r>
      </text>
    </comment>
    <comment ref="AR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energy share in the consumtion basket.</t>
        </r>
      </text>
    </comment>
    <comment ref="AU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imported goods+energy share in the consumtion basket.</t>
        </r>
      </text>
    </comment>
    <comment ref="K8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http://www.banxico.org.mx/SieInternet/consultarDirectorioInternetAction.do?sector=20&amp;accion=consultarCuadro&amp;idCuadro=CP152&amp;locale=es</t>
        </r>
      </text>
    </comment>
    <comment ref="AQ8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Elina Gabriela Rosario Rodríguez:</t>
        </r>
        <r>
          <rPr>
            <sz val="9"/>
            <color indexed="81"/>
            <rFont val="Tahoma"/>
            <family val="2"/>
          </rPr>
          <t xml:space="preserve">
http://www.eia.gov/dnav/pet/hist/LeafHandler.ashx?n=pet&amp;s=rwtc&amp;f=m</t>
        </r>
      </text>
    </comment>
  </commentList>
</comments>
</file>

<file path=xl/sharedStrings.xml><?xml version="1.0" encoding="utf-8"?>
<sst xmlns="http://schemas.openxmlformats.org/spreadsheetml/2006/main" count="352" uniqueCount="71">
  <si>
    <t>Brasil</t>
  </si>
  <si>
    <t>Canada</t>
  </si>
  <si>
    <t>China Continental</t>
  </si>
  <si>
    <t>Colombia</t>
  </si>
  <si>
    <t>Costa Rica</t>
  </si>
  <si>
    <t>Alemania</t>
  </si>
  <si>
    <t>Italia</t>
  </si>
  <si>
    <t>Japón</t>
  </si>
  <si>
    <t>Corea del Sur</t>
  </si>
  <si>
    <t>Mexico</t>
  </si>
  <si>
    <t>España</t>
  </si>
  <si>
    <t>Estados Unidos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</si>
  <si>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</si>
  <si>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</si>
  <si>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</si>
  <si>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</si>
  <si>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</si>
  <si>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</si>
  <si>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</si>
  <si>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</si>
  <si>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</si>
  <si>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</si>
  <si>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</si>
  <si>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</si>
  <si>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Total</t>
  </si>
  <si>
    <t>Tasas de Cambio venta RD$/US$ Mercado Spot, Promedio Mensual</t>
  </si>
  <si>
    <t>Inflación Importada</t>
  </si>
  <si>
    <t>Inflación General</t>
  </si>
  <si>
    <t>Inflación Doméstica</t>
  </si>
  <si>
    <t>Incidencias</t>
  </si>
  <si>
    <t>IP Países Socios</t>
  </si>
  <si>
    <t>IP Petróleo</t>
  </si>
  <si>
    <t>IP Tasa de Cambio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</si>
  <si>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</si>
  <si>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</si>
  <si>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</si>
  <si>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</si>
  <si>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</si>
  <si>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</si>
  <si>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</si>
  <si>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</si>
  <si>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</si>
  <si>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</si>
  <si>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</si>
  <si>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 2011</t>
  </si>
  <si>
    <t>ene 2012</t>
  </si>
  <si>
    <t>ene 2013</t>
  </si>
  <si>
    <t>ene 2014</t>
  </si>
  <si>
    <t>ene 2015</t>
  </si>
  <si>
    <t>ene 2016</t>
  </si>
  <si>
    <t xml:space="preserve">80% of the total import by country (share of the total in US$) </t>
  </si>
  <si>
    <t>Country CPI (Dec 2010=100)</t>
  </si>
  <si>
    <t>Country CPI (Original). Source: IFS database (IMF)</t>
  </si>
  <si>
    <t>Country CPI (Dec 2010=100). Compund by import share</t>
  </si>
  <si>
    <t>DR CPI (general)</t>
  </si>
  <si>
    <t>Cushing, OK WTI Spot Price FOB (Dollars per Barrel) (Dec 2010=100)</t>
  </si>
  <si>
    <t>Tasas de Cambio venta RD$/US$ Mercado Spot, Promedio Mensual (Dec 2010=100)</t>
  </si>
  <si>
    <t>Cushing, OK WTI Spot Price FOB (Dollars per Barrel) Source: EIA</t>
  </si>
  <si>
    <t>IPC</t>
  </si>
  <si>
    <t>IPX FMI</t>
  </si>
  <si>
    <t>Banxico</t>
  </si>
  <si>
    <t>ene 2017</t>
  </si>
  <si>
    <t>ene 2018</t>
  </si>
  <si>
    <t>ene 2019</t>
  </si>
  <si>
    <t>ene 2020</t>
  </si>
  <si>
    <t>ene 2021</t>
  </si>
  <si>
    <t>DR CPI (general)  Dec = 2010</t>
  </si>
  <si>
    <t>Enero-Junio 2021</t>
  </si>
  <si>
    <t>Previas</t>
  </si>
  <si>
    <t>DR CPI bienes transables Dec = 2010</t>
  </si>
  <si>
    <t>ene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</si>
</sst>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General_)"/>
    <numFmt numFmtId="167" formatCode="#,##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2"/>
      <name val="Arial MT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11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  <xf numFmtId="0" fontId="5" fillId="0" borderId="0"/>
    <xf numFmtId="166" fontId="6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>
      <alignment vertical="center"/>
    </xf>
    <xf numFmtId="0" fontId="8" fillId="0" borderId="0"/>
  </cellStyleXfs>
  <cellXfs count="55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0" fontId="2" fillId="0" borderId="0" xfId="2"/>
    <xf numFmtId="0" fontId="0" fillId="0" borderId="0" xfId="0"/>
    <xf numFmtId="0" fontId="0" fillId="3" borderId="0" xfId="0" applyFill="1"/>
    <xf numFmtId="0" fontId="0" fillId="0" borderId="0" xfId="0" applyFill="1"/>
    <xf numFmtId="0" fontId="11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43" fontId="11" fillId="4" borderId="0" xfId="1" applyFont="1" applyFill="1"/>
    <xf numFmtId="0" fontId="11" fillId="3" borderId="0" xfId="0" applyFont="1" applyFill="1" applyAlignment="1">
      <alignment horizontal="centerContinuous"/>
    </xf>
    <xf numFmtId="0" fontId="11" fillId="3" borderId="0" xfId="0" applyFont="1" applyFill="1"/>
    <xf numFmtId="0" fontId="11" fillId="3" borderId="0" xfId="0" applyFont="1" applyFill="1" applyAlignment="1">
      <alignment wrapText="1"/>
    </xf>
    <xf numFmtId="0" fontId="3" fillId="3" borderId="0" xfId="2" applyFont="1" applyFill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wrapText="1"/>
    </xf>
    <xf numFmtId="164" fontId="0" fillId="0" borderId="0" xfId="0" applyNumberFormat="1" applyFont="1"/>
    <xf numFmtId="164" fontId="0" fillId="0" borderId="0" xfId="1" applyNumberFormat="1" applyFont="1"/>
    <xf numFmtId="164" fontId="0" fillId="3" borderId="0" xfId="0" applyNumberFormat="1" applyFont="1" applyFill="1"/>
    <xf numFmtId="164" fontId="4" fillId="0" borderId="0" xfId="2" applyNumberFormat="1" applyFont="1"/>
    <xf numFmtId="164" fontId="0" fillId="0" borderId="0" xfId="0" applyNumberFormat="1" applyFont="1" applyBorder="1" applyAlignment="1">
      <alignment horizontal="center" vertical="center"/>
    </xf>
    <xf numFmtId="164" fontId="4" fillId="0" borderId="0" xfId="3" applyNumberFormat="1" applyFont="1" applyFill="1" applyBorder="1" applyAlignment="1" applyProtection="1">
      <alignment horizontal="right"/>
    </xf>
    <xf numFmtId="164" fontId="0" fillId="0" borderId="0" xfId="0" quotePrefix="1" applyNumberFormat="1" applyFont="1"/>
    <xf numFmtId="164" fontId="11" fillId="4" borderId="0" xfId="0" applyNumberFormat="1" applyFont="1" applyFill="1"/>
    <xf numFmtId="164" fontId="4" fillId="2" borderId="0" xfId="1" applyNumberFormat="1" applyFont="1" applyFill="1"/>
    <xf numFmtId="167" fontId="0" fillId="0" borderId="0" xfId="0" applyNumberFormat="1" applyFont="1"/>
    <xf numFmtId="167" fontId="0" fillId="0" borderId="0" xfId="1" applyNumberFormat="1" applyFont="1"/>
    <xf numFmtId="167" fontId="4" fillId="2" borderId="0" xfId="1" applyNumberFormat="1" applyFont="1" applyFill="1"/>
    <xf numFmtId="167" fontId="0" fillId="3" borderId="0" xfId="0" applyNumberFormat="1" applyFont="1" applyFill="1"/>
    <xf numFmtId="167" fontId="4" fillId="0" borderId="0" xfId="2" applyNumberFormat="1" applyFont="1"/>
    <xf numFmtId="167" fontId="4" fillId="0" borderId="0" xfId="3" applyNumberFormat="1" applyFont="1" applyFill="1" applyBorder="1" applyAlignment="1" applyProtection="1">
      <alignment horizontal="right"/>
    </xf>
    <xf numFmtId="167" fontId="0" fillId="0" borderId="0" xfId="0" quotePrefix="1" applyNumberFormat="1" applyFont="1"/>
    <xf numFmtId="167" fontId="4" fillId="0" borderId="0" xfId="5" applyNumberFormat="1" applyFont="1" applyBorder="1"/>
    <xf numFmtId="167" fontId="0" fillId="0" borderId="0" xfId="0" applyNumberFormat="1" applyFont="1" applyBorder="1" applyAlignment="1">
      <alignment horizontal="center" vertical="center"/>
    </xf>
    <xf numFmtId="0" fontId="2" fillId="0" borderId="0" xfId="2" applyFill="1"/>
    <xf numFmtId="0" fontId="11" fillId="5" borderId="0" xfId="0" applyFont="1" applyFill="1" applyAlignment="1">
      <alignment horizontal="center" wrapText="1"/>
    </xf>
    <xf numFmtId="164" fontId="0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/>
    <xf numFmtId="0" fontId="15" fillId="0" borderId="0" xfId="0" applyFont="1" applyAlignment="1">
      <alignment horizontal="right" vertical="center" wrapText="1"/>
    </xf>
    <xf numFmtId="167" fontId="0" fillId="2" borderId="0" xfId="0" applyNumberFormat="1" applyFill="1"/>
    <xf numFmtId="167" fontId="14" fillId="2" borderId="0" xfId="0" applyNumberFormat="1" applyFont="1" applyFill="1"/>
    <xf numFmtId="167" fontId="16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43" fontId="11" fillId="4" borderId="0" xfId="1" applyFont="1" applyFill="1" applyAlignment="1">
      <alignment vertical="center"/>
    </xf>
    <xf numFmtId="43" fontId="0" fillId="0" borderId="0" xfId="0" applyNumberFormat="1"/>
    <xf numFmtId="43" fontId="4" fillId="0" borderId="0" xfId="1" applyFont="1" applyFill="1" applyBorder="1" applyAlignment="1" applyProtection="1">
      <alignment horizontal="right"/>
    </xf>
    <xf numFmtId="43" fontId="4" fillId="0" borderId="0" xfId="1" applyFont="1" applyBorder="1"/>
    <xf numFmtId="0" fontId="17" fillId="3" borderId="0" xfId="0" applyFont="1" applyFill="1" applyAlignment="1">
      <alignment wrapText="1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2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  <cellStyle name="Normal 4" xfId="6" xr:uid="{00000000-0005-0000-0000-000005000000}"/>
    <cellStyle name="Normal_IPCviejo" xfId="5" xr:uid="{00000000-0005-0000-0000-000006000000}"/>
    <cellStyle name="パーセント 2" xfId="7" xr:uid="{00000000-0005-0000-0000-000007000000}"/>
    <cellStyle name="標準 2" xfId="8" xr:uid="{00000000-0005-0000-0000-000008000000}"/>
    <cellStyle name="標準 2 2" xfId="9" xr:uid="{00000000-0005-0000-0000-000009000000}"/>
    <cellStyle name="標準 3" xfId="10" xr:uid="{00000000-0005-0000-0000-00000A000000}"/>
    <cellStyle name="標準 4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Inflación General e Inflación Importada </a:t>
            </a:r>
          </a:p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para República Dominicana</a:t>
            </a:r>
          </a:p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2011-2021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62635535786129E-2"/>
          <c:y val="0.16915103194265685"/>
          <c:w val="0.92356043004072896"/>
          <c:h val="0.7614859897950359"/>
        </c:manualLayout>
      </c:layout>
      <c:areaChart>
        <c:grouping val="standard"/>
        <c:varyColors val="0"/>
        <c:ser>
          <c:idx val="1"/>
          <c:order val="0"/>
          <c:tx>
            <c:strRef>
              <c:f>'IPM con IPC países socios'!$BE$5</c:f>
              <c:strCache>
                <c:ptCount val="1"/>
                <c:pt idx="0">
                  <c:v>Inflación General</c:v>
                </c:pt>
              </c:strCache>
            </c:strRef>
          </c:tx>
          <c:cat>
            <c:strRef>
              <c:f>'IPM con IPC países socios'!$A$18:$A$147</c:f>
              <c:strCache>
                <c:ptCount val="130"/>
                <c:pt idx="0">
                  <c:v>ene 2011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ene 2012</c:v>
                </c:pt>
                <c:pt idx="13">
                  <c:v>feb</c:v>
                </c:pt>
                <c:pt idx="14">
                  <c:v>mar</c:v>
                </c:pt>
                <c:pt idx="15">
                  <c:v>abr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dic</c:v>
                </c:pt>
                <c:pt idx="24">
                  <c:v>ene 2013</c:v>
                </c:pt>
                <c:pt idx="25">
                  <c:v>feb</c:v>
                </c:pt>
                <c:pt idx="26">
                  <c:v>mar</c:v>
                </c:pt>
                <c:pt idx="27">
                  <c:v>abr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dic</c:v>
                </c:pt>
                <c:pt idx="36">
                  <c:v>ene 2014</c:v>
                </c:pt>
                <c:pt idx="37">
                  <c:v>feb</c:v>
                </c:pt>
                <c:pt idx="38">
                  <c:v>mar</c:v>
                </c:pt>
                <c:pt idx="39">
                  <c:v>abr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ago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dic</c:v>
                </c:pt>
                <c:pt idx="48">
                  <c:v>ene 2015</c:v>
                </c:pt>
                <c:pt idx="49">
                  <c:v>feb</c:v>
                </c:pt>
                <c:pt idx="50">
                  <c:v>mar</c:v>
                </c:pt>
                <c:pt idx="51">
                  <c:v>abr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ago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dic</c:v>
                </c:pt>
                <c:pt idx="60">
                  <c:v>ene 2016</c:v>
                </c:pt>
                <c:pt idx="61">
                  <c:v>feb</c:v>
                </c:pt>
                <c:pt idx="62">
                  <c:v>mar</c:v>
                </c:pt>
                <c:pt idx="63">
                  <c:v>abr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ago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dic</c:v>
                </c:pt>
                <c:pt idx="72">
                  <c:v>ene 2017</c:v>
                </c:pt>
                <c:pt idx="73">
                  <c:v>feb</c:v>
                </c:pt>
                <c:pt idx="74">
                  <c:v>mar</c:v>
                </c:pt>
                <c:pt idx="75">
                  <c:v>abr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ago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dic</c:v>
                </c:pt>
                <c:pt idx="84">
                  <c:v>ene 2018</c:v>
                </c:pt>
                <c:pt idx="85">
                  <c:v>feb</c:v>
                </c:pt>
                <c:pt idx="86">
                  <c:v>mar</c:v>
                </c:pt>
                <c:pt idx="87">
                  <c:v>abr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ago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dic</c:v>
                </c:pt>
                <c:pt idx="96">
                  <c:v>ene 2019</c:v>
                </c:pt>
                <c:pt idx="97">
                  <c:v>feb</c:v>
                </c:pt>
                <c:pt idx="98">
                  <c:v>mar</c:v>
                </c:pt>
                <c:pt idx="99">
                  <c:v>abr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ago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dic</c:v>
                </c:pt>
                <c:pt idx="108">
                  <c:v>ene 2020</c:v>
                </c:pt>
                <c:pt idx="109">
                  <c:v>feb</c:v>
                </c:pt>
                <c:pt idx="110">
                  <c:v>mar</c:v>
                </c:pt>
                <c:pt idx="111">
                  <c:v>abr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ago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dic</c:v>
                </c:pt>
                <c:pt idx="120">
                  <c:v>ene 2021</c:v>
                </c:pt>
                <c:pt idx="121">
                  <c:v>feb</c:v>
                </c:pt>
                <c:pt idx="122">
                  <c:v>mar</c:v>
                </c:pt>
                <c:pt idx="123">
                  <c:v>abr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ago</c:v>
                </c:pt>
                <c:pt idx="128">
                  <c:v>sep</c:v>
                </c:pt>
                <c:pt idx="129">
                  <c:v>oct</c:v>
                </c:pt>
              </c:strCache>
            </c:strRef>
          </c:cat>
          <c:val>
            <c:numRef>
              <c:f>'IPM con IPC países socios'!$BE$18:$BE$147</c:f>
              <c:numCache>
                <c:formatCode>0.0</c:formatCode>
                <c:ptCount val="130"/>
                <c:pt idx="0">
                  <c:v>6.1661069439065983</c:v>
                </c:pt>
                <c:pt idx="1">
                  <c:v>7.2920532187053908</c:v>
                </c:pt>
                <c:pt idx="2">
                  <c:v>7.6067731897950068</c:v>
                </c:pt>
                <c:pt idx="3">
                  <c:v>8.1613986657262245</c:v>
                </c:pt>
                <c:pt idx="4">
                  <c:v>8.028984212992782</c:v>
                </c:pt>
                <c:pt idx="5">
                  <c:v>9.3189135664828058</c:v>
                </c:pt>
                <c:pt idx="6">
                  <c:v>9.8712949340662703</c:v>
                </c:pt>
                <c:pt idx="7">
                  <c:v>10.175145291165833</c:v>
                </c:pt>
                <c:pt idx="8">
                  <c:v>9.5664246960046455</c:v>
                </c:pt>
                <c:pt idx="9">
                  <c:v>8.8659736663503139</c:v>
                </c:pt>
                <c:pt idx="10">
                  <c:v>8.6264854505317885</c:v>
                </c:pt>
                <c:pt idx="11">
                  <c:v>7.7599999999999909</c:v>
                </c:pt>
                <c:pt idx="12">
                  <c:v>6.9001619849077258</c:v>
                </c:pt>
                <c:pt idx="13">
                  <c:v>6.0013078146807146</c:v>
                </c:pt>
                <c:pt idx="14">
                  <c:v>4.9447633749818891</c:v>
                </c:pt>
                <c:pt idx="15">
                  <c:v>4.0449158783751216</c:v>
                </c:pt>
                <c:pt idx="16">
                  <c:v>3.5417402342072393</c:v>
                </c:pt>
                <c:pt idx="17">
                  <c:v>2.7113840340104076</c:v>
                </c:pt>
                <c:pt idx="18">
                  <c:v>1.6393061773091659</c:v>
                </c:pt>
                <c:pt idx="19">
                  <c:v>2.1625652498135963</c:v>
                </c:pt>
                <c:pt idx="20">
                  <c:v>2.6053632719121254</c:v>
                </c:pt>
                <c:pt idx="21">
                  <c:v>2.81535730591591</c:v>
                </c:pt>
                <c:pt idx="22">
                  <c:v>3.3733126469030879</c:v>
                </c:pt>
                <c:pt idx="23">
                  <c:v>3.906829992576121</c:v>
                </c:pt>
                <c:pt idx="24">
                  <c:v>4.7583849210015785</c:v>
                </c:pt>
                <c:pt idx="25">
                  <c:v>4.7325292330356632</c:v>
                </c:pt>
                <c:pt idx="26">
                  <c:v>4.9737979222212374</c:v>
                </c:pt>
                <c:pt idx="27">
                  <c:v>4.899797756940643</c:v>
                </c:pt>
                <c:pt idx="28">
                  <c:v>4.9866347128767927</c:v>
                </c:pt>
                <c:pt idx="29">
                  <c:v>4.8013245033112781</c:v>
                </c:pt>
                <c:pt idx="30">
                  <c:v>5.6682027649769964</c:v>
                </c:pt>
                <c:pt idx="31">
                  <c:v>5.3010948905109672</c:v>
                </c:pt>
                <c:pt idx="32">
                  <c:v>5.1309944701296786</c:v>
                </c:pt>
                <c:pt idx="33">
                  <c:v>4.7390793162702636</c:v>
                </c:pt>
                <c:pt idx="34">
                  <c:v>4.1430754021749152</c:v>
                </c:pt>
                <c:pt idx="35">
                  <c:v>3.87603822452445</c:v>
                </c:pt>
                <c:pt idx="36">
                  <c:v>2.822367260539778</c:v>
                </c:pt>
                <c:pt idx="37">
                  <c:v>2.8395604395604437</c:v>
                </c:pt>
                <c:pt idx="38">
                  <c:v>2.9865125240847732</c:v>
                </c:pt>
                <c:pt idx="39">
                  <c:v>3.4878625887301666</c:v>
                </c:pt>
                <c:pt idx="40">
                  <c:v>3.6962247585601347</c:v>
                </c:pt>
                <c:pt idx="41">
                  <c:v>3.6773740565209607</c:v>
                </c:pt>
                <c:pt idx="42">
                  <c:v>3.4103794156127094</c:v>
                </c:pt>
                <c:pt idx="43">
                  <c:v>3.1279785113941188</c:v>
                </c:pt>
                <c:pt idx="44">
                  <c:v>2.8283176683624731</c:v>
                </c:pt>
                <c:pt idx="45">
                  <c:v>2.8840341939383194</c:v>
                </c:pt>
                <c:pt idx="46">
                  <c:v>2.6751812219537641</c:v>
                </c:pt>
                <c:pt idx="47">
                  <c:v>1.5819791935344938</c:v>
                </c:pt>
                <c:pt idx="48">
                  <c:v>1.1580030880082148</c:v>
                </c:pt>
                <c:pt idx="49">
                  <c:v>1.0172679090442784</c:v>
                </c:pt>
                <c:pt idx="50">
                  <c:v>0.63780933752870794</c:v>
                </c:pt>
                <c:pt idx="51">
                  <c:v>-4.2340587687334619E-2</c:v>
                </c:pt>
                <c:pt idx="52">
                  <c:v>0.22860045720089772</c:v>
                </c:pt>
                <c:pt idx="53">
                  <c:v>0.61796326081437769</c:v>
                </c:pt>
                <c:pt idx="54">
                  <c:v>0.49763832658571516</c:v>
                </c:pt>
                <c:pt idx="55">
                  <c:v>0.42849941186358365</c:v>
                </c:pt>
                <c:pt idx="56">
                  <c:v>0.39412997903566804</c:v>
                </c:pt>
                <c:pt idx="57">
                  <c:v>1.2253462022660671</c:v>
                </c:pt>
                <c:pt idx="58">
                  <c:v>1.5380736258194787</c:v>
                </c:pt>
                <c:pt idx="59">
                  <c:v>2.3444773592890726</c:v>
                </c:pt>
                <c:pt idx="60">
                  <c:v>2.5269227507843937</c:v>
                </c:pt>
                <c:pt idx="61">
                  <c:v>1.743251248201787</c:v>
                </c:pt>
                <c:pt idx="62">
                  <c:v>1.5886428933581556</c:v>
                </c:pt>
                <c:pt idx="63">
                  <c:v>1.7536428329379987</c:v>
                </c:pt>
                <c:pt idx="64">
                  <c:v>1.7148166920088386</c:v>
                </c:pt>
                <c:pt idx="65">
                  <c:v>1.9098098603399336</c:v>
                </c:pt>
                <c:pt idx="66">
                  <c:v>1.8548048678137121</c:v>
                </c:pt>
                <c:pt idx="67">
                  <c:v>1.4724336986530631</c:v>
                </c:pt>
                <c:pt idx="68">
                  <c:v>1.3531573671901072</c:v>
                </c:pt>
                <c:pt idx="69">
                  <c:v>0.91203051156621484</c:v>
                </c:pt>
                <c:pt idx="70">
                  <c:v>0.87741081036338642</c:v>
                </c:pt>
                <c:pt idx="71">
                  <c:v>1.6953357591795992</c:v>
                </c:pt>
                <c:pt idx="72">
                  <c:v>2.3323132908774795</c:v>
                </c:pt>
                <c:pt idx="73">
                  <c:v>3.3435914497213162</c:v>
                </c:pt>
                <c:pt idx="74">
                  <c:v>3.1442355681250689</c:v>
                </c:pt>
                <c:pt idx="75">
                  <c:v>3.5134460078261327</c:v>
                </c:pt>
                <c:pt idx="76">
                  <c:v>3.1060543144256769</c:v>
                </c:pt>
                <c:pt idx="77">
                  <c:v>2.5509782877899454</c:v>
                </c:pt>
                <c:pt idx="78">
                  <c:v>2.53790375741589</c:v>
                </c:pt>
                <c:pt idx="79">
                  <c:v>3.1824552724873882</c:v>
                </c:pt>
                <c:pt idx="80">
                  <c:v>3.7992417999010826</c:v>
                </c:pt>
                <c:pt idx="81">
                  <c:v>3.4836907402842456</c:v>
                </c:pt>
                <c:pt idx="82">
                  <c:v>4.1355542791498721</c:v>
                </c:pt>
                <c:pt idx="83">
                  <c:v>4.2042774660485946</c:v>
                </c:pt>
                <c:pt idx="84">
                  <c:v>3.8632506263638362</c:v>
                </c:pt>
                <c:pt idx="85">
                  <c:v>3.315895372233399</c:v>
                </c:pt>
                <c:pt idx="86">
                  <c:v>3.9112903225806406</c:v>
                </c:pt>
                <c:pt idx="87">
                  <c:v>4.0456848709080901</c:v>
                </c:pt>
                <c:pt idx="88">
                  <c:v>4.470398711236399</c:v>
                </c:pt>
                <c:pt idx="89">
                  <c:v>4.6288842376428931</c:v>
                </c:pt>
                <c:pt idx="90">
                  <c:v>4.4278367084538814</c:v>
                </c:pt>
                <c:pt idx="91">
                  <c:v>3.8673591689972113</c:v>
                </c:pt>
                <c:pt idx="92">
                  <c:v>3.2870186581977094</c:v>
                </c:pt>
                <c:pt idx="93">
                  <c:v>3.5172687574434462</c:v>
                </c:pt>
                <c:pt idx="94">
                  <c:v>2.3717595146166985</c:v>
                </c:pt>
                <c:pt idx="95">
                  <c:v>1.1705946620883765</c:v>
                </c:pt>
                <c:pt idx="96">
                  <c:v>0.70811609991440605</c:v>
                </c:pt>
                <c:pt idx="97">
                  <c:v>1.1918672587053294</c:v>
                </c:pt>
                <c:pt idx="98">
                  <c:v>1.4745828482732435</c:v>
                </c:pt>
                <c:pt idx="99">
                  <c:v>1.6079158936302065</c:v>
                </c:pt>
                <c:pt idx="100">
                  <c:v>1.3107170393215455</c:v>
                </c:pt>
                <c:pt idx="101">
                  <c:v>0.91559590674773972</c:v>
                </c:pt>
                <c:pt idx="102">
                  <c:v>1.4005386687187809</c:v>
                </c:pt>
                <c:pt idx="103">
                  <c:v>1.715516578198347</c:v>
                </c:pt>
                <c:pt idx="104">
                  <c:v>2.0216773003305804</c:v>
                </c:pt>
                <c:pt idx="105">
                  <c:v>2.4773738303421453</c:v>
                </c:pt>
                <c:pt idx="106">
                  <c:v>3.2250615763547188</c:v>
                </c:pt>
                <c:pt idx="107">
                  <c:v>3.6562789262573716</c:v>
                </c:pt>
                <c:pt idx="108">
                  <c:v>4.1724617524339749</c:v>
                </c:pt>
                <c:pt idx="109">
                  <c:v>3.6566589684372985</c:v>
                </c:pt>
                <c:pt idx="110">
                  <c:v>2.4474187380497199</c:v>
                </c:pt>
                <c:pt idx="111">
                  <c:v>1.0727328058429748</c:v>
                </c:pt>
                <c:pt idx="112">
                  <c:v>0.98934550989346803</c:v>
                </c:pt>
                <c:pt idx="113">
                  <c:v>2.8972247636474719</c:v>
                </c:pt>
                <c:pt idx="114">
                  <c:v>4.3484859983304176</c:v>
                </c:pt>
                <c:pt idx="115">
                  <c:v>4.8026017243987269</c:v>
                </c:pt>
                <c:pt idx="116">
                  <c:v>5.0331525015069332</c:v>
                </c:pt>
                <c:pt idx="117">
                  <c:v>5.0250240852750352</c:v>
                </c:pt>
                <c:pt idx="118">
                  <c:v>5.2585709554455349</c:v>
                </c:pt>
                <c:pt idx="119">
                  <c:v>5.5536478298734835</c:v>
                </c:pt>
                <c:pt idx="120">
                  <c:v>6.2270484083548183</c:v>
                </c:pt>
                <c:pt idx="121">
                  <c:v>7.0877017586810069</c:v>
                </c:pt>
                <c:pt idx="122">
                  <c:v>8.2965106212049164</c:v>
                </c:pt>
                <c:pt idx="123">
                  <c:v>9.6452642106255269</c:v>
                </c:pt>
                <c:pt idx="124">
                  <c:v>10.480820702212526</c:v>
                </c:pt>
                <c:pt idx="125">
                  <c:v>9.3193676926941293</c:v>
                </c:pt>
                <c:pt idx="126">
                  <c:v>7.8760412605440138</c:v>
                </c:pt>
                <c:pt idx="127">
                  <c:v>7.8970977340001554</c:v>
                </c:pt>
                <c:pt idx="128">
                  <c:v>7.738118463601154</c:v>
                </c:pt>
                <c:pt idx="129">
                  <c:v>7.7152484604361433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1-4712-A2B4-08BC70ED1295}"/>
            </c:ext>
          </c:extLst>
        </c:ser>
        <c:ser>
          <c:idx val="0"/>
          <c:order val="1"/>
          <c:tx>
            <c:strRef>
              <c:f>'IPM con IPC países socios'!$BC$5</c:f>
              <c:strCache>
                <c:ptCount val="1"/>
                <c:pt idx="0">
                  <c:v>Inflación Importada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'IPM con IPC países socios'!$A$18:$A$147</c:f>
              <c:strCache>
                <c:ptCount val="130"/>
                <c:pt idx="0">
                  <c:v>ene 2011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ene 2012</c:v>
                </c:pt>
                <c:pt idx="13">
                  <c:v>feb</c:v>
                </c:pt>
                <c:pt idx="14">
                  <c:v>mar</c:v>
                </c:pt>
                <c:pt idx="15">
                  <c:v>abr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dic</c:v>
                </c:pt>
                <c:pt idx="24">
                  <c:v>ene 2013</c:v>
                </c:pt>
                <c:pt idx="25">
                  <c:v>feb</c:v>
                </c:pt>
                <c:pt idx="26">
                  <c:v>mar</c:v>
                </c:pt>
                <c:pt idx="27">
                  <c:v>abr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dic</c:v>
                </c:pt>
                <c:pt idx="36">
                  <c:v>ene 2014</c:v>
                </c:pt>
                <c:pt idx="37">
                  <c:v>feb</c:v>
                </c:pt>
                <c:pt idx="38">
                  <c:v>mar</c:v>
                </c:pt>
                <c:pt idx="39">
                  <c:v>abr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ago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dic</c:v>
                </c:pt>
                <c:pt idx="48">
                  <c:v>ene 2015</c:v>
                </c:pt>
                <c:pt idx="49">
                  <c:v>feb</c:v>
                </c:pt>
                <c:pt idx="50">
                  <c:v>mar</c:v>
                </c:pt>
                <c:pt idx="51">
                  <c:v>abr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ago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dic</c:v>
                </c:pt>
                <c:pt idx="60">
                  <c:v>ene 2016</c:v>
                </c:pt>
                <c:pt idx="61">
                  <c:v>feb</c:v>
                </c:pt>
                <c:pt idx="62">
                  <c:v>mar</c:v>
                </c:pt>
                <c:pt idx="63">
                  <c:v>abr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ago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dic</c:v>
                </c:pt>
                <c:pt idx="72">
                  <c:v>ene 2017</c:v>
                </c:pt>
                <c:pt idx="73">
                  <c:v>feb</c:v>
                </c:pt>
                <c:pt idx="74">
                  <c:v>mar</c:v>
                </c:pt>
                <c:pt idx="75">
                  <c:v>abr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ago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dic</c:v>
                </c:pt>
                <c:pt idx="84">
                  <c:v>ene 2018</c:v>
                </c:pt>
                <c:pt idx="85">
                  <c:v>feb</c:v>
                </c:pt>
                <c:pt idx="86">
                  <c:v>mar</c:v>
                </c:pt>
                <c:pt idx="87">
                  <c:v>abr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ago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dic</c:v>
                </c:pt>
                <c:pt idx="96">
                  <c:v>ene 2019</c:v>
                </c:pt>
                <c:pt idx="97">
                  <c:v>feb</c:v>
                </c:pt>
                <c:pt idx="98">
                  <c:v>mar</c:v>
                </c:pt>
                <c:pt idx="99">
                  <c:v>abr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ago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dic</c:v>
                </c:pt>
                <c:pt idx="108">
                  <c:v>ene 2020</c:v>
                </c:pt>
                <c:pt idx="109">
                  <c:v>feb</c:v>
                </c:pt>
                <c:pt idx="110">
                  <c:v>mar</c:v>
                </c:pt>
                <c:pt idx="111">
                  <c:v>abr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ago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dic</c:v>
                </c:pt>
                <c:pt idx="120">
                  <c:v>ene 2021</c:v>
                </c:pt>
                <c:pt idx="121">
                  <c:v>feb</c:v>
                </c:pt>
                <c:pt idx="122">
                  <c:v>mar</c:v>
                </c:pt>
                <c:pt idx="123">
                  <c:v>abr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ago</c:v>
                </c:pt>
                <c:pt idx="128">
                  <c:v>sep</c:v>
                </c:pt>
                <c:pt idx="129">
                  <c:v>oct</c:v>
                </c:pt>
              </c:strCache>
            </c:strRef>
          </c:cat>
          <c:val>
            <c:numRef>
              <c:f>'IPM con IPC países socios'!$BC$18:$BC$147</c:f>
              <c:numCache>
                <c:formatCode>0.0</c:formatCode>
                <c:ptCount val="130"/>
                <c:pt idx="0">
                  <c:v>3.0651969489627224</c:v>
                </c:pt>
                <c:pt idx="1">
                  <c:v>3.4456109947311644</c:v>
                </c:pt>
                <c:pt idx="2">
                  <c:v>4.7256518397898448</c:v>
                </c:pt>
                <c:pt idx="3">
                  <c:v>5.1550289285861339</c:v>
                </c:pt>
                <c:pt idx="4">
                  <c:v>5.2248051890586993</c:v>
                </c:pt>
                <c:pt idx="5">
                  <c:v>4.5724894735070407</c:v>
                </c:pt>
                <c:pt idx="6">
                  <c:v>4.5480460209315243</c:v>
                </c:pt>
                <c:pt idx="7">
                  <c:v>3.0752066832649629</c:v>
                </c:pt>
                <c:pt idx="8">
                  <c:v>3.1577331499317807</c:v>
                </c:pt>
                <c:pt idx="9">
                  <c:v>2.3084633539243855</c:v>
                </c:pt>
                <c:pt idx="10">
                  <c:v>3.4514246443178407</c:v>
                </c:pt>
                <c:pt idx="11">
                  <c:v>2.9582278139538527</c:v>
                </c:pt>
                <c:pt idx="12">
                  <c:v>3.3408122425119862</c:v>
                </c:pt>
                <c:pt idx="13">
                  <c:v>3.4431266614698477</c:v>
                </c:pt>
                <c:pt idx="14">
                  <c:v>2.0938864684236735</c:v>
                </c:pt>
                <c:pt idx="15">
                  <c:v>0.88045936447284256</c:v>
                </c:pt>
                <c:pt idx="16">
                  <c:v>0.74458082597798481</c:v>
                </c:pt>
                <c:pt idx="17">
                  <c:v>-0.28488442734571529</c:v>
                </c:pt>
                <c:pt idx="18">
                  <c:v>0.19541492336805555</c:v>
                </c:pt>
                <c:pt idx="19">
                  <c:v>2.2278182580789707</c:v>
                </c:pt>
                <c:pt idx="20">
                  <c:v>2.4257234571036381</c:v>
                </c:pt>
                <c:pt idx="21">
                  <c:v>1.8373970437430436</c:v>
                </c:pt>
                <c:pt idx="22">
                  <c:v>0.53608090471678871</c:v>
                </c:pt>
                <c:pt idx="23">
                  <c:v>0.64690368966024647</c:v>
                </c:pt>
                <c:pt idx="24">
                  <c:v>1.2737635846462836</c:v>
                </c:pt>
                <c:pt idx="25">
                  <c:v>1.2662300605121679</c:v>
                </c:pt>
                <c:pt idx="26">
                  <c:v>0.61349955163913061</c:v>
                </c:pt>
                <c:pt idx="27">
                  <c:v>0.81240667346194773</c:v>
                </c:pt>
                <c:pt idx="28">
                  <c:v>2.1216982150661465</c:v>
                </c:pt>
                <c:pt idx="29">
                  <c:v>4.0327397775221909</c:v>
                </c:pt>
                <c:pt idx="30">
                  <c:v>4.7650779776165741</c:v>
                </c:pt>
                <c:pt idx="31">
                  <c:v>4.5404580647799015</c:v>
                </c:pt>
                <c:pt idx="32">
                  <c:v>4.4869781208461088</c:v>
                </c:pt>
                <c:pt idx="33">
                  <c:v>4.0194275690284513</c:v>
                </c:pt>
                <c:pt idx="34">
                  <c:v>3.1991638195458321</c:v>
                </c:pt>
                <c:pt idx="35">
                  <c:v>3.4090504924251017</c:v>
                </c:pt>
                <c:pt idx="36">
                  <c:v>2.1896598620749228</c:v>
                </c:pt>
                <c:pt idx="37">
                  <c:v>2.7716547303016137</c:v>
                </c:pt>
                <c:pt idx="38">
                  <c:v>2.9121298468445258</c:v>
                </c:pt>
                <c:pt idx="39">
                  <c:v>3.1381703761133926</c:v>
                </c:pt>
                <c:pt idx="40">
                  <c:v>2.9732851662269133</c:v>
                </c:pt>
                <c:pt idx="41">
                  <c:v>3.0487895311745001</c:v>
                </c:pt>
                <c:pt idx="42">
                  <c:v>1.5776978177050396</c:v>
                </c:pt>
                <c:pt idx="43">
                  <c:v>0.21695471790816001</c:v>
                </c:pt>
                <c:pt idx="44">
                  <c:v>-0.1578846263109579</c:v>
                </c:pt>
                <c:pt idx="45">
                  <c:v>-0.22248456968978392</c:v>
                </c:pt>
                <c:pt idx="46">
                  <c:v>-0.30160799054014875</c:v>
                </c:pt>
                <c:pt idx="47">
                  <c:v>-2.5563202910183342</c:v>
                </c:pt>
                <c:pt idx="48">
                  <c:v>-3.5810848036450063</c:v>
                </c:pt>
                <c:pt idx="49">
                  <c:v>-3.7735666140667705</c:v>
                </c:pt>
                <c:pt idx="50">
                  <c:v>-4.1665999294035103</c:v>
                </c:pt>
                <c:pt idx="51">
                  <c:v>-3.559375354997516</c:v>
                </c:pt>
                <c:pt idx="52">
                  <c:v>-3.0701142131407515</c:v>
                </c:pt>
                <c:pt idx="53">
                  <c:v>-3.4708032311661752</c:v>
                </c:pt>
                <c:pt idx="54">
                  <c:v>-4.0912457236466855</c:v>
                </c:pt>
                <c:pt idx="55">
                  <c:v>-4.1240964663703767</c:v>
                </c:pt>
                <c:pt idx="56">
                  <c:v>-3.6114844700786102</c:v>
                </c:pt>
                <c:pt idx="57">
                  <c:v>-2.6425368680919545</c:v>
                </c:pt>
                <c:pt idx="58">
                  <c:v>-2.2001727678662055</c:v>
                </c:pt>
                <c:pt idx="59">
                  <c:v>-1.0248644507991682</c:v>
                </c:pt>
                <c:pt idx="60">
                  <c:v>-0.45088125473245166</c:v>
                </c:pt>
                <c:pt idx="61">
                  <c:v>-1.0632368653615876</c:v>
                </c:pt>
                <c:pt idx="62">
                  <c:v>7.9413612609344097E-2</c:v>
                </c:pt>
                <c:pt idx="63">
                  <c:v>-0.25040289286263739</c:v>
                </c:pt>
                <c:pt idx="64">
                  <c:v>-0.1614091674729764</c:v>
                </c:pt>
                <c:pt idx="65">
                  <c:v>-1.5683152345146278E-2</c:v>
                </c:pt>
                <c:pt idx="66">
                  <c:v>0.38079816669301275</c:v>
                </c:pt>
                <c:pt idx="67">
                  <c:v>1.1686226867511675</c:v>
                </c:pt>
                <c:pt idx="68">
                  <c:v>1.0804232634826052</c:v>
                </c:pt>
                <c:pt idx="69">
                  <c:v>1.6114426868887748</c:v>
                </c:pt>
                <c:pt idx="70">
                  <c:v>1.618025734838203</c:v>
                </c:pt>
                <c:pt idx="71">
                  <c:v>2.8163705291840184</c:v>
                </c:pt>
                <c:pt idx="72">
                  <c:v>3.5394641415230694</c:v>
                </c:pt>
                <c:pt idx="73">
                  <c:v>3.8962093846781656</c:v>
                </c:pt>
                <c:pt idx="74">
                  <c:v>2.8073105440384127</c:v>
                </c:pt>
                <c:pt idx="75">
                  <c:v>2.6809019028730412</c:v>
                </c:pt>
                <c:pt idx="76">
                  <c:v>1.7748068385337397</c:v>
                </c:pt>
                <c:pt idx="77">
                  <c:v>1.1941528260018266</c:v>
                </c:pt>
                <c:pt idx="78">
                  <c:v>1.7408804545774554</c:v>
                </c:pt>
                <c:pt idx="79">
                  <c:v>1.9473658641235003</c:v>
                </c:pt>
                <c:pt idx="80">
                  <c:v>2.0898210802157142</c:v>
                </c:pt>
                <c:pt idx="81">
                  <c:v>1.6706323652964192</c:v>
                </c:pt>
                <c:pt idx="82">
                  <c:v>2.6057205174172369</c:v>
                </c:pt>
                <c:pt idx="83">
                  <c:v>2.1735409206601073</c:v>
                </c:pt>
                <c:pt idx="84">
                  <c:v>2.729720823623484</c:v>
                </c:pt>
                <c:pt idx="85">
                  <c:v>2.6013726245608275</c:v>
                </c:pt>
                <c:pt idx="86">
                  <c:v>3.1735079172626555</c:v>
                </c:pt>
                <c:pt idx="87">
                  <c:v>3.4083399542979245</c:v>
                </c:pt>
                <c:pt idx="88">
                  <c:v>4.0583827946483462</c:v>
                </c:pt>
                <c:pt idx="89">
                  <c:v>4.1737856627792231</c:v>
                </c:pt>
                <c:pt idx="90">
                  <c:v>4.4558890003853229</c:v>
                </c:pt>
                <c:pt idx="91">
                  <c:v>4.0597097212803641</c:v>
                </c:pt>
                <c:pt idx="92">
                  <c:v>4.001973406424769</c:v>
                </c:pt>
                <c:pt idx="93">
                  <c:v>3.9486954151036011</c:v>
                </c:pt>
                <c:pt idx="94">
                  <c:v>2.0431331249571438</c:v>
                </c:pt>
                <c:pt idx="95">
                  <c:v>1.0361221326383925</c:v>
                </c:pt>
                <c:pt idx="96">
                  <c:v>0.5558245162443376</c:v>
                </c:pt>
                <c:pt idx="97">
                  <c:v>0.81559164897815917</c:v>
                </c:pt>
                <c:pt idx="98">
                  <c:v>0.93166272885368595</c:v>
                </c:pt>
                <c:pt idx="99">
                  <c:v>1.0629105790384015</c:v>
                </c:pt>
                <c:pt idx="100">
                  <c:v>0.39024464721873831</c:v>
                </c:pt>
                <c:pt idx="101">
                  <c:v>7.1919474653075244E-2</c:v>
                </c:pt>
                <c:pt idx="102">
                  <c:v>7.157089628670521E-2</c:v>
                </c:pt>
                <c:pt idx="103">
                  <c:v>0.17046372350699224</c:v>
                </c:pt>
                <c:pt idx="104">
                  <c:v>0.42881200117257134</c:v>
                </c:pt>
                <c:pt idx="105">
                  <c:v>0.77243858838822721</c:v>
                </c:pt>
                <c:pt idx="106">
                  <c:v>2.4094978658100503</c:v>
                </c:pt>
                <c:pt idx="107">
                  <c:v>3.4035133061586054</c:v>
                </c:pt>
                <c:pt idx="108">
                  <c:v>3.1045979998041595</c:v>
                </c:pt>
                <c:pt idx="109">
                  <c:v>2.1756234070311473</c:v>
                </c:pt>
                <c:pt idx="110">
                  <c:v>-6.7371997877407885E-2</c:v>
                </c:pt>
                <c:pt idx="111">
                  <c:v>-1.6848120379639506</c:v>
                </c:pt>
                <c:pt idx="112">
                  <c:v>0.45582831847907679</c:v>
                </c:pt>
                <c:pt idx="113">
                  <c:v>3.6467874368078119</c:v>
                </c:pt>
                <c:pt idx="114">
                  <c:v>3.752963295813335</c:v>
                </c:pt>
                <c:pt idx="115">
                  <c:v>4.1163957520697174</c:v>
                </c:pt>
                <c:pt idx="116">
                  <c:v>3.3080995377575362</c:v>
                </c:pt>
                <c:pt idx="117">
                  <c:v>2.7530587160521165</c:v>
                </c:pt>
                <c:pt idx="118">
                  <c:v>2.4507041292874225</c:v>
                </c:pt>
                <c:pt idx="119">
                  <c:v>2.6787115019548242</c:v>
                </c:pt>
                <c:pt idx="120">
                  <c:v>3.2069153032687865</c:v>
                </c:pt>
                <c:pt idx="121">
                  <c:v>4.2035203156971637</c:v>
                </c:pt>
                <c:pt idx="122">
                  <c:v>5.9692956477379377</c:v>
                </c:pt>
                <c:pt idx="123">
                  <c:v>6.808443911916962</c:v>
                </c:pt>
                <c:pt idx="124">
                  <c:v>5.3331738287812946</c:v>
                </c:pt>
                <c:pt idx="125">
                  <c:v>3.324363383016709</c:v>
                </c:pt>
                <c:pt idx="126">
                  <c:v>2.9723305570582448</c:v>
                </c:pt>
                <c:pt idx="127">
                  <c:v>2.2410937397658488</c:v>
                </c:pt>
                <c:pt idx="128">
                  <c:v>2.5740507512060038</c:v>
                </c:pt>
                <c:pt idx="129">
                  <c:v>3.4215565555170198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1-4712-A2B4-08BC70ED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44768"/>
        <c:axId val="244179328"/>
      </c:areaChart>
      <c:catAx>
        <c:axId val="24414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b="1">
                <a:latin typeface="Calisto MT" pitchFamily="18" charset="0"/>
              </a:defRPr>
            </a:pPr>
            <a:endParaRPr lang="en-US"/>
          </a:p>
        </c:txPr>
        <c:crossAx val="244179328"/>
        <c:crosses val="autoZero"/>
        <c:auto val="0"/>
        <c:lblAlgn val="ctr"/>
        <c:lblOffset val="100"/>
        <c:tickMarkSkip val="3"/>
        <c:noMultiLvlLbl val="0"/>
      </c:catAx>
      <c:valAx>
        <c:axId val="244179328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Calisto MT" pitchFamily="18" charset="0"/>
              </a:defRPr>
            </a:pPr>
            <a:endParaRPr lang="en-US"/>
          </a:p>
        </c:txPr>
        <c:crossAx val="2441447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0816915820587043"/>
          <c:y val="0.42032889687923825"/>
          <c:w val="0.32785676279209164"/>
          <c:h val="6.1241295687863163E-2"/>
        </c:manualLayout>
      </c:layout>
      <c:overlay val="0"/>
      <c:txPr>
        <a:bodyPr/>
        <a:lstStyle/>
        <a:p>
          <a:pPr>
            <a:defRPr b="1">
              <a:latin typeface="Calisto MT" pitchFamily="18" charset="0"/>
            </a:defRPr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Inflación General e Inflación Importada </a:t>
            </a:r>
          </a:p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para República Dominicana</a:t>
            </a:r>
          </a:p>
          <a:p>
            <a:pPr>
              <a:defRPr>
                <a:latin typeface="Calisto MT" pitchFamily="18" charset="0"/>
              </a:defRPr>
            </a:pPr>
            <a:r>
              <a:rPr lang="es-DO">
                <a:latin typeface="Calisto MT" pitchFamily="18" charset="0"/>
              </a:rPr>
              <a:t>2011-2016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762635535786129E-2"/>
          <c:y val="0.16915103194265685"/>
          <c:w val="0.92356043004072896"/>
          <c:h val="0.7614859897950359"/>
        </c:manualLayout>
      </c:layout>
      <c:areaChart>
        <c:grouping val="standard"/>
        <c:varyColors val="0"/>
        <c:ser>
          <c:idx val="1"/>
          <c:order val="0"/>
          <c:tx>
            <c:strRef>
              <c:f>'IPM con IPC países socios'!$BE$5</c:f>
              <c:strCache>
                <c:ptCount val="1"/>
                <c:pt idx="0">
                  <c:v>Inflación General</c:v>
                </c:pt>
              </c:strCache>
            </c:strRef>
          </c:tx>
          <c:cat>
            <c:strRef>
              <c:f>'IPM con IPC países socios'!$A$18:$A$146</c:f>
              <c:strCache>
                <c:ptCount val="129"/>
                <c:pt idx="0">
                  <c:v>ene 2011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ene 2012</c:v>
                </c:pt>
                <c:pt idx="13">
                  <c:v>feb</c:v>
                </c:pt>
                <c:pt idx="14">
                  <c:v>mar</c:v>
                </c:pt>
                <c:pt idx="15">
                  <c:v>abr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dic</c:v>
                </c:pt>
                <c:pt idx="24">
                  <c:v>ene 2013</c:v>
                </c:pt>
                <c:pt idx="25">
                  <c:v>feb</c:v>
                </c:pt>
                <c:pt idx="26">
                  <c:v>mar</c:v>
                </c:pt>
                <c:pt idx="27">
                  <c:v>abr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dic</c:v>
                </c:pt>
                <c:pt idx="36">
                  <c:v>ene 2014</c:v>
                </c:pt>
                <c:pt idx="37">
                  <c:v>feb</c:v>
                </c:pt>
                <c:pt idx="38">
                  <c:v>mar</c:v>
                </c:pt>
                <c:pt idx="39">
                  <c:v>abr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ago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dic</c:v>
                </c:pt>
                <c:pt idx="48">
                  <c:v>ene 2015</c:v>
                </c:pt>
                <c:pt idx="49">
                  <c:v>feb</c:v>
                </c:pt>
                <c:pt idx="50">
                  <c:v>mar</c:v>
                </c:pt>
                <c:pt idx="51">
                  <c:v>abr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ago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dic</c:v>
                </c:pt>
                <c:pt idx="60">
                  <c:v>ene 2016</c:v>
                </c:pt>
                <c:pt idx="61">
                  <c:v>feb</c:v>
                </c:pt>
                <c:pt idx="62">
                  <c:v>mar</c:v>
                </c:pt>
                <c:pt idx="63">
                  <c:v>abr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ago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dic</c:v>
                </c:pt>
                <c:pt idx="72">
                  <c:v>ene 2017</c:v>
                </c:pt>
                <c:pt idx="73">
                  <c:v>feb</c:v>
                </c:pt>
                <c:pt idx="74">
                  <c:v>mar</c:v>
                </c:pt>
                <c:pt idx="75">
                  <c:v>abr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ago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dic</c:v>
                </c:pt>
                <c:pt idx="84">
                  <c:v>ene 2018</c:v>
                </c:pt>
                <c:pt idx="85">
                  <c:v>feb</c:v>
                </c:pt>
                <c:pt idx="86">
                  <c:v>mar</c:v>
                </c:pt>
                <c:pt idx="87">
                  <c:v>abr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ago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dic</c:v>
                </c:pt>
                <c:pt idx="96">
                  <c:v>ene 2019</c:v>
                </c:pt>
                <c:pt idx="97">
                  <c:v>feb</c:v>
                </c:pt>
                <c:pt idx="98">
                  <c:v>mar</c:v>
                </c:pt>
                <c:pt idx="99">
                  <c:v>abr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ago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dic</c:v>
                </c:pt>
                <c:pt idx="108">
                  <c:v>ene 2020</c:v>
                </c:pt>
                <c:pt idx="109">
                  <c:v>feb</c:v>
                </c:pt>
                <c:pt idx="110">
                  <c:v>mar</c:v>
                </c:pt>
                <c:pt idx="111">
                  <c:v>abr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ago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dic</c:v>
                </c:pt>
                <c:pt idx="120">
                  <c:v>ene 2021</c:v>
                </c:pt>
                <c:pt idx="121">
                  <c:v>feb</c:v>
                </c:pt>
                <c:pt idx="122">
                  <c:v>mar</c:v>
                </c:pt>
                <c:pt idx="123">
                  <c:v>abr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ago</c:v>
                </c:pt>
                <c:pt idx="128">
                  <c:v>sep</c:v>
                </c:pt>
              </c:strCache>
            </c:strRef>
          </c:cat>
          <c:val>
            <c:numRef>
              <c:f>'IPM con IPC países socios'!$BE$18:$BE$146</c:f>
              <c:numCache>
                <c:formatCode>0.0</c:formatCode>
                <c:ptCount val="129"/>
                <c:pt idx="0">
                  <c:v>6.1661069439065983</c:v>
                </c:pt>
                <c:pt idx="1">
                  <c:v>7.2920532187053908</c:v>
                </c:pt>
                <c:pt idx="2">
                  <c:v>7.6067731897950068</c:v>
                </c:pt>
                <c:pt idx="3">
                  <c:v>8.1613986657262245</c:v>
                </c:pt>
                <c:pt idx="4">
                  <c:v>8.028984212992782</c:v>
                </c:pt>
                <c:pt idx="5">
                  <c:v>9.3189135664828058</c:v>
                </c:pt>
                <c:pt idx="6">
                  <c:v>9.8712949340662703</c:v>
                </c:pt>
                <c:pt idx="7">
                  <c:v>10.175145291165833</c:v>
                </c:pt>
                <c:pt idx="8">
                  <c:v>9.5664246960046455</c:v>
                </c:pt>
                <c:pt idx="9">
                  <c:v>8.8659736663503139</c:v>
                </c:pt>
                <c:pt idx="10">
                  <c:v>8.6264854505317885</c:v>
                </c:pt>
                <c:pt idx="11">
                  <c:v>7.7599999999999909</c:v>
                </c:pt>
                <c:pt idx="12">
                  <c:v>6.9001619849077258</c:v>
                </c:pt>
                <c:pt idx="13">
                  <c:v>6.0013078146807146</c:v>
                </c:pt>
                <c:pt idx="14">
                  <c:v>4.9447633749818891</c:v>
                </c:pt>
                <c:pt idx="15">
                  <c:v>4.0449158783751216</c:v>
                </c:pt>
                <c:pt idx="16">
                  <c:v>3.5417402342072393</c:v>
                </c:pt>
                <c:pt idx="17">
                  <c:v>2.7113840340104076</c:v>
                </c:pt>
                <c:pt idx="18">
                  <c:v>1.6393061773091659</c:v>
                </c:pt>
                <c:pt idx="19">
                  <c:v>2.1625652498135963</c:v>
                </c:pt>
                <c:pt idx="20">
                  <c:v>2.6053632719121254</c:v>
                </c:pt>
                <c:pt idx="21">
                  <c:v>2.81535730591591</c:v>
                </c:pt>
                <c:pt idx="22">
                  <c:v>3.3733126469030879</c:v>
                </c:pt>
                <c:pt idx="23">
                  <c:v>3.906829992576121</c:v>
                </c:pt>
                <c:pt idx="24">
                  <c:v>4.7583849210015785</c:v>
                </c:pt>
                <c:pt idx="25">
                  <c:v>4.7325292330356632</c:v>
                </c:pt>
                <c:pt idx="26">
                  <c:v>4.9737979222212374</c:v>
                </c:pt>
                <c:pt idx="27">
                  <c:v>4.899797756940643</c:v>
                </c:pt>
                <c:pt idx="28">
                  <c:v>4.9866347128767927</c:v>
                </c:pt>
                <c:pt idx="29">
                  <c:v>4.8013245033112781</c:v>
                </c:pt>
                <c:pt idx="30">
                  <c:v>5.6682027649769964</c:v>
                </c:pt>
                <c:pt idx="31">
                  <c:v>5.3010948905109672</c:v>
                </c:pt>
                <c:pt idx="32">
                  <c:v>5.1309944701296786</c:v>
                </c:pt>
                <c:pt idx="33">
                  <c:v>4.7390793162702636</c:v>
                </c:pt>
                <c:pt idx="34">
                  <c:v>4.1430754021749152</c:v>
                </c:pt>
                <c:pt idx="35">
                  <c:v>3.87603822452445</c:v>
                </c:pt>
                <c:pt idx="36">
                  <c:v>2.822367260539778</c:v>
                </c:pt>
                <c:pt idx="37">
                  <c:v>2.8395604395604437</c:v>
                </c:pt>
                <c:pt idx="38">
                  <c:v>2.9865125240847732</c:v>
                </c:pt>
                <c:pt idx="39">
                  <c:v>3.4878625887301666</c:v>
                </c:pt>
                <c:pt idx="40">
                  <c:v>3.6962247585601347</c:v>
                </c:pt>
                <c:pt idx="41">
                  <c:v>3.6773740565209607</c:v>
                </c:pt>
                <c:pt idx="42">
                  <c:v>3.4103794156127094</c:v>
                </c:pt>
                <c:pt idx="43">
                  <c:v>3.1279785113941188</c:v>
                </c:pt>
                <c:pt idx="44">
                  <c:v>2.8283176683624731</c:v>
                </c:pt>
                <c:pt idx="45">
                  <c:v>2.8840341939383194</c:v>
                </c:pt>
                <c:pt idx="46">
                  <c:v>2.6751812219537641</c:v>
                </c:pt>
                <c:pt idx="47">
                  <c:v>1.5819791935344938</c:v>
                </c:pt>
                <c:pt idx="48">
                  <c:v>1.1580030880082148</c:v>
                </c:pt>
                <c:pt idx="49">
                  <c:v>1.0172679090442784</c:v>
                </c:pt>
                <c:pt idx="50">
                  <c:v>0.63780933752870794</c:v>
                </c:pt>
                <c:pt idx="51">
                  <c:v>-4.2340587687334619E-2</c:v>
                </c:pt>
                <c:pt idx="52">
                  <c:v>0.22860045720089772</c:v>
                </c:pt>
                <c:pt idx="53">
                  <c:v>0.61796326081437769</c:v>
                </c:pt>
                <c:pt idx="54">
                  <c:v>0.49763832658571516</c:v>
                </c:pt>
                <c:pt idx="55">
                  <c:v>0.42849941186358365</c:v>
                </c:pt>
                <c:pt idx="56">
                  <c:v>0.39412997903566804</c:v>
                </c:pt>
                <c:pt idx="57">
                  <c:v>1.2253462022660671</c:v>
                </c:pt>
                <c:pt idx="58">
                  <c:v>1.5380736258194787</c:v>
                </c:pt>
                <c:pt idx="59">
                  <c:v>2.3444773592890726</c:v>
                </c:pt>
                <c:pt idx="60">
                  <c:v>2.5269227507843937</c:v>
                </c:pt>
                <c:pt idx="61">
                  <c:v>1.743251248201787</c:v>
                </c:pt>
                <c:pt idx="62">
                  <c:v>1.5886428933581556</c:v>
                </c:pt>
                <c:pt idx="63">
                  <c:v>1.7536428329379987</c:v>
                </c:pt>
                <c:pt idx="64">
                  <c:v>1.7148166920088386</c:v>
                </c:pt>
                <c:pt idx="65">
                  <c:v>1.9098098603399336</c:v>
                </c:pt>
                <c:pt idx="66">
                  <c:v>1.8548048678137121</c:v>
                </c:pt>
                <c:pt idx="67">
                  <c:v>1.4724336986530631</c:v>
                </c:pt>
                <c:pt idx="68">
                  <c:v>1.3531573671901072</c:v>
                </c:pt>
                <c:pt idx="69">
                  <c:v>0.91203051156621484</c:v>
                </c:pt>
                <c:pt idx="70">
                  <c:v>0.87741081036338642</c:v>
                </c:pt>
                <c:pt idx="71">
                  <c:v>1.6953357591795992</c:v>
                </c:pt>
                <c:pt idx="72">
                  <c:v>2.3323132908774795</c:v>
                </c:pt>
                <c:pt idx="73">
                  <c:v>3.3435914497213162</c:v>
                </c:pt>
                <c:pt idx="74">
                  <c:v>3.1442355681250689</c:v>
                </c:pt>
                <c:pt idx="75">
                  <c:v>3.5134460078261327</c:v>
                </c:pt>
                <c:pt idx="76">
                  <c:v>3.1060543144256769</c:v>
                </c:pt>
                <c:pt idx="77">
                  <c:v>2.5509782877899454</c:v>
                </c:pt>
                <c:pt idx="78">
                  <c:v>2.53790375741589</c:v>
                </c:pt>
                <c:pt idx="79">
                  <c:v>3.1824552724873882</c:v>
                </c:pt>
                <c:pt idx="80">
                  <c:v>3.7992417999010826</c:v>
                </c:pt>
                <c:pt idx="81">
                  <c:v>3.4836907402842456</c:v>
                </c:pt>
                <c:pt idx="82">
                  <c:v>4.1355542791498721</c:v>
                </c:pt>
                <c:pt idx="83">
                  <c:v>4.2042774660485946</c:v>
                </c:pt>
                <c:pt idx="84">
                  <c:v>3.8632506263638362</c:v>
                </c:pt>
                <c:pt idx="85">
                  <c:v>3.315895372233399</c:v>
                </c:pt>
                <c:pt idx="86">
                  <c:v>3.9112903225806406</c:v>
                </c:pt>
                <c:pt idx="87">
                  <c:v>4.0456848709080901</c:v>
                </c:pt>
                <c:pt idx="88">
                  <c:v>4.470398711236399</c:v>
                </c:pt>
                <c:pt idx="89">
                  <c:v>4.6288842376428931</c:v>
                </c:pt>
                <c:pt idx="90">
                  <c:v>4.4278367084538814</c:v>
                </c:pt>
                <c:pt idx="91">
                  <c:v>3.8673591689972113</c:v>
                </c:pt>
                <c:pt idx="92">
                  <c:v>3.2870186581977094</c:v>
                </c:pt>
                <c:pt idx="93">
                  <c:v>3.5172687574434462</c:v>
                </c:pt>
                <c:pt idx="94">
                  <c:v>2.3717595146166985</c:v>
                </c:pt>
                <c:pt idx="95">
                  <c:v>1.1705946620883765</c:v>
                </c:pt>
                <c:pt idx="96">
                  <c:v>0.70811609991440605</c:v>
                </c:pt>
                <c:pt idx="97">
                  <c:v>1.1918672587053294</c:v>
                </c:pt>
                <c:pt idx="98">
                  <c:v>1.4745828482732435</c:v>
                </c:pt>
                <c:pt idx="99">
                  <c:v>1.6079158936302065</c:v>
                </c:pt>
                <c:pt idx="100">
                  <c:v>1.3107170393215455</c:v>
                </c:pt>
                <c:pt idx="101">
                  <c:v>0.91559590674773972</c:v>
                </c:pt>
                <c:pt idx="102">
                  <c:v>1.4005386687187809</c:v>
                </c:pt>
                <c:pt idx="103">
                  <c:v>1.715516578198347</c:v>
                </c:pt>
                <c:pt idx="104">
                  <c:v>2.0216773003305804</c:v>
                </c:pt>
                <c:pt idx="105">
                  <c:v>2.4773738303421453</c:v>
                </c:pt>
                <c:pt idx="106">
                  <c:v>3.2250615763547188</c:v>
                </c:pt>
                <c:pt idx="107">
                  <c:v>3.6562789262573716</c:v>
                </c:pt>
                <c:pt idx="108">
                  <c:v>4.1724617524339749</c:v>
                </c:pt>
                <c:pt idx="109">
                  <c:v>3.6566589684372985</c:v>
                </c:pt>
                <c:pt idx="110">
                  <c:v>2.4474187380497199</c:v>
                </c:pt>
                <c:pt idx="111">
                  <c:v>1.0727328058429748</c:v>
                </c:pt>
                <c:pt idx="112">
                  <c:v>0.98934550989346803</c:v>
                </c:pt>
                <c:pt idx="113">
                  <c:v>2.8972247636474719</c:v>
                </c:pt>
                <c:pt idx="114">
                  <c:v>4.3484859983304176</c:v>
                </c:pt>
                <c:pt idx="115">
                  <c:v>4.8026017243987269</c:v>
                </c:pt>
                <c:pt idx="116">
                  <c:v>5.0331525015069332</c:v>
                </c:pt>
                <c:pt idx="117">
                  <c:v>5.0250240852750352</c:v>
                </c:pt>
                <c:pt idx="118">
                  <c:v>5.2585709554455349</c:v>
                </c:pt>
                <c:pt idx="119">
                  <c:v>5.5536478298734835</c:v>
                </c:pt>
                <c:pt idx="120">
                  <c:v>6.2270484083548183</c:v>
                </c:pt>
                <c:pt idx="121">
                  <c:v>7.0877017586810069</c:v>
                </c:pt>
                <c:pt idx="122">
                  <c:v>8.2965106212049164</c:v>
                </c:pt>
                <c:pt idx="123">
                  <c:v>9.6452642106255269</c:v>
                </c:pt>
                <c:pt idx="124">
                  <c:v>10.480820702212526</c:v>
                </c:pt>
                <c:pt idx="125">
                  <c:v>9.3193676926941293</c:v>
                </c:pt>
                <c:pt idx="126">
                  <c:v>7.8760412605440138</c:v>
                </c:pt>
                <c:pt idx="127">
                  <c:v>7.8970977340001554</c:v>
                </c:pt>
                <c:pt idx="128">
                  <c:v>7.738118463601154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7-4B58-BE20-7E47779C1D73}"/>
            </c:ext>
          </c:extLst>
        </c:ser>
        <c:ser>
          <c:idx val="0"/>
          <c:order val="1"/>
          <c:tx>
            <c:strRef>
              <c:f>'IPM con IPC países socios'!$BC$5</c:f>
              <c:strCache>
                <c:ptCount val="1"/>
                <c:pt idx="0">
                  <c:v>Inflación Importada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'IPM con IPC países socios'!$A$18:$A$146</c:f>
              <c:strCache>
                <c:ptCount val="129"/>
                <c:pt idx="0">
                  <c:v>ene 2011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ene 2012</c:v>
                </c:pt>
                <c:pt idx="13">
                  <c:v>feb</c:v>
                </c:pt>
                <c:pt idx="14">
                  <c:v>mar</c:v>
                </c:pt>
                <c:pt idx="15">
                  <c:v>abr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dic</c:v>
                </c:pt>
                <c:pt idx="24">
                  <c:v>ene 2013</c:v>
                </c:pt>
                <c:pt idx="25">
                  <c:v>feb</c:v>
                </c:pt>
                <c:pt idx="26">
                  <c:v>mar</c:v>
                </c:pt>
                <c:pt idx="27">
                  <c:v>abr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dic</c:v>
                </c:pt>
                <c:pt idx="36">
                  <c:v>ene 2014</c:v>
                </c:pt>
                <c:pt idx="37">
                  <c:v>feb</c:v>
                </c:pt>
                <c:pt idx="38">
                  <c:v>mar</c:v>
                </c:pt>
                <c:pt idx="39">
                  <c:v>abr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ago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dic</c:v>
                </c:pt>
                <c:pt idx="48">
                  <c:v>ene 2015</c:v>
                </c:pt>
                <c:pt idx="49">
                  <c:v>feb</c:v>
                </c:pt>
                <c:pt idx="50">
                  <c:v>mar</c:v>
                </c:pt>
                <c:pt idx="51">
                  <c:v>abr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ago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dic</c:v>
                </c:pt>
                <c:pt idx="60">
                  <c:v>ene 2016</c:v>
                </c:pt>
                <c:pt idx="61">
                  <c:v>feb</c:v>
                </c:pt>
                <c:pt idx="62">
                  <c:v>mar</c:v>
                </c:pt>
                <c:pt idx="63">
                  <c:v>abr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ago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dic</c:v>
                </c:pt>
                <c:pt idx="72">
                  <c:v>ene 2017</c:v>
                </c:pt>
                <c:pt idx="73">
                  <c:v>feb</c:v>
                </c:pt>
                <c:pt idx="74">
                  <c:v>mar</c:v>
                </c:pt>
                <c:pt idx="75">
                  <c:v>abr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ago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dic</c:v>
                </c:pt>
                <c:pt idx="84">
                  <c:v>ene 2018</c:v>
                </c:pt>
                <c:pt idx="85">
                  <c:v>feb</c:v>
                </c:pt>
                <c:pt idx="86">
                  <c:v>mar</c:v>
                </c:pt>
                <c:pt idx="87">
                  <c:v>abr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ago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dic</c:v>
                </c:pt>
                <c:pt idx="96">
                  <c:v>ene 2019</c:v>
                </c:pt>
                <c:pt idx="97">
                  <c:v>feb</c:v>
                </c:pt>
                <c:pt idx="98">
                  <c:v>mar</c:v>
                </c:pt>
                <c:pt idx="99">
                  <c:v>abr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ago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dic</c:v>
                </c:pt>
                <c:pt idx="108">
                  <c:v>ene 2020</c:v>
                </c:pt>
                <c:pt idx="109">
                  <c:v>feb</c:v>
                </c:pt>
                <c:pt idx="110">
                  <c:v>mar</c:v>
                </c:pt>
                <c:pt idx="111">
                  <c:v>abr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ago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dic</c:v>
                </c:pt>
                <c:pt idx="120">
                  <c:v>ene 2021</c:v>
                </c:pt>
                <c:pt idx="121">
                  <c:v>feb</c:v>
                </c:pt>
                <c:pt idx="122">
                  <c:v>mar</c:v>
                </c:pt>
                <c:pt idx="123">
                  <c:v>abr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ago</c:v>
                </c:pt>
                <c:pt idx="128">
                  <c:v>sep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7-4B58-BE20-7E47779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92736"/>
        <c:axId val="247094272"/>
      </c:areaChart>
      <c:catAx>
        <c:axId val="2470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b="1">
                <a:latin typeface="Calisto MT" pitchFamily="18" charset="0"/>
              </a:defRPr>
            </a:pPr>
            <a:endParaRPr lang="en-US"/>
          </a:p>
        </c:txPr>
        <c:crossAx val="247094272"/>
        <c:crosses val="autoZero"/>
        <c:auto val="0"/>
        <c:lblAlgn val="ctr"/>
        <c:lblOffset val="100"/>
        <c:tickLblSkip val="1"/>
        <c:tickMarkSkip val="3"/>
        <c:noMultiLvlLbl val="0"/>
      </c:catAx>
      <c:valAx>
        <c:axId val="24709427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Calisto MT" pitchFamily="18" charset="0"/>
              </a:defRPr>
            </a:pPr>
            <a:endParaRPr lang="en-US"/>
          </a:p>
        </c:txPr>
        <c:crossAx val="2470927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595877696864174"/>
          <c:y val="0.75509155948033158"/>
          <c:w val="0.32785676279209164"/>
          <c:h val="3.5024876001368499E-2"/>
        </c:manualLayout>
      </c:layout>
      <c:overlay val="0"/>
      <c:txPr>
        <a:bodyPr/>
        <a:lstStyle/>
        <a:p>
          <a:pPr>
            <a:defRPr b="1">
              <a:latin typeface="Calisto MT" pitchFamily="18" charset="0"/>
            </a:defRPr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158"/>
  <sheetViews>
    <sheetView showGridLines="0" tabSelected="1" zoomScale="70" zoomScaleNormal="70" workbookViewId="0">
      <pane xSplit="1" ySplit="5" topLeftCell="Y6" activePane="bottomRight" state="frozen"/>
      <selection pane="topRight" activeCell="B1" sqref="B1"/>
      <selection pane="bottomLeft" activeCell="A5" sqref="A5"/>
      <selection pane="bottomRight" activeCell="U14" sqref="U14"/>
    </sheetView>
  </sheetViews>
  <sheetFormatPr defaultRowHeight="15"/>
  <cols>
    <col min="1" max="1" width="13.5703125" customWidth="1"/>
    <col min="2" max="3" width="9.140625" customWidth="1"/>
    <col min="4" max="4" width="12.140625" customWidth="1"/>
    <col min="5" max="11" width="9.140625" customWidth="1"/>
    <col min="12" max="12" width="10" customWidth="1"/>
    <col min="13" max="13" width="10.5703125" customWidth="1"/>
    <col min="14" max="14" width="9.140625" customWidth="1"/>
    <col min="15" max="15" width="10.5703125" customWidth="1"/>
    <col min="16" max="38" width="9.140625" customWidth="1"/>
    <col min="39" max="39" width="11.140625" customWidth="1"/>
    <col min="40" max="40" width="14.7109375" customWidth="1"/>
    <col min="41" max="41" width="9.140625" style="7" customWidth="1"/>
    <col min="42" max="43" width="9.140625" customWidth="1"/>
    <col min="44" max="44" width="11.85546875" style="7" customWidth="1"/>
    <col min="45" max="45" width="9.140625" customWidth="1"/>
    <col min="46" max="46" width="13.140625" customWidth="1"/>
    <col min="47" max="47" width="14.7109375" style="7" customWidth="1"/>
    <col min="48" max="48" width="9.140625" customWidth="1"/>
    <col min="49" max="49" width="14.85546875" customWidth="1"/>
    <col min="50" max="50" width="14.85546875" style="5" customWidth="1"/>
    <col min="51" max="51" width="10.42578125" customWidth="1"/>
    <col min="52" max="53" width="11.5703125" customWidth="1"/>
    <col min="54" max="54" width="13.85546875" customWidth="1"/>
    <col min="55" max="55" width="14.85546875" customWidth="1"/>
    <col min="56" max="56" width="13.5703125" customWidth="1"/>
    <col min="57" max="57" width="12" customWidth="1"/>
  </cols>
  <sheetData>
    <row r="1" spans="1:57">
      <c r="B1" s="8" t="s">
        <v>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AR1" s="6"/>
      <c r="AU1" s="6"/>
    </row>
    <row r="2" spans="1:57" s="5" customFormat="1">
      <c r="A2" s="47" t="s">
        <v>68</v>
      </c>
      <c r="B2" s="48">
        <v>4.6198719573724611</v>
      </c>
      <c r="C2" s="48">
        <v>1.9440139152248848</v>
      </c>
      <c r="D2" s="48">
        <v>19.334241152820937</v>
      </c>
      <c r="E2" s="48">
        <v>3.0312649638617457</v>
      </c>
      <c r="F2" s="48">
        <v>2.0932725915708739</v>
      </c>
      <c r="G2" s="48">
        <v>2.5736106532285841</v>
      </c>
      <c r="H2" s="48">
        <v>2.9075300002435829</v>
      </c>
      <c r="I2" s="48">
        <v>2.9576606415490576</v>
      </c>
      <c r="J2" s="48">
        <v>2.1525639734792597</v>
      </c>
      <c r="K2" s="48">
        <v>5.5435958685709599</v>
      </c>
      <c r="L2" s="48">
        <v>3.8432808155617635</v>
      </c>
      <c r="M2" s="48">
        <v>48.99909346651588</v>
      </c>
      <c r="AO2" s="7"/>
      <c r="AR2" s="6"/>
      <c r="AU2" s="6"/>
    </row>
    <row r="3" spans="1:57" ht="39.75" customHeight="1">
      <c r="A3" s="47" t="s">
        <v>67</v>
      </c>
      <c r="B3" s="48">
        <v>3.5816602815445631</v>
      </c>
      <c r="C3" s="48">
        <v>1.4796256558325562</v>
      </c>
      <c r="D3" s="48">
        <v>19.771034389780812</v>
      </c>
      <c r="E3" s="48">
        <v>2.3188666314642346</v>
      </c>
      <c r="F3" s="48">
        <v>1.3785122852745229</v>
      </c>
      <c r="G3" s="48">
        <v>2.1480973834106663</v>
      </c>
      <c r="H3" s="48">
        <v>2.6671460189419056</v>
      </c>
      <c r="I3" s="48">
        <v>1.5784920626004113</v>
      </c>
      <c r="J3" s="48">
        <v>1.4234515610780931</v>
      </c>
      <c r="K3" s="48">
        <v>4.5860530957543615</v>
      </c>
      <c r="L3" s="48">
        <v>3.7569234571784884</v>
      </c>
      <c r="M3" s="48">
        <v>55.310137177139396</v>
      </c>
      <c r="AO3" s="7">
        <v>15.238432173</v>
      </c>
      <c r="AR3" s="6">
        <v>11.602823081</v>
      </c>
      <c r="AU3" s="6"/>
    </row>
    <row r="4" spans="1:57">
      <c r="B4" s="11" t="s">
        <v>52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P4" s="11" t="s">
        <v>51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C4" s="11" t="s">
        <v>53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24">
        <v>22.6</v>
      </c>
      <c r="AQ4" s="5"/>
      <c r="AR4" s="24">
        <v>10.9237</v>
      </c>
      <c r="AU4" s="24">
        <f>+AO4+AR4</f>
        <v>33.523700000000005</v>
      </c>
      <c r="AZ4" s="53" t="s">
        <v>29</v>
      </c>
      <c r="BA4" s="53"/>
      <c r="BB4" s="53"/>
    </row>
    <row r="5" spans="1:57" ht="134.25" customHeight="1"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52" t="s">
        <v>7</v>
      </c>
      <c r="J5" s="13" t="s">
        <v>8</v>
      </c>
      <c r="K5" s="13" t="s">
        <v>9</v>
      </c>
      <c r="L5" s="13" t="s">
        <v>10</v>
      </c>
      <c r="M5" s="13" t="s">
        <v>11</v>
      </c>
      <c r="N5" s="7"/>
      <c r="P5" s="13" t="s">
        <v>0</v>
      </c>
      <c r="Q5" s="13" t="s">
        <v>1</v>
      </c>
      <c r="R5" s="13" t="s">
        <v>2</v>
      </c>
      <c r="S5" s="13" t="s">
        <v>3</v>
      </c>
      <c r="T5" s="13" t="s">
        <v>4</v>
      </c>
      <c r="U5" s="13" t="s">
        <v>5</v>
      </c>
      <c r="V5" s="13" t="s">
        <v>6</v>
      </c>
      <c r="W5" s="13" t="s">
        <v>7</v>
      </c>
      <c r="X5" s="13" t="s">
        <v>8</v>
      </c>
      <c r="Y5" s="13" t="s">
        <v>9</v>
      </c>
      <c r="Z5" s="13" t="s">
        <v>10</v>
      </c>
      <c r="AA5" s="13" t="s">
        <v>11</v>
      </c>
      <c r="AC5" s="13" t="s">
        <v>0</v>
      </c>
      <c r="AD5" s="13" t="s">
        <v>1</v>
      </c>
      <c r="AE5" s="13" t="s">
        <v>2</v>
      </c>
      <c r="AF5" s="13" t="s">
        <v>3</v>
      </c>
      <c r="AG5" s="13" t="s">
        <v>4</v>
      </c>
      <c r="AH5" s="13" t="s">
        <v>5</v>
      </c>
      <c r="AI5" s="13" t="s">
        <v>6</v>
      </c>
      <c r="AJ5" s="13" t="s">
        <v>7</v>
      </c>
      <c r="AK5" s="13" t="s">
        <v>8</v>
      </c>
      <c r="AL5" s="13" t="s">
        <v>9</v>
      </c>
      <c r="AM5" s="13" t="s">
        <v>10</v>
      </c>
      <c r="AN5" s="13" t="s">
        <v>11</v>
      </c>
      <c r="AO5" s="12" t="s">
        <v>24</v>
      </c>
      <c r="AQ5" s="14" t="s">
        <v>57</v>
      </c>
      <c r="AR5" s="14" t="s">
        <v>55</v>
      </c>
      <c r="AS5" s="7"/>
      <c r="AT5" s="16" t="s">
        <v>25</v>
      </c>
      <c r="AU5" s="13" t="s">
        <v>56</v>
      </c>
      <c r="AW5" s="36" t="s">
        <v>66</v>
      </c>
      <c r="AX5" s="36" t="s">
        <v>69</v>
      </c>
      <c r="AZ5" s="15" t="s">
        <v>30</v>
      </c>
      <c r="BA5" s="15" t="s">
        <v>31</v>
      </c>
      <c r="BB5" s="15" t="s">
        <v>32</v>
      </c>
      <c r="BC5" s="15" t="s">
        <v>26</v>
      </c>
      <c r="BD5" s="15" t="s">
        <v>28</v>
      </c>
      <c r="BE5" s="15" t="s">
        <v>27</v>
      </c>
    </row>
    <row r="6" spans="1:57" s="17" customFormat="1">
      <c r="A6" s="17" t="s">
        <v>12</v>
      </c>
      <c r="B6" s="17">
        <v>97.614895897019494</v>
      </c>
      <c r="C6" s="17">
        <v>98.826559816828805</v>
      </c>
      <c r="D6" s="17">
        <v>98.710555321844097</v>
      </c>
      <c r="E6" s="17">
        <v>98.514539644726497</v>
      </c>
      <c r="F6" s="17">
        <v>98.147647965985001</v>
      </c>
      <c r="G6" s="17">
        <v>99.008251156670994</v>
      </c>
      <c r="H6" s="17">
        <v>99.099633255673396</v>
      </c>
      <c r="I6" s="17">
        <v>100.08788890842</v>
      </c>
      <c r="J6" s="17">
        <v>98.8171412252333</v>
      </c>
      <c r="K6" s="17">
        <v>98.8367113811628</v>
      </c>
      <c r="L6" s="17">
        <v>98.241079734361307</v>
      </c>
      <c r="M6" s="17">
        <v>99.372407483415898</v>
      </c>
      <c r="N6" s="18"/>
      <c r="O6" s="18"/>
      <c r="P6" s="17">
        <f t="shared" ref="P6:P15" si="0">+P7*B6/B7</f>
        <v>95.129056381790463</v>
      </c>
      <c r="Q6" s="17">
        <f t="shared" ref="Q6:Q16" si="1">+Q7*C6/C7</f>
        <v>97.957446808511065</v>
      </c>
      <c r="R6" s="25">
        <v>100</v>
      </c>
      <c r="S6" s="17">
        <f t="shared" ref="S6:S16" si="2">+S7*E6/E7</f>
        <v>97.5769126054998</v>
      </c>
      <c r="T6" s="17">
        <f t="shared" ref="T6:T16" si="3">+T7*F6/F7</f>
        <v>96.033248081841691</v>
      </c>
      <c r="U6" s="17">
        <f t="shared" ref="U6:U16" si="4">+U7*G6/G7</f>
        <v>98.116951421649802</v>
      </c>
      <c r="V6" s="17">
        <f t="shared" ref="V6:V16" si="5">+V7*H6/H7</f>
        <v>98.296659811936081</v>
      </c>
      <c r="W6" s="17">
        <f t="shared" ref="W6:W16" si="6">+W7*I6/I7</f>
        <v>100.42328042328067</v>
      </c>
      <c r="X6" s="17">
        <f t="shared" ref="X6:X16" si="7">+X7*J6/J7</f>
        <v>97.822374528658557</v>
      </c>
      <c r="Y6" s="17">
        <f t="shared" ref="Y6:Y16" si="8">+Y7*K6/K7</f>
        <v>96.82521041038467</v>
      </c>
      <c r="Z6" s="17">
        <f t="shared" ref="Z6:Z16" si="9">+Z7*L6/L7</f>
        <v>96.12522453169143</v>
      </c>
      <c r="AA6" s="17">
        <f t="shared" ref="AA6:AA16" si="10">+AA7*M6/M7</f>
        <v>98.863029761062933</v>
      </c>
      <c r="AC6" s="17">
        <f t="shared" ref="AC6:AC37" si="11">+P6*(B$3/100)</f>
        <v>3.4071996286347224</v>
      </c>
      <c r="AD6" s="17">
        <f t="shared" ref="AD6:AD37" si="12">+Q6*(C$3/100)</f>
        <v>1.4494035147772593</v>
      </c>
      <c r="AE6" s="17">
        <f t="shared" ref="AE6:AE37" si="13">+R6*(D$3/100)</f>
        <v>19.771034389780812</v>
      </c>
      <c r="AF6" s="17">
        <f t="shared" ref="AF6:AF37" si="14">+S6*(E$3/100)</f>
        <v>2.2626784664219532</v>
      </c>
      <c r="AG6" s="17">
        <f t="shared" ref="AG6:AG37" si="15">+T6*(F$3/100)</f>
        <v>1.3238301227563478</v>
      </c>
      <c r="AH6" s="17">
        <f t="shared" ref="AH6:AH37" si="16">+U6*(G$3/100)</f>
        <v>2.1076476661707737</v>
      </c>
      <c r="AI6" s="17">
        <f t="shared" ref="AI6:AI37" si="17">+V6*(H$3/100)</f>
        <v>2.6217154489269214</v>
      </c>
      <c r="AJ6" s="17">
        <f t="shared" ref="AJ6:AJ37" si="18">+W6*(I$3/100)</f>
        <v>1.5851735104844382</v>
      </c>
      <c r="AK6" s="17">
        <f t="shared" ref="AK6:AK37" si="19">+X6*(J$3/100)</f>
        <v>1.3924541173118492</v>
      </c>
      <c r="AL6" s="17">
        <f t="shared" ref="AL6:AL37" si="20">+Y6*(K$3/100)</f>
        <v>4.4404555594961206</v>
      </c>
      <c r="AM6" s="17">
        <f t="shared" ref="AM6:AM37" si="21">+Z6*(L$3/100)</f>
        <v>3.6113511086966059</v>
      </c>
      <c r="AN6" s="17">
        <f t="shared" ref="AN6:AN37" si="22">+AA6*(M$3/100)</f>
        <v>54.681277378320054</v>
      </c>
      <c r="AO6" s="19">
        <f t="shared" ref="AO6:AO16" si="23">+SUM(AC6:AN6)</f>
        <v>98.654220911777855</v>
      </c>
      <c r="AQ6" s="20">
        <v>78.33</v>
      </c>
      <c r="AR6" s="19">
        <f t="shared" ref="AR6:AR16" si="24">+AR7*AQ6/AQ7</f>
        <v>87.863151991026342</v>
      </c>
      <c r="AT6" s="21">
        <v>36.18653529411764</v>
      </c>
      <c r="AU6" s="19">
        <f t="shared" ref="AU6:AU16" si="25">+AU7*AT6/AT7</f>
        <v>96.767872618454902</v>
      </c>
      <c r="AW6" s="22">
        <v>95.363768074770604</v>
      </c>
      <c r="AX6" s="22"/>
    </row>
    <row r="7" spans="1:57" s="17" customFormat="1">
      <c r="A7" s="17" t="s">
        <v>13</v>
      </c>
      <c r="B7" s="17">
        <v>98.376172772284505</v>
      </c>
      <c r="C7" s="17">
        <v>99.255867200915802</v>
      </c>
      <c r="D7" s="17">
        <v>99.900809975662895</v>
      </c>
      <c r="E7" s="17">
        <v>99.339159117199003</v>
      </c>
      <c r="F7" s="17">
        <v>98.822022601134407</v>
      </c>
      <c r="G7" s="17">
        <v>99.408288718380007</v>
      </c>
      <c r="H7" s="17">
        <v>99.171185081232906</v>
      </c>
      <c r="I7" s="17">
        <v>100.08788890842</v>
      </c>
      <c r="J7" s="17">
        <v>99.016278297918305</v>
      </c>
      <c r="K7" s="17">
        <v>99.408354233842502</v>
      </c>
      <c r="L7" s="17">
        <v>98.062061540829703</v>
      </c>
      <c r="M7" s="17">
        <v>99.397171820935498</v>
      </c>
      <c r="N7" s="18"/>
      <c r="O7" s="18"/>
      <c r="P7" s="17">
        <f t="shared" si="0"/>
        <v>95.87094674722853</v>
      </c>
      <c r="Q7" s="17">
        <f t="shared" si="1"/>
        <v>98.382978723404676</v>
      </c>
      <c r="R7" s="25">
        <v>100</v>
      </c>
      <c r="S7" s="17">
        <f t="shared" si="2"/>
        <v>98.393683637353789</v>
      </c>
      <c r="T7" s="17">
        <f t="shared" si="3"/>
        <v>96.693094629156292</v>
      </c>
      <c r="U7" s="17">
        <f t="shared" si="4"/>
        <v>98.513387734285288</v>
      </c>
      <c r="V7" s="17">
        <f t="shared" si="5"/>
        <v>98.367631875352302</v>
      </c>
      <c r="W7" s="17">
        <f t="shared" si="6"/>
        <v>100.42328042328067</v>
      </c>
      <c r="X7" s="17">
        <f t="shared" si="7"/>
        <v>98.019506939748382</v>
      </c>
      <c r="Y7" s="17">
        <f t="shared" si="8"/>
        <v>97.38521932525893</v>
      </c>
      <c r="Z7" s="17">
        <f t="shared" si="9"/>
        <v>95.950061920541259</v>
      </c>
      <c r="AA7" s="17">
        <f t="shared" si="10"/>
        <v>98.887667157893858</v>
      </c>
      <c r="AC7" s="17">
        <f t="shared" si="11"/>
        <v>3.4337716211862235</v>
      </c>
      <c r="AD7" s="17">
        <f t="shared" si="12"/>
        <v>1.4556997941637806</v>
      </c>
      <c r="AE7" s="17">
        <f t="shared" si="13"/>
        <v>19.771034389780812</v>
      </c>
      <c r="AF7" s="17">
        <f t="shared" si="14"/>
        <v>2.2816182973350818</v>
      </c>
      <c r="AG7" s="17">
        <f t="shared" si="15"/>
        <v>1.3329261884750394</v>
      </c>
      <c r="AH7" s="17">
        <f t="shared" si="16"/>
        <v>2.1161635042293865</v>
      </c>
      <c r="AI7" s="17">
        <f t="shared" si="17"/>
        <v>2.6236083774908883</v>
      </c>
      <c r="AJ7" s="17">
        <f t="shared" si="18"/>
        <v>1.5851735104844382</v>
      </c>
      <c r="AK7" s="17">
        <f t="shared" si="19"/>
        <v>1.3952602016948981</v>
      </c>
      <c r="AL7" s="17">
        <f t="shared" si="20"/>
        <v>4.466137865673212</v>
      </c>
      <c r="AM7" s="17">
        <f t="shared" si="21"/>
        <v>3.604770383470099</v>
      </c>
      <c r="AN7" s="17">
        <f t="shared" si="22"/>
        <v>54.694904356304114</v>
      </c>
      <c r="AO7" s="19">
        <f t="shared" si="23"/>
        <v>98.761068490287968</v>
      </c>
      <c r="AQ7" s="20">
        <v>76.39</v>
      </c>
      <c r="AR7" s="19">
        <f t="shared" si="24"/>
        <v>85.687044307347151</v>
      </c>
      <c r="AT7" s="21">
        <v>36.27467</v>
      </c>
      <c r="AU7" s="19">
        <f t="shared" si="25"/>
        <v>97.003557187943812</v>
      </c>
      <c r="AW7" s="22">
        <v>95.497287008891803</v>
      </c>
      <c r="AX7" s="22"/>
    </row>
    <row r="8" spans="1:57" s="17" customFormat="1">
      <c r="A8" s="17" t="s">
        <v>14</v>
      </c>
      <c r="B8" s="17">
        <v>98.887650656003302</v>
      </c>
      <c r="C8" s="17">
        <v>99.255867200915802</v>
      </c>
      <c r="D8" s="17">
        <v>99.196374071121696</v>
      </c>
      <c r="E8" s="17">
        <v>99.586544958940806</v>
      </c>
      <c r="F8" s="17">
        <v>99.062497277234201</v>
      </c>
      <c r="G8" s="17">
        <v>99.908327629236993</v>
      </c>
      <c r="H8" s="17">
        <v>99.457403136675794</v>
      </c>
      <c r="I8" s="17">
        <v>100.29882228862699</v>
      </c>
      <c r="J8" s="17">
        <v>99.216573144281796</v>
      </c>
      <c r="K8" s="17">
        <v>100.114086991649</v>
      </c>
      <c r="L8" s="17">
        <v>98.789536747665096</v>
      </c>
      <c r="M8" s="17">
        <v>99.805324791165503</v>
      </c>
      <c r="N8" s="18"/>
      <c r="O8" s="18"/>
      <c r="P8" s="17">
        <f t="shared" si="0"/>
        <v>96.369399447415347</v>
      </c>
      <c r="Q8" s="17">
        <f t="shared" si="1"/>
        <v>98.382978723404676</v>
      </c>
      <c r="R8" s="25">
        <v>100</v>
      </c>
      <c r="S8" s="17">
        <f t="shared" si="2"/>
        <v>98.638714946910028</v>
      </c>
      <c r="T8" s="17">
        <f t="shared" si="3"/>
        <v>96.928388746803364</v>
      </c>
      <c r="U8" s="17">
        <f t="shared" si="4"/>
        <v>99.008925156190188</v>
      </c>
      <c r="V8" s="17">
        <f t="shared" si="5"/>
        <v>98.651530795092185</v>
      </c>
      <c r="W8" s="17">
        <f t="shared" si="6"/>
        <v>100.63492063492046</v>
      </c>
      <c r="X8" s="17">
        <f t="shared" si="7"/>
        <v>98.217785469507405</v>
      </c>
      <c r="Y8" s="17">
        <f t="shared" si="8"/>
        <v>98.076589179771702</v>
      </c>
      <c r="Z8" s="17">
        <f t="shared" si="9"/>
        <v>96.66186921935531</v>
      </c>
      <c r="AA8" s="17">
        <f t="shared" si="10"/>
        <v>99.293727957514207</v>
      </c>
      <c r="AC8" s="17">
        <f t="shared" si="11"/>
        <v>3.4516245035711011</v>
      </c>
      <c r="AD8" s="17">
        <f t="shared" si="12"/>
        <v>1.4556997941637806</v>
      </c>
      <c r="AE8" s="17">
        <f t="shared" si="13"/>
        <v>19.771034389780812</v>
      </c>
      <c r="AF8" s="17">
        <f t="shared" si="14"/>
        <v>2.2873002466090213</v>
      </c>
      <c r="AG8" s="17">
        <f t="shared" si="15"/>
        <v>1.3361697467933324</v>
      </c>
      <c r="AH8" s="17">
        <f t="shared" si="16"/>
        <v>2.1268081306231466</v>
      </c>
      <c r="AI8" s="17">
        <f t="shared" si="17"/>
        <v>2.6311803762265495</v>
      </c>
      <c r="AJ8" s="17">
        <f t="shared" si="18"/>
        <v>1.5885142344264431</v>
      </c>
      <c r="AK8" s="17">
        <f t="shared" si="19"/>
        <v>1.3980826005220357</v>
      </c>
      <c r="AL8" s="17">
        <f t="shared" si="20"/>
        <v>4.4978444542892078</v>
      </c>
      <c r="AM8" s="17">
        <f t="shared" si="21"/>
        <v>3.6315124388491524</v>
      </c>
      <c r="AN8" s="17">
        <f t="shared" si="22"/>
        <v>54.919497141596722</v>
      </c>
      <c r="AO8" s="19">
        <f t="shared" si="23"/>
        <v>99.095268057451307</v>
      </c>
      <c r="AQ8" s="20">
        <v>81.2</v>
      </c>
      <c r="AR8" s="19">
        <f t="shared" si="24"/>
        <v>91.082445316881646</v>
      </c>
      <c r="AT8" s="21">
        <v>36.367886956521744</v>
      </c>
      <c r="AU8" s="19">
        <f t="shared" si="25"/>
        <v>97.252832408720266</v>
      </c>
      <c r="AW8" s="22">
        <v>96.318286412317846</v>
      </c>
      <c r="AX8" s="22"/>
    </row>
    <row r="9" spans="1:57" s="17" customFormat="1">
      <c r="A9" s="17" t="s">
        <v>15</v>
      </c>
      <c r="B9" s="17">
        <v>99.451464318156596</v>
      </c>
      <c r="C9" s="17">
        <v>99.599313108185498</v>
      </c>
      <c r="D9" s="17">
        <v>99.398800686506206</v>
      </c>
      <c r="E9" s="17">
        <v>100.040085668801</v>
      </c>
      <c r="F9" s="17">
        <v>99.121309018671596</v>
      </c>
      <c r="G9" s="17">
        <v>100.00832897838499</v>
      </c>
      <c r="H9" s="17">
        <v>99.815151511268397</v>
      </c>
      <c r="I9" s="17">
        <v>100.29882228862699</v>
      </c>
      <c r="J9" s="17">
        <v>99.616005063330206</v>
      </c>
      <c r="K9" s="17">
        <v>99.795093877918703</v>
      </c>
      <c r="L9" s="17">
        <v>99.841981286707494</v>
      </c>
      <c r="M9" s="17">
        <v>99.978675153802598</v>
      </c>
      <c r="N9" s="18"/>
      <c r="O9" s="18"/>
      <c r="P9" s="17">
        <f t="shared" si="0"/>
        <v>96.918855154589252</v>
      </c>
      <c r="Q9" s="17">
        <f t="shared" si="1"/>
        <v>98.723404255319664</v>
      </c>
      <c r="R9" s="25">
        <v>100</v>
      </c>
      <c r="S9" s="17">
        <f t="shared" si="2"/>
        <v>99.08793901443002</v>
      </c>
      <c r="T9" s="17">
        <f t="shared" si="3"/>
        <v>96.985933503836563</v>
      </c>
      <c r="U9" s="17">
        <f t="shared" si="4"/>
        <v>99.108026265459628</v>
      </c>
      <c r="V9" s="17">
        <f t="shared" si="5"/>
        <v>99.00638044609822</v>
      </c>
      <c r="W9" s="17">
        <f t="shared" si="6"/>
        <v>100.63492063492046</v>
      </c>
      <c r="X9" s="17">
        <f t="shared" si="7"/>
        <v>98.613196410356167</v>
      </c>
      <c r="Y9" s="17">
        <f t="shared" si="8"/>
        <v>97.76408813714508</v>
      </c>
      <c r="Z9" s="17">
        <f t="shared" si="9"/>
        <v>97.691646863250838</v>
      </c>
      <c r="AA9" s="17">
        <f t="shared" si="10"/>
        <v>99.466189735330559</v>
      </c>
      <c r="AC9" s="17">
        <f t="shared" si="11"/>
        <v>3.4713041403996288</v>
      </c>
      <c r="AD9" s="17">
        <f t="shared" si="12"/>
        <v>1.4607368176729993</v>
      </c>
      <c r="AE9" s="17">
        <f t="shared" si="13"/>
        <v>19.771034389780812</v>
      </c>
      <c r="AF9" s="17">
        <f t="shared" si="14"/>
        <v>2.2977171536112486</v>
      </c>
      <c r="AG9" s="17">
        <f t="shared" si="15"/>
        <v>1.3369630083385666</v>
      </c>
      <c r="AH9" s="17">
        <f t="shared" si="16"/>
        <v>2.1289369189582943</v>
      </c>
      <c r="AI9" s="17">
        <f t="shared" si="17"/>
        <v>2.6406447345665862</v>
      </c>
      <c r="AJ9" s="17">
        <f t="shared" si="18"/>
        <v>1.5885142344264431</v>
      </c>
      <c r="AK9" s="17">
        <f t="shared" si="19"/>
        <v>1.4037110837322209</v>
      </c>
      <c r="AL9" s="17">
        <f t="shared" si="20"/>
        <v>4.4835129905495643</v>
      </c>
      <c r="AM9" s="17">
        <f t="shared" si="21"/>
        <v>3.6702003967094439</v>
      </c>
      <c r="AN9" s="17">
        <f t="shared" si="22"/>
        <v>55.01488598748508</v>
      </c>
      <c r="AO9" s="19">
        <f t="shared" si="23"/>
        <v>99.26816185623089</v>
      </c>
      <c r="AQ9" s="20">
        <v>84.29</v>
      </c>
      <c r="AR9" s="19">
        <f t="shared" si="24"/>
        <v>94.548513740886136</v>
      </c>
      <c r="AT9" s="21">
        <v>36.505180952380954</v>
      </c>
      <c r="AU9" s="19">
        <f t="shared" si="25"/>
        <v>97.619975817023914</v>
      </c>
      <c r="AW9" s="22">
        <v>96.662026646970261</v>
      </c>
      <c r="AX9" s="22"/>
    </row>
    <row r="10" spans="1:57" s="17" customFormat="1">
      <c r="A10" s="17" t="s">
        <v>16</v>
      </c>
      <c r="B10" s="17">
        <v>99.879140740701104</v>
      </c>
      <c r="C10" s="17">
        <v>99.856897538637597</v>
      </c>
      <c r="D10" s="17">
        <v>99.301631809005499</v>
      </c>
      <c r="E10" s="17">
        <v>100.15003493179699</v>
      </c>
      <c r="F10" s="17">
        <v>99.632317705383699</v>
      </c>
      <c r="G10" s="17">
        <v>99.908327629236993</v>
      </c>
      <c r="H10" s="17">
        <v>99.886703336827907</v>
      </c>
      <c r="I10" s="17">
        <v>100.29882228862699</v>
      </c>
      <c r="J10" s="17">
        <v>99.716731373351095</v>
      </c>
      <c r="K10" s="17">
        <v>99.166289464544903</v>
      </c>
      <c r="L10" s="17">
        <v>100.063188481262</v>
      </c>
      <c r="M10" s="17">
        <v>100.056178358262</v>
      </c>
      <c r="N10" s="18"/>
      <c r="O10" s="18"/>
      <c r="P10" s="17">
        <f t="shared" si="0"/>
        <v>97.335640463220017</v>
      </c>
      <c r="Q10" s="17">
        <f t="shared" si="1"/>
        <v>98.978723404255732</v>
      </c>
      <c r="R10" s="25">
        <v>100</v>
      </c>
      <c r="S10" s="17">
        <f t="shared" si="2"/>
        <v>99.196841818676887</v>
      </c>
      <c r="T10" s="17">
        <f t="shared" si="3"/>
        <v>97.485933503836634</v>
      </c>
      <c r="U10" s="17">
        <f t="shared" si="4"/>
        <v>99.008925156190188</v>
      </c>
      <c r="V10" s="17">
        <f t="shared" si="5"/>
        <v>99.077352509514455</v>
      </c>
      <c r="W10" s="17">
        <f t="shared" si="6"/>
        <v>100.63492063492048</v>
      </c>
      <c r="X10" s="17">
        <f t="shared" si="7"/>
        <v>98.712908734570178</v>
      </c>
      <c r="Y10" s="17">
        <f t="shared" si="8"/>
        <v>97.148080999907407</v>
      </c>
      <c r="Z10" s="17">
        <f t="shared" si="9"/>
        <v>97.908089834990079</v>
      </c>
      <c r="AA10" s="17">
        <f t="shared" si="10"/>
        <v>99.543295662449481</v>
      </c>
      <c r="AC10" s="17">
        <f t="shared" si="11"/>
        <v>3.4862319742581698</v>
      </c>
      <c r="AD10" s="17">
        <f t="shared" si="12"/>
        <v>1.4645145853049106</v>
      </c>
      <c r="AE10" s="17">
        <f t="shared" si="13"/>
        <v>19.771034389780812</v>
      </c>
      <c r="AF10" s="17">
        <f t="shared" si="14"/>
        <v>2.3002424643996582</v>
      </c>
      <c r="AG10" s="17">
        <f t="shared" si="15"/>
        <v>1.3438555697649401</v>
      </c>
      <c r="AH10" s="17">
        <f t="shared" si="16"/>
        <v>2.1268081306231466</v>
      </c>
      <c r="AI10" s="17">
        <f t="shared" si="17"/>
        <v>2.642537663130553</v>
      </c>
      <c r="AJ10" s="17">
        <f t="shared" si="18"/>
        <v>1.5885142344264434</v>
      </c>
      <c r="AK10" s="17">
        <f t="shared" si="19"/>
        <v>1.4051304403678324</v>
      </c>
      <c r="AL10" s="17">
        <f t="shared" si="20"/>
        <v>4.4552625761622089</v>
      </c>
      <c r="AM10" s="17">
        <f t="shared" si="21"/>
        <v>3.6783319934861294</v>
      </c>
      <c r="AN10" s="17">
        <f t="shared" si="22"/>
        <v>55.057533381546257</v>
      </c>
      <c r="AO10" s="19">
        <f t="shared" si="23"/>
        <v>99.319997403251065</v>
      </c>
      <c r="AQ10" s="20">
        <v>73.739999999999995</v>
      </c>
      <c r="AR10" s="19">
        <f t="shared" si="24"/>
        <v>82.714526079641033</v>
      </c>
      <c r="AT10" s="21">
        <v>36.793671428571436</v>
      </c>
      <c r="AU10" s="19">
        <f t="shared" si="25"/>
        <v>98.391439827732228</v>
      </c>
      <c r="AW10" s="22">
        <v>96.991562739694899</v>
      </c>
      <c r="AX10" s="22"/>
    </row>
    <row r="11" spans="1:57" s="17" customFormat="1">
      <c r="A11" s="17" t="s">
        <v>17</v>
      </c>
      <c r="B11" s="17">
        <v>99.879140740701104</v>
      </c>
      <c r="C11" s="17">
        <v>99.771036061820297</v>
      </c>
      <c r="D11" s="17">
        <v>98.702453642348004</v>
      </c>
      <c r="E11" s="17">
        <v>100.25998419479301</v>
      </c>
      <c r="F11" s="17">
        <v>99.874099309070999</v>
      </c>
      <c r="G11" s="17">
        <v>99.908327629236993</v>
      </c>
      <c r="H11" s="17">
        <v>99.886703336827907</v>
      </c>
      <c r="I11" s="17">
        <v>100.08788890842</v>
      </c>
      <c r="J11" s="17">
        <v>99.616005063330206</v>
      </c>
      <c r="K11" s="17">
        <v>99.135242944806706</v>
      </c>
      <c r="L11" s="17">
        <v>100.24220667479401</v>
      </c>
      <c r="M11" s="17">
        <v>99.958496804712595</v>
      </c>
      <c r="N11" s="18"/>
      <c r="O11" s="18"/>
      <c r="P11" s="17">
        <f t="shared" si="0"/>
        <v>97.335640463220003</v>
      </c>
      <c r="Q11" s="17">
        <f t="shared" si="1"/>
        <v>98.893617021277095</v>
      </c>
      <c r="R11" s="25">
        <v>100</v>
      </c>
      <c r="S11" s="17">
        <f t="shared" si="2"/>
        <v>99.305744622923768</v>
      </c>
      <c r="T11" s="17">
        <f t="shared" si="3"/>
        <v>97.722506393862233</v>
      </c>
      <c r="U11" s="17">
        <f t="shared" si="4"/>
        <v>99.008925156190188</v>
      </c>
      <c r="V11" s="17">
        <f t="shared" si="5"/>
        <v>99.077352509514455</v>
      </c>
      <c r="W11" s="17">
        <f t="shared" si="6"/>
        <v>100.42328042328069</v>
      </c>
      <c r="X11" s="17">
        <f t="shared" si="7"/>
        <v>98.613196410356153</v>
      </c>
      <c r="Y11" s="17">
        <f t="shared" si="8"/>
        <v>97.117666331469408</v>
      </c>
      <c r="Z11" s="17">
        <f t="shared" si="9"/>
        <v>98.083252446140634</v>
      </c>
      <c r="AA11" s="17">
        <f t="shared" si="10"/>
        <v>99.446114819394296</v>
      </c>
      <c r="AC11" s="17">
        <f t="shared" si="11"/>
        <v>3.4862319742581693</v>
      </c>
      <c r="AD11" s="17">
        <f t="shared" si="12"/>
        <v>1.4632553294276076</v>
      </c>
      <c r="AE11" s="17">
        <f t="shared" si="13"/>
        <v>19.771034389780812</v>
      </c>
      <c r="AF11" s="17">
        <f t="shared" si="14"/>
        <v>2.3027677751880677</v>
      </c>
      <c r="AG11" s="17">
        <f t="shared" si="15"/>
        <v>1.3471167561175721</v>
      </c>
      <c r="AH11" s="17">
        <f t="shared" si="16"/>
        <v>2.1268081306231466</v>
      </c>
      <c r="AI11" s="17">
        <f t="shared" si="17"/>
        <v>2.642537663130553</v>
      </c>
      <c r="AJ11" s="17">
        <f t="shared" si="18"/>
        <v>1.5851735104844384</v>
      </c>
      <c r="AK11" s="17">
        <f t="shared" si="19"/>
        <v>1.4037110837322206</v>
      </c>
      <c r="AL11" s="17">
        <f t="shared" si="20"/>
        <v>4.4538677433187441</v>
      </c>
      <c r="AM11" s="17">
        <f t="shared" si="21"/>
        <v>3.6849127187126509</v>
      </c>
      <c r="AN11" s="17">
        <f t="shared" si="22"/>
        <v>55.003782523942533</v>
      </c>
      <c r="AO11" s="19">
        <f t="shared" si="23"/>
        <v>99.271199598716521</v>
      </c>
      <c r="AQ11" s="20">
        <v>75.34</v>
      </c>
      <c r="AR11" s="19">
        <f t="shared" si="24"/>
        <v>84.509254066180588</v>
      </c>
      <c r="AT11" s="21">
        <v>36.812376190476201</v>
      </c>
      <c r="AU11" s="19">
        <f t="shared" si="25"/>
        <v>98.441458985483777</v>
      </c>
      <c r="AW11" s="22">
        <v>96.826794693332573</v>
      </c>
      <c r="AX11" s="22"/>
    </row>
    <row r="12" spans="1:57" s="17" customFormat="1">
      <c r="A12" s="17" t="s">
        <v>18</v>
      </c>
      <c r="B12" s="17">
        <v>99.889094170955502</v>
      </c>
      <c r="C12" s="17">
        <v>100.28620492272501</v>
      </c>
      <c r="D12" s="17">
        <v>99.099205193621003</v>
      </c>
      <c r="E12" s="17">
        <v>100.21875322117</v>
      </c>
      <c r="F12" s="17">
        <v>100.194296568008</v>
      </c>
      <c r="G12" s="17">
        <v>100.108341049239</v>
      </c>
      <c r="H12" s="17">
        <v>100.24447321783001</v>
      </c>
      <c r="I12" s="17">
        <v>99.560555457901202</v>
      </c>
      <c r="J12" s="17">
        <v>99.816299909693697</v>
      </c>
      <c r="K12" s="17">
        <v>99.350484283931095</v>
      </c>
      <c r="L12" s="17">
        <v>99.7929508260587</v>
      </c>
      <c r="M12" s="17">
        <v>99.979592351488506</v>
      </c>
      <c r="N12" s="18"/>
      <c r="O12" s="18"/>
      <c r="P12" s="17">
        <f t="shared" si="0"/>
        <v>97.345340421604035</v>
      </c>
      <c r="Q12" s="17">
        <f t="shared" si="1"/>
        <v>99.404255319149726</v>
      </c>
      <c r="R12" s="25">
        <v>100</v>
      </c>
      <c r="S12" s="17">
        <f t="shared" si="2"/>
        <v>99.26490607133168</v>
      </c>
      <c r="T12" s="17">
        <f t="shared" si="3"/>
        <v>98.035805626598602</v>
      </c>
      <c r="U12" s="17">
        <f t="shared" si="4"/>
        <v>99.207137999915304</v>
      </c>
      <c r="V12" s="17">
        <f t="shared" si="5"/>
        <v>99.432223492670261</v>
      </c>
      <c r="W12" s="17">
        <f t="shared" si="6"/>
        <v>99.894179894179914</v>
      </c>
      <c r="X12" s="17">
        <f t="shared" si="7"/>
        <v>98.811474940115176</v>
      </c>
      <c r="Y12" s="17">
        <f t="shared" si="8"/>
        <v>97.328527130645128</v>
      </c>
      <c r="Z12" s="17">
        <f t="shared" si="9"/>
        <v>97.643672390133261</v>
      </c>
      <c r="AA12" s="17">
        <f t="shared" si="10"/>
        <v>99.467102231509486</v>
      </c>
      <c r="AC12" s="17">
        <f t="shared" si="11"/>
        <v>3.4865793938149365</v>
      </c>
      <c r="AD12" s="17">
        <f t="shared" si="12"/>
        <v>1.4708108646914377</v>
      </c>
      <c r="AE12" s="17">
        <f t="shared" si="13"/>
        <v>19.771034389780812</v>
      </c>
      <c r="AF12" s="17">
        <f t="shared" si="14"/>
        <v>2.3018207836424254</v>
      </c>
      <c r="AG12" s="17">
        <f t="shared" si="15"/>
        <v>1.3514356245305137</v>
      </c>
      <c r="AH12" s="17">
        <f t="shared" si="16"/>
        <v>2.1310659355327894</v>
      </c>
      <c r="AI12" s="17">
        <f t="shared" si="17"/>
        <v>2.6520025904301732</v>
      </c>
      <c r="AJ12" s="17">
        <f t="shared" si="18"/>
        <v>1.5768217006294061</v>
      </c>
      <c r="AK12" s="17">
        <f t="shared" si="19"/>
        <v>1.4065334825593583</v>
      </c>
      <c r="AL12" s="17">
        <f t="shared" si="20"/>
        <v>4.4635379315270747</v>
      </c>
      <c r="AM12" s="17">
        <f t="shared" si="21"/>
        <v>3.6683980324754315</v>
      </c>
      <c r="AN12" s="17">
        <f t="shared" si="22"/>
        <v>55.01539069037338</v>
      </c>
      <c r="AO12" s="19">
        <f t="shared" si="23"/>
        <v>99.29543141998775</v>
      </c>
      <c r="AQ12" s="20">
        <v>76.319999999999993</v>
      </c>
      <c r="AR12" s="19">
        <f t="shared" si="24"/>
        <v>85.608524957936041</v>
      </c>
      <c r="AT12" s="21">
        <v>36.881154545454542</v>
      </c>
      <c r="AU12" s="19">
        <f t="shared" si="25"/>
        <v>98.625381956814309</v>
      </c>
      <c r="AW12" s="22">
        <v>97.159171614442769</v>
      </c>
      <c r="AX12" s="22"/>
    </row>
    <row r="13" spans="1:57" s="17" customFormat="1">
      <c r="A13" s="17" t="s">
        <v>19</v>
      </c>
      <c r="B13" s="17">
        <v>99.928907891973196</v>
      </c>
      <c r="C13" s="17">
        <v>100.200343445907</v>
      </c>
      <c r="D13" s="17">
        <v>99.690281680782306</v>
      </c>
      <c r="E13" s="17">
        <v>100.328702484166</v>
      </c>
      <c r="F13" s="17">
        <v>100.395563416483</v>
      </c>
      <c r="G13" s="17">
        <v>100.208353120092</v>
      </c>
      <c r="H13" s="17">
        <v>100.459128694509</v>
      </c>
      <c r="I13" s="17">
        <v>99.666022148004899</v>
      </c>
      <c r="J13" s="17">
        <v>100.317615912441</v>
      </c>
      <c r="K13" s="17">
        <v>99.626429129836495</v>
      </c>
      <c r="L13" s="17">
        <v>100.044944588928</v>
      </c>
      <c r="M13" s="17">
        <v>100.117630603218</v>
      </c>
      <c r="N13" s="18"/>
      <c r="O13" s="18"/>
      <c r="P13" s="17">
        <f t="shared" si="0"/>
        <v>97.384140255140267</v>
      </c>
      <c r="Q13" s="17">
        <f t="shared" si="1"/>
        <v>99.319148936170407</v>
      </c>
      <c r="R13" s="25">
        <v>100</v>
      </c>
      <c r="S13" s="17">
        <f t="shared" si="2"/>
        <v>99.373808875578547</v>
      </c>
      <c r="T13" s="17">
        <f t="shared" si="3"/>
        <v>98.232736572890346</v>
      </c>
      <c r="U13" s="17">
        <f t="shared" si="4"/>
        <v>99.306249734369985</v>
      </c>
      <c r="V13" s="17">
        <f t="shared" si="5"/>
        <v>99.645139682919407</v>
      </c>
      <c r="W13" s="17">
        <f t="shared" si="6"/>
        <v>100</v>
      </c>
      <c r="X13" s="17">
        <f t="shared" si="7"/>
        <v>99.307744323846691</v>
      </c>
      <c r="Y13" s="17">
        <f t="shared" si="8"/>
        <v>97.598856013436588</v>
      </c>
      <c r="Z13" s="17">
        <f t="shared" si="9"/>
        <v>97.890238868249085</v>
      </c>
      <c r="AA13" s="17">
        <f t="shared" si="10"/>
        <v>99.604432906437296</v>
      </c>
      <c r="AC13" s="17">
        <f t="shared" si="11"/>
        <v>3.4879690720420089</v>
      </c>
      <c r="AD13" s="17">
        <f t="shared" si="12"/>
        <v>1.4695516088141247</v>
      </c>
      <c r="AE13" s="17">
        <f t="shared" si="13"/>
        <v>19.771034389780812</v>
      </c>
      <c r="AF13" s="17">
        <f t="shared" si="14"/>
        <v>2.3043460944308349</v>
      </c>
      <c r="AG13" s="17">
        <f t="shared" si="15"/>
        <v>1.3541503418186527</v>
      </c>
      <c r="AH13" s="17">
        <f t="shared" si="16"/>
        <v>2.1331949521072633</v>
      </c>
      <c r="AI13" s="17">
        <f t="shared" si="17"/>
        <v>2.6576813761220861</v>
      </c>
      <c r="AJ13" s="17">
        <f t="shared" si="18"/>
        <v>1.5784920626004113</v>
      </c>
      <c r="AK13" s="17">
        <f t="shared" si="19"/>
        <v>1.4135976368492371</v>
      </c>
      <c r="AL13" s="17">
        <f t="shared" si="20"/>
        <v>4.4759353576250511</v>
      </c>
      <c r="AM13" s="17">
        <f t="shared" si="21"/>
        <v>3.677661346329304</v>
      </c>
      <c r="AN13" s="17">
        <f t="shared" si="22"/>
        <v>55.09134847506224</v>
      </c>
      <c r="AO13" s="19">
        <f t="shared" si="23"/>
        <v>99.414962713582014</v>
      </c>
      <c r="AQ13" s="20">
        <v>76.599999999999994</v>
      </c>
      <c r="AR13" s="19">
        <f t="shared" si="24"/>
        <v>85.922602355580466</v>
      </c>
      <c r="AT13" s="21">
        <v>36.986342857142859</v>
      </c>
      <c r="AU13" s="19">
        <f t="shared" si="25"/>
        <v>98.906670260976995</v>
      </c>
      <c r="AW13" s="22">
        <v>97.372233743359558</v>
      </c>
      <c r="AX13" s="22"/>
    </row>
    <row r="14" spans="1:57" s="17" customFormat="1">
      <c r="A14" s="17" t="s">
        <v>20</v>
      </c>
      <c r="B14" s="17">
        <v>100.378417645398</v>
      </c>
      <c r="C14" s="17">
        <v>100.37206639954201</v>
      </c>
      <c r="D14" s="17">
        <v>100.289472666553</v>
      </c>
      <c r="E14" s="17">
        <v>100.19126590542101</v>
      </c>
      <c r="F14" s="17">
        <v>100.311920050883</v>
      </c>
      <c r="G14" s="17">
        <v>100.108341049239</v>
      </c>
      <c r="H14" s="17">
        <v>100.24447321783001</v>
      </c>
      <c r="I14" s="17">
        <v>99.876955528212306</v>
      </c>
      <c r="J14" s="17">
        <v>101.11647975053801</v>
      </c>
      <c r="K14" s="17">
        <v>100.148675457474</v>
      </c>
      <c r="L14" s="17">
        <v>100.114499428453</v>
      </c>
      <c r="M14" s="17">
        <v>100.175872656273</v>
      </c>
      <c r="N14" s="18"/>
      <c r="O14" s="18"/>
      <c r="P14" s="17">
        <f t="shared" si="0"/>
        <v>97.822202891838927</v>
      </c>
      <c r="Q14" s="17">
        <f t="shared" si="1"/>
        <v>99.489361702128065</v>
      </c>
      <c r="R14" s="25">
        <v>100</v>
      </c>
      <c r="S14" s="17">
        <f t="shared" si="2"/>
        <v>99.237680370269956</v>
      </c>
      <c r="T14" s="17">
        <f t="shared" si="3"/>
        <v>98.150895140665213</v>
      </c>
      <c r="U14" s="17">
        <f t="shared" si="4"/>
        <v>99.207137999915304</v>
      </c>
      <c r="V14" s="17">
        <f t="shared" si="5"/>
        <v>99.432223492670261</v>
      </c>
      <c r="W14" s="17">
        <f t="shared" si="6"/>
        <v>100.2116402116402</v>
      </c>
      <c r="X14" s="17">
        <f t="shared" si="7"/>
        <v>100.0985662055444</v>
      </c>
      <c r="Y14" s="17">
        <f t="shared" si="8"/>
        <v>98.110473709461928</v>
      </c>
      <c r="Z14" s="17">
        <f t="shared" si="9"/>
        <v>97.958295678950734</v>
      </c>
      <c r="AA14" s="17">
        <f t="shared" si="10"/>
        <v>99.662376413798569</v>
      </c>
      <c r="AC14" s="17">
        <f t="shared" si="11"/>
        <v>3.5036589875089317</v>
      </c>
      <c r="AD14" s="17">
        <f t="shared" si="12"/>
        <v>1.4720701205687363</v>
      </c>
      <c r="AE14" s="17">
        <f t="shared" si="13"/>
        <v>19.771034389780812</v>
      </c>
      <c r="AF14" s="17">
        <f t="shared" si="14"/>
        <v>2.3011894559453232</v>
      </c>
      <c r="AG14" s="17">
        <f t="shared" si="15"/>
        <v>1.3530221476209847</v>
      </c>
      <c r="AH14" s="17">
        <f t="shared" si="16"/>
        <v>2.1310659355327894</v>
      </c>
      <c r="AI14" s="17">
        <f t="shared" si="17"/>
        <v>2.6520025904301732</v>
      </c>
      <c r="AJ14" s="17">
        <f t="shared" si="18"/>
        <v>1.5818327865424227</v>
      </c>
      <c r="AK14" s="17">
        <f t="shared" si="19"/>
        <v>1.4248546032696103</v>
      </c>
      <c r="AL14" s="17">
        <f t="shared" si="20"/>
        <v>4.4993984168120482</v>
      </c>
      <c r="AM14" s="17">
        <f t="shared" si="21"/>
        <v>3.6802181886147616</v>
      </c>
      <c r="AN14" s="17">
        <f t="shared" si="22"/>
        <v>55.123397108469007</v>
      </c>
      <c r="AO14" s="19">
        <f t="shared" si="23"/>
        <v>99.493744731095603</v>
      </c>
      <c r="AQ14" s="20">
        <v>75.239999999999995</v>
      </c>
      <c r="AR14" s="19">
        <f t="shared" si="24"/>
        <v>84.397083567021866</v>
      </c>
      <c r="AT14" s="21">
        <v>37.066447619047608</v>
      </c>
      <c r="AU14" s="19">
        <f t="shared" si="25"/>
        <v>99.120881633608477</v>
      </c>
      <c r="AW14" s="22">
        <v>98.122212437146672</v>
      </c>
      <c r="AX14" s="22"/>
    </row>
    <row r="15" spans="1:57" s="17" customFormat="1">
      <c r="A15" s="17" t="s">
        <v>21</v>
      </c>
      <c r="B15" s="17">
        <v>101.13134648238599</v>
      </c>
      <c r="C15" s="17">
        <v>100.801373783629</v>
      </c>
      <c r="D15" s="17">
        <v>100.993908571094</v>
      </c>
      <c r="E15" s="17">
        <v>100.108803958173</v>
      </c>
      <c r="F15" s="17">
        <v>100.787641692733</v>
      </c>
      <c r="G15" s="17">
        <v>100.208353120092</v>
      </c>
      <c r="H15" s="17">
        <v>100.459128694509</v>
      </c>
      <c r="I15" s="17">
        <v>100.193355598523</v>
      </c>
      <c r="J15" s="17">
        <v>101.11647975053801</v>
      </c>
      <c r="K15" s="17">
        <v>100.766908524066</v>
      </c>
      <c r="L15" s="17">
        <v>101.028974531716</v>
      </c>
      <c r="M15" s="17">
        <v>100.300611541557</v>
      </c>
      <c r="N15" s="18"/>
      <c r="O15" s="18"/>
      <c r="P15" s="17">
        <f t="shared" si="0"/>
        <v>98.555957808310566</v>
      </c>
      <c r="Q15" s="17">
        <f t="shared" si="1"/>
        <v>99.914893617021661</v>
      </c>
      <c r="R15" s="25">
        <v>100</v>
      </c>
      <c r="S15" s="17">
        <f t="shared" si="2"/>
        <v>99.156003267083804</v>
      </c>
      <c r="T15" s="17">
        <f t="shared" si="3"/>
        <v>98.616368286445692</v>
      </c>
      <c r="U15" s="17">
        <f t="shared" si="4"/>
        <v>99.30624973436997</v>
      </c>
      <c r="V15" s="17">
        <f t="shared" si="5"/>
        <v>99.645139682919407</v>
      </c>
      <c r="W15" s="17">
        <f t="shared" si="6"/>
        <v>100.52910052910008</v>
      </c>
      <c r="X15" s="17">
        <f t="shared" si="7"/>
        <v>100.0985662055444</v>
      </c>
      <c r="Y15" s="17">
        <f t="shared" si="8"/>
        <v>98.716124645424131</v>
      </c>
      <c r="Z15" s="17">
        <f t="shared" si="9"/>
        <v>98.85307538686402</v>
      </c>
      <c r="AA15" s="17">
        <f t="shared" si="10"/>
        <v>99.786475894132195</v>
      </c>
      <c r="AC15" s="17">
        <f t="shared" si="11"/>
        <v>3.5299395959160771</v>
      </c>
      <c r="AD15" s="17">
        <f t="shared" si="12"/>
        <v>1.4783663999552576</v>
      </c>
      <c r="AE15" s="17">
        <f t="shared" si="13"/>
        <v>19.771034389780812</v>
      </c>
      <c r="AF15" s="17">
        <f t="shared" si="14"/>
        <v>2.2992954728539927</v>
      </c>
      <c r="AG15" s="17">
        <f t="shared" si="15"/>
        <v>1.3594387521202222</v>
      </c>
      <c r="AH15" s="17">
        <f t="shared" si="16"/>
        <v>2.1331949521072628</v>
      </c>
      <c r="AI15" s="17">
        <f t="shared" si="17"/>
        <v>2.6576813761220861</v>
      </c>
      <c r="AJ15" s="17">
        <f t="shared" si="18"/>
        <v>1.5868438724554328</v>
      </c>
      <c r="AK15" s="17">
        <f t="shared" si="19"/>
        <v>1.4248546032696103</v>
      </c>
      <c r="AL15" s="17">
        <f t="shared" si="20"/>
        <v>4.5271738903102081</v>
      </c>
      <c r="AM15" s="17">
        <f t="shared" si="21"/>
        <v>3.7138343773514291</v>
      </c>
      <c r="AN15" s="17">
        <f t="shared" si="22"/>
        <v>55.192036701277651</v>
      </c>
      <c r="AO15" s="19">
        <f t="shared" si="23"/>
        <v>99.673694383520044</v>
      </c>
      <c r="AQ15" s="20">
        <v>81.89</v>
      </c>
      <c r="AR15" s="19">
        <f t="shared" si="24"/>
        <v>91.856421761076831</v>
      </c>
      <c r="AT15" s="21">
        <v>37.290900000000001</v>
      </c>
      <c r="AU15" s="19">
        <f t="shared" si="25"/>
        <v>99.721098792625654</v>
      </c>
      <c r="AW15" s="22">
        <v>98.78412545098152</v>
      </c>
      <c r="AX15" s="22"/>
    </row>
    <row r="16" spans="1:57" s="17" customFormat="1">
      <c r="A16" s="17" t="s">
        <v>22</v>
      </c>
      <c r="B16" s="17">
        <v>101.970645407709</v>
      </c>
      <c r="C16" s="17">
        <v>100.887235260446</v>
      </c>
      <c r="D16" s="17">
        <v>102.103197706404</v>
      </c>
      <c r="E16" s="17">
        <v>100.301215168417</v>
      </c>
      <c r="F16" s="17">
        <v>101.448947052007</v>
      </c>
      <c r="G16" s="17">
        <v>100.30835446924</v>
      </c>
      <c r="H16" s="17">
        <v>100.459128694509</v>
      </c>
      <c r="I16" s="17">
        <v>99.876955528212306</v>
      </c>
      <c r="J16" s="17">
        <v>100.61747929514701</v>
      </c>
      <c r="K16" s="17">
        <v>101.574267888826</v>
      </c>
      <c r="L16" s="17">
        <v>101.57743154502</v>
      </c>
      <c r="M16" s="17">
        <v>100.342802635109</v>
      </c>
      <c r="N16" s="18"/>
      <c r="O16" s="18"/>
      <c r="P16" s="17">
        <f>+P17*B16/B17</f>
        <v>99.373883331403462</v>
      </c>
      <c r="Q16" s="17">
        <f t="shared" si="1"/>
        <v>99.999999999999986</v>
      </c>
      <c r="R16" s="25">
        <v>100</v>
      </c>
      <c r="S16" s="17">
        <f>+S17*E16/E17</f>
        <v>99.346583174516823</v>
      </c>
      <c r="T16" s="17">
        <f t="shared" si="3"/>
        <v>99.263427109974728</v>
      </c>
      <c r="U16" s="17">
        <f t="shared" si="4"/>
        <v>99.405350843639425</v>
      </c>
      <c r="V16" s="17">
        <f t="shared" si="5"/>
        <v>99.645139682919421</v>
      </c>
      <c r="W16" s="17">
        <f t="shared" si="6"/>
        <v>100.2116402116402</v>
      </c>
      <c r="X16" s="17">
        <f t="shared" si="7"/>
        <v>99.604589059150655</v>
      </c>
      <c r="Y16" s="17">
        <f t="shared" si="8"/>
        <v>99.507052826636155</v>
      </c>
      <c r="Z16" s="17">
        <f t="shared" si="9"/>
        <v>99.3897200745281</v>
      </c>
      <c r="AA16" s="17">
        <f t="shared" si="10"/>
        <v>99.828450718362745</v>
      </c>
      <c r="AC16" s="17">
        <f t="shared" si="11"/>
        <v>3.559234909509311</v>
      </c>
      <c r="AD16" s="17">
        <f t="shared" si="12"/>
        <v>1.479625655832556</v>
      </c>
      <c r="AE16" s="17">
        <f t="shared" si="13"/>
        <v>19.771034389780812</v>
      </c>
      <c r="AF16" s="17">
        <f t="shared" si="14"/>
        <v>2.3037147667337323</v>
      </c>
      <c r="AG16" s="17">
        <f t="shared" si="15"/>
        <v>1.3683585374955229</v>
      </c>
      <c r="AH16" s="17">
        <f t="shared" si="16"/>
        <v>2.135323740442411</v>
      </c>
      <c r="AI16" s="17">
        <f t="shared" si="17"/>
        <v>2.6576813761220865</v>
      </c>
      <c r="AJ16" s="17">
        <f t="shared" si="18"/>
        <v>1.5818327865424227</v>
      </c>
      <c r="AK16" s="17">
        <f t="shared" si="19"/>
        <v>1.4178230778678995</v>
      </c>
      <c r="AL16" s="17">
        <f t="shared" si="20"/>
        <v>4.5634462766498753</v>
      </c>
      <c r="AM16" s="17">
        <f t="shared" si="21"/>
        <v>3.7339957075039831</v>
      </c>
      <c r="AN16" s="17">
        <f t="shared" si="22"/>
        <v>55.21525303413943</v>
      </c>
      <c r="AO16" s="19">
        <f t="shared" si="23"/>
        <v>99.787324258620046</v>
      </c>
      <c r="AQ16" s="20">
        <v>84.25</v>
      </c>
      <c r="AR16" s="19">
        <f t="shared" si="24"/>
        <v>94.503645541222653</v>
      </c>
      <c r="AT16" s="21">
        <v>37.295140909090897</v>
      </c>
      <c r="AU16" s="19">
        <f t="shared" si="25"/>
        <v>99.73243957856603</v>
      </c>
      <c r="AW16" s="22">
        <v>99.090934916621691</v>
      </c>
      <c r="AX16" s="22"/>
    </row>
    <row r="17" spans="1:57" s="17" customFormat="1">
      <c r="A17" s="17" t="s">
        <v>23</v>
      </c>
      <c r="B17" s="17">
        <v>102.613123276712</v>
      </c>
      <c r="C17" s="17">
        <v>100.887235260446</v>
      </c>
      <c r="D17" s="17">
        <v>102.613308675057</v>
      </c>
      <c r="E17" s="17">
        <v>100.960910746395</v>
      </c>
      <c r="F17" s="17">
        <v>102.20173734240601</v>
      </c>
      <c r="G17" s="17">
        <v>100.90840545095099</v>
      </c>
      <c r="H17" s="17">
        <v>100.816887822306</v>
      </c>
      <c r="I17" s="17">
        <v>99.666022148004899</v>
      </c>
      <c r="J17" s="17">
        <v>101.016911214196</v>
      </c>
      <c r="K17" s="17">
        <v>102.077455821942</v>
      </c>
      <c r="L17" s="17">
        <v>102.201144614203</v>
      </c>
      <c r="M17" s="17">
        <v>100.51523580006</v>
      </c>
      <c r="N17" s="18"/>
      <c r="O17" s="18"/>
      <c r="P17" s="25">
        <v>100</v>
      </c>
      <c r="Q17" s="25">
        <v>100</v>
      </c>
      <c r="R17" s="25">
        <v>100</v>
      </c>
      <c r="S17" s="25">
        <v>100</v>
      </c>
      <c r="T17" s="25">
        <v>100</v>
      </c>
      <c r="U17" s="25">
        <v>100</v>
      </c>
      <c r="V17" s="25">
        <v>100</v>
      </c>
      <c r="W17" s="25">
        <v>100</v>
      </c>
      <c r="X17" s="25">
        <v>100</v>
      </c>
      <c r="Y17" s="25">
        <v>100</v>
      </c>
      <c r="Z17" s="25">
        <v>100</v>
      </c>
      <c r="AA17" s="25">
        <v>100</v>
      </c>
      <c r="AC17" s="17">
        <f t="shared" si="11"/>
        <v>3.5816602815445631</v>
      </c>
      <c r="AD17" s="17">
        <f t="shared" si="12"/>
        <v>1.4796256558325562</v>
      </c>
      <c r="AE17" s="17">
        <f t="shared" si="13"/>
        <v>19.771034389780812</v>
      </c>
      <c r="AF17" s="17">
        <f t="shared" si="14"/>
        <v>2.3188666314642346</v>
      </c>
      <c r="AG17" s="17">
        <f t="shared" si="15"/>
        <v>1.3785122852745229</v>
      </c>
      <c r="AH17" s="17">
        <f t="shared" si="16"/>
        <v>2.1480973834106663</v>
      </c>
      <c r="AI17" s="17">
        <f t="shared" si="17"/>
        <v>2.6671460189419056</v>
      </c>
      <c r="AJ17" s="17">
        <f t="shared" si="18"/>
        <v>1.5784920626004113</v>
      </c>
      <c r="AK17" s="17">
        <f t="shared" si="19"/>
        <v>1.4234515610780931</v>
      </c>
      <c r="AL17" s="17">
        <f t="shared" si="20"/>
        <v>4.5860530957543615</v>
      </c>
      <c r="AM17" s="17">
        <f t="shared" si="21"/>
        <v>3.7569234571784884</v>
      </c>
      <c r="AN17" s="17">
        <f t="shared" si="22"/>
        <v>55.310137177139396</v>
      </c>
      <c r="AO17" s="19">
        <f t="shared" ref="AO17:AO70" si="26">+SUM(AC17:AN17)</f>
        <v>100</v>
      </c>
      <c r="AQ17" s="20">
        <v>89.15</v>
      </c>
      <c r="AR17" s="19">
        <v>100</v>
      </c>
      <c r="AT17" s="21">
        <v>37.395195652173911</v>
      </c>
      <c r="AU17" s="19">
        <v>100</v>
      </c>
      <c r="AW17" s="50">
        <v>100</v>
      </c>
      <c r="AX17" s="50">
        <v>100</v>
      </c>
      <c r="AY17" s="50">
        <v>100</v>
      </c>
    </row>
    <row r="18" spans="1:57" s="17" customFormat="1">
      <c r="A18" s="23" t="s">
        <v>44</v>
      </c>
      <c r="B18" s="17">
        <v>103.46494425945301</v>
      </c>
      <c r="C18" s="17">
        <v>101.144819690899</v>
      </c>
      <c r="D18" s="17">
        <v>103.641632291859</v>
      </c>
      <c r="E18" s="17">
        <v>101.867992166115</v>
      </c>
      <c r="F18" s="17">
        <v>102.893102036193</v>
      </c>
      <c r="G18" s="17">
        <v>100.708392030949</v>
      </c>
      <c r="H18" s="17">
        <v>101.230165747123</v>
      </c>
      <c r="I18" s="17">
        <v>99.560555457901202</v>
      </c>
      <c r="J18" s="17">
        <v>102.217522518698</v>
      </c>
      <c r="K18" s="17">
        <v>102.574745052537</v>
      </c>
      <c r="L18" s="17">
        <v>101.453145028492</v>
      </c>
      <c r="M18" s="17">
        <v>100.994012992105</v>
      </c>
      <c r="O18" s="18"/>
      <c r="P18" s="18">
        <f>+P17*B18/B17</f>
        <v>100.83012869654492</v>
      </c>
      <c r="Q18" s="18">
        <f>+Q17*C18/C17</f>
        <v>100.25531914893696</v>
      </c>
      <c r="R18" s="18">
        <v>100</v>
      </c>
      <c r="S18" s="18">
        <f t="shared" ref="S18:S33" si="27">+S17*E18/E17</f>
        <v>100.89844813503962</v>
      </c>
      <c r="T18" s="18">
        <f t="shared" ref="T18:T33" si="28">+T17*F18/F17</f>
        <v>100.67647058823542</v>
      </c>
      <c r="U18" s="18">
        <f t="shared" ref="U18:U33" si="29">+U17*G18/G17</f>
        <v>99.801787156274884</v>
      </c>
      <c r="V18" s="18">
        <f t="shared" ref="V18:V33" si="30">+V17*H18/H17</f>
        <v>100.40992926259082</v>
      </c>
      <c r="W18" s="18">
        <f t="shared" ref="W18:W33" si="31">+W17*I18/I17</f>
        <v>99.894179894179914</v>
      </c>
      <c r="X18" s="18">
        <f t="shared" ref="X18:X33" si="32">+X17*J18/J17</f>
        <v>101.18852505988451</v>
      </c>
      <c r="Y18" s="18">
        <f t="shared" ref="Y18:Y33" si="33">+Y17*K18/K17</f>
        <v>100.48716851981739</v>
      </c>
      <c r="Z18" s="18">
        <f t="shared" ref="Z18:Z33" si="34">+Z17*L18/L17</f>
        <v>99.268110363602474</v>
      </c>
      <c r="AA18" s="18">
        <f t="shared" ref="AA18:AA33" si="35">+AA17*M18/M17</f>
        <v>100.47632300539728</v>
      </c>
      <c r="AC18" s="17">
        <f>+P18*(B$3/100)</f>
        <v>3.611392671354416</v>
      </c>
      <c r="AD18" s="17">
        <f t="shared" si="12"/>
        <v>1.4834034234644808</v>
      </c>
      <c r="AE18" s="17">
        <f t="shared" si="13"/>
        <v>19.771034389780812</v>
      </c>
      <c r="AF18" s="17">
        <f t="shared" si="14"/>
        <v>2.3397004454686812</v>
      </c>
      <c r="AG18" s="17">
        <f t="shared" si="15"/>
        <v>1.387837515439617</v>
      </c>
      <c r="AH18" s="17">
        <f t="shared" si="16"/>
        <v>2.1438395785010234</v>
      </c>
      <c r="AI18" s="17">
        <f t="shared" si="17"/>
        <v>2.678079430949575</v>
      </c>
      <c r="AJ18" s="17">
        <f t="shared" si="18"/>
        <v>1.5768217006294061</v>
      </c>
      <c r="AK18" s="17">
        <f t="shared" si="19"/>
        <v>1.4403696395968235</v>
      </c>
      <c r="AL18" s="17">
        <f t="shared" si="20"/>
        <v>4.6083949027389881</v>
      </c>
      <c r="AM18" s="17">
        <f t="shared" si="21"/>
        <v>3.7294269237480115</v>
      </c>
      <c r="AN18" s="17">
        <f t="shared" si="22"/>
        <v>55.573592084830899</v>
      </c>
      <c r="AO18" s="19">
        <f t="shared" si="26"/>
        <v>100.34389270650274</v>
      </c>
      <c r="AQ18" s="20">
        <v>89.17</v>
      </c>
      <c r="AR18" s="19">
        <f t="shared" ref="AR18:AR45" si="36">+AR17*AQ18/AQ17</f>
        <v>100.02243409983174</v>
      </c>
      <c r="AT18" s="21">
        <v>37.53959444444444</v>
      </c>
      <c r="AU18" s="19">
        <f>+AU17*AT18/AT17</f>
        <v>100.38614263076367</v>
      </c>
      <c r="AW18" s="50">
        <v>101.24400000000001</v>
      </c>
      <c r="AX18" s="50">
        <v>101.4653</v>
      </c>
      <c r="AY18" s="50">
        <v>106.16579235902174</v>
      </c>
      <c r="AZ18" s="18">
        <f t="shared" ref="AZ18:AZ28" si="37">+((AO18-AO6)/$AW6)*$AO$4</f>
        <v>0.40043072260779389</v>
      </c>
      <c r="BA18" s="18">
        <f>+((AR18-AR6)/$AW6)*$AR$4</f>
        <v>1.3928177614355142</v>
      </c>
      <c r="BB18" s="18">
        <f>+((AU18-AU6)/$AW6)*$AU$4</f>
        <v>1.2719484649194144</v>
      </c>
      <c r="BC18" s="18">
        <f>+AZ18+BA18+BB18</f>
        <v>3.0651969489627224</v>
      </c>
      <c r="BD18" s="18">
        <f t="shared" ref="BD18:BD49" si="38">+BE18-BC18</f>
        <v>3.1009099949438759</v>
      </c>
      <c r="BE18" s="18">
        <f>+AW18/AW6*100-100</f>
        <v>6.1661069439065983</v>
      </c>
    </row>
    <row r="19" spans="1:57" s="17" customFormat="1">
      <c r="A19" s="17" t="s">
        <v>33</v>
      </c>
      <c r="B19" s="17">
        <v>104.292684362546</v>
      </c>
      <c r="C19" s="17">
        <v>101.402404121351</v>
      </c>
      <c r="D19" s="17">
        <v>104.96661582464</v>
      </c>
      <c r="E19" s="17">
        <v>102.486456770469</v>
      </c>
      <c r="F19" s="17">
        <v>103.341378198705</v>
      </c>
      <c r="G19" s="17">
        <v>101.30844301266001</v>
      </c>
      <c r="H19" s="17">
        <v>101.530255436917</v>
      </c>
      <c r="I19" s="17">
        <v>99.560555457901202</v>
      </c>
      <c r="J19" s="17">
        <v>102.916817820452</v>
      </c>
      <c r="K19" s="17">
        <v>102.95955024913501</v>
      </c>
      <c r="L19" s="17">
        <v>101.581992518104</v>
      </c>
      <c r="M19" s="17">
        <v>101.492051335554</v>
      </c>
      <c r="O19" s="18"/>
      <c r="P19" s="18">
        <f t="shared" ref="P19:P82" si="39">+P18*B19/B18</f>
        <v>101.63678975183787</v>
      </c>
      <c r="Q19" s="18">
        <f t="shared" ref="Q19:Q25" si="40">+Q18*C19/C18</f>
        <v>100.51063829787293</v>
      </c>
      <c r="R19" s="18">
        <f t="shared" ref="R19:R33" si="41">+R18*D19/D18</f>
        <v>101.27842788991377</v>
      </c>
      <c r="S19" s="18">
        <f t="shared" si="27"/>
        <v>101.51102640892972</v>
      </c>
      <c r="T19" s="18">
        <f t="shared" si="28"/>
        <v>101.11508951406654</v>
      </c>
      <c r="U19" s="18">
        <f t="shared" si="29"/>
        <v>100.39643631263547</v>
      </c>
      <c r="V19" s="18">
        <f t="shared" si="30"/>
        <v>100.70758741915179</v>
      </c>
      <c r="W19" s="18">
        <f t="shared" si="31"/>
        <v>99.894179894179914</v>
      </c>
      <c r="X19" s="18">
        <f t="shared" si="32"/>
        <v>101.8807807360368</v>
      </c>
      <c r="Y19" s="18">
        <f t="shared" si="33"/>
        <v>100.86414225363501</v>
      </c>
      <c r="Z19" s="18">
        <f t="shared" si="34"/>
        <v>99.394182816213828</v>
      </c>
      <c r="AA19" s="18">
        <f t="shared" si="35"/>
        <v>100.9718084305518</v>
      </c>
      <c r="AC19" s="17">
        <f t="shared" si="11"/>
        <v>3.6402845299785316</v>
      </c>
      <c r="AD19" s="17">
        <f t="shared" si="12"/>
        <v>1.4871811910963908</v>
      </c>
      <c r="AE19" s="17">
        <f t="shared" si="13"/>
        <v>20.023792807544211</v>
      </c>
      <c r="AF19" s="17">
        <f t="shared" si="14"/>
        <v>2.3539053186535184</v>
      </c>
      <c r="AG19" s="17">
        <f t="shared" si="15"/>
        <v>1.393883931217738</v>
      </c>
      <c r="AH19" s="17">
        <f t="shared" si="16"/>
        <v>2.1566132214692786</v>
      </c>
      <c r="AI19" s="17">
        <f t="shared" si="17"/>
        <v>2.6860184086223464</v>
      </c>
      <c r="AJ19" s="17">
        <f t="shared" si="18"/>
        <v>1.5768217006294061</v>
      </c>
      <c r="AK19" s="17">
        <f t="shared" si="19"/>
        <v>1.4502235638256649</v>
      </c>
      <c r="AL19" s="17">
        <f t="shared" si="20"/>
        <v>4.6256831183289115</v>
      </c>
      <c r="AM19" s="17">
        <f t="shared" si="21"/>
        <v>3.7341633692932077</v>
      </c>
      <c r="AN19" s="17">
        <f t="shared" si="22"/>
        <v>55.8476457531766</v>
      </c>
      <c r="AO19" s="19">
        <f t="shared" si="26"/>
        <v>100.97621691383581</v>
      </c>
      <c r="AQ19" s="20">
        <v>88.58</v>
      </c>
      <c r="AR19" s="19">
        <f t="shared" si="36"/>
        <v>99.360628154795279</v>
      </c>
      <c r="AT19" s="21">
        <v>37.720540000000007</v>
      </c>
      <c r="AU19" s="19">
        <f t="shared" ref="AU19:AU82" si="42">+AU18*AT19/AT18</f>
        <v>100.87001643433621</v>
      </c>
      <c r="AW19" s="50">
        <v>102.46100000000001</v>
      </c>
      <c r="AX19" s="50">
        <v>102.6935</v>
      </c>
      <c r="AY19" s="50">
        <v>107.44227296017159</v>
      </c>
      <c r="AZ19" s="18">
        <f t="shared" si="37"/>
        <v>0.52422802720584061</v>
      </c>
      <c r="BA19" s="18">
        <f t="shared" ref="BA19:BA82" si="43">+((AR19-AR7)/$AW7)*$AR$4</f>
        <v>1.5640876568615145</v>
      </c>
      <c r="BB19" s="18">
        <f t="shared" ref="BB19:BB82" si="44">+((AU19-AU7)/$AW7)*$AU$4</f>
        <v>1.3572953106638093</v>
      </c>
      <c r="BC19" s="18">
        <f t="shared" ref="BC19:BC82" si="45">+AZ19+BA19+BB19</f>
        <v>3.4456109947311644</v>
      </c>
      <c r="BD19" s="18">
        <f t="shared" si="38"/>
        <v>3.8464422239742264</v>
      </c>
      <c r="BE19" s="18">
        <f t="shared" ref="BE19:BE82" si="46">+AW19/AW7*100-100</f>
        <v>7.2920532187053908</v>
      </c>
    </row>
    <row r="20" spans="1:57" s="17" customFormat="1">
      <c r="A20" s="17" t="s">
        <v>34</v>
      </c>
      <c r="B20" s="17">
        <v>105.11657152489499</v>
      </c>
      <c r="C20" s="17">
        <v>102.518603319977</v>
      </c>
      <c r="D20" s="17">
        <v>104.75592088128801</v>
      </c>
      <c r="E20" s="17">
        <v>102.76132992796001</v>
      </c>
      <c r="F20" s="17">
        <v>103.602763716205</v>
      </c>
      <c r="G20" s="17">
        <v>101.908493994371</v>
      </c>
      <c r="H20" s="17">
        <v>101.93038219211201</v>
      </c>
      <c r="I20" s="17">
        <v>99.771488838108596</v>
      </c>
      <c r="J20" s="17">
        <v>103.31740751317901</v>
      </c>
      <c r="K20" s="17">
        <v>103.157068234956</v>
      </c>
      <c r="L20" s="17">
        <v>102.34139453652401</v>
      </c>
      <c r="M20" s="17">
        <v>102.481707638652</v>
      </c>
      <c r="O20" s="18"/>
      <c r="P20" s="18">
        <f t="shared" si="39"/>
        <v>102.4396959845302</v>
      </c>
      <c r="Q20" s="18">
        <f t="shared" si="40"/>
        <v>101.61702127659613</v>
      </c>
      <c r="R20" s="18">
        <f t="shared" si="41"/>
        <v>101.07513608652084</v>
      </c>
      <c r="S20" s="18">
        <f t="shared" si="27"/>
        <v>101.78328341954789</v>
      </c>
      <c r="T20" s="18">
        <f t="shared" si="28"/>
        <v>101.37084398977011</v>
      </c>
      <c r="U20" s="18">
        <f t="shared" si="29"/>
        <v>100.99108546899605</v>
      </c>
      <c r="V20" s="18">
        <f t="shared" si="30"/>
        <v>101.10447207194949</v>
      </c>
      <c r="W20" s="18">
        <f t="shared" si="31"/>
        <v>100.1058201058201</v>
      </c>
      <c r="X20" s="18">
        <f t="shared" si="32"/>
        <v>102.27733779555487</v>
      </c>
      <c r="Y20" s="18">
        <f t="shared" si="33"/>
        <v>101.05764040092969</v>
      </c>
      <c r="Z20" s="18">
        <f t="shared" si="34"/>
        <v>100.13722930682472</v>
      </c>
      <c r="AA20" s="18">
        <f t="shared" si="35"/>
        <v>101.95639180760975</v>
      </c>
      <c r="AC20" s="17">
        <f t="shared" si="11"/>
        <v>3.6690419036129192</v>
      </c>
      <c r="AD20" s="17">
        <f t="shared" si="12"/>
        <v>1.5035515175013436</v>
      </c>
      <c r="AE20" s="17">
        <f t="shared" si="13"/>
        <v>19.983599915183792</v>
      </c>
      <c r="AF20" s="17">
        <f t="shared" si="14"/>
        <v>2.3602185956245649</v>
      </c>
      <c r="AG20" s="17">
        <f t="shared" si="15"/>
        <v>1.3974095380854512</v>
      </c>
      <c r="AH20" s="17">
        <f t="shared" si="16"/>
        <v>2.1693868644375338</v>
      </c>
      <c r="AI20" s="17">
        <f t="shared" si="17"/>
        <v>2.6966039018392318</v>
      </c>
      <c r="AJ20" s="17">
        <f t="shared" si="18"/>
        <v>1.580162424571417</v>
      </c>
      <c r="AK20" s="17">
        <f t="shared" si="19"/>
        <v>1.4558683614799404</v>
      </c>
      <c r="AL20" s="17">
        <f t="shared" si="20"/>
        <v>4.6345570461031462</v>
      </c>
      <c r="AM20" s="17">
        <f t="shared" si="21"/>
        <v>3.7620790571967095</v>
      </c>
      <c r="AN20" s="17">
        <f t="shared" si="22"/>
        <v>56.392220169650663</v>
      </c>
      <c r="AO20" s="19">
        <f t="shared" si="26"/>
        <v>101.60469929528671</v>
      </c>
      <c r="AQ20" s="20">
        <v>102.86</v>
      </c>
      <c r="AR20" s="19">
        <f t="shared" si="36"/>
        <v>115.37857543466068</v>
      </c>
      <c r="AT20" s="21">
        <v>37.85203913043479</v>
      </c>
      <c r="AU20" s="19">
        <f t="shared" si="42"/>
        <v>101.22166355943192</v>
      </c>
      <c r="AW20" s="50">
        <v>103.64500000000001</v>
      </c>
      <c r="AX20" s="50">
        <v>104.26300000000001</v>
      </c>
      <c r="AY20" s="50">
        <v>108.68383463910156</v>
      </c>
      <c r="AZ20" s="18">
        <f t="shared" si="37"/>
        <v>0.58880974825801291</v>
      </c>
      <c r="BA20" s="18">
        <f t="shared" si="43"/>
        <v>2.7554854478146233</v>
      </c>
      <c r="BB20" s="18">
        <f t="shared" si="44"/>
        <v>1.3813566437172085</v>
      </c>
      <c r="BC20" s="18">
        <f t="shared" si="45"/>
        <v>4.7256518397898448</v>
      </c>
      <c r="BD20" s="18">
        <f t="shared" si="38"/>
        <v>2.881121350005162</v>
      </c>
      <c r="BE20" s="18">
        <f t="shared" si="46"/>
        <v>7.6067731897950068</v>
      </c>
    </row>
    <row r="21" spans="1:57" s="17" customFormat="1">
      <c r="A21" s="17" t="s">
        <v>35</v>
      </c>
      <c r="B21" s="17">
        <v>105.926010159456</v>
      </c>
      <c r="C21" s="17">
        <v>102.862049227247</v>
      </c>
      <c r="D21" s="17">
        <v>104.861268352964</v>
      </c>
      <c r="E21" s="17">
        <v>102.885022848831</v>
      </c>
      <c r="F21" s="17">
        <v>103.76220888188</v>
      </c>
      <c r="G21" s="17">
        <v>101.908493994371</v>
      </c>
      <c r="H21" s="17">
        <v>102.43052450629899</v>
      </c>
      <c r="I21" s="17">
        <v>99.876955528212306</v>
      </c>
      <c r="J21" s="17">
        <v>103.41813382319999</v>
      </c>
      <c r="K21" s="17">
        <v>103.148880890347</v>
      </c>
      <c r="L21" s="17">
        <v>103.61504627012199</v>
      </c>
      <c r="M21" s="17">
        <v>103.141631373664</v>
      </c>
      <c r="P21" s="18">
        <f t="shared" si="39"/>
        <v>103.22852163247217</v>
      </c>
      <c r="Q21" s="18">
        <f t="shared" si="40"/>
        <v>101.95744680851142</v>
      </c>
      <c r="R21" s="18">
        <f t="shared" si="41"/>
        <v>101.17678198821731</v>
      </c>
      <c r="S21" s="18">
        <f t="shared" si="27"/>
        <v>101.9057990743261</v>
      </c>
      <c r="T21" s="18">
        <f t="shared" si="28"/>
        <v>101.52685421994929</v>
      </c>
      <c r="U21" s="18">
        <f t="shared" si="29"/>
        <v>100.99108546899606</v>
      </c>
      <c r="V21" s="18">
        <f t="shared" si="30"/>
        <v>101.60056188883463</v>
      </c>
      <c r="W21" s="18">
        <f t="shared" si="31"/>
        <v>100.21164021164022</v>
      </c>
      <c r="X21" s="18">
        <f t="shared" si="32"/>
        <v>102.377050119769</v>
      </c>
      <c r="Y21" s="18">
        <f t="shared" si="33"/>
        <v>101.04961968318837</v>
      </c>
      <c r="Z21" s="18">
        <f t="shared" si="34"/>
        <v>101.38344992246056</v>
      </c>
      <c r="AA21" s="18">
        <f t="shared" si="35"/>
        <v>102.6129328083439</v>
      </c>
      <c r="AC21" s="17">
        <f t="shared" si="11"/>
        <v>3.6972949585358927</v>
      </c>
      <c r="AD21" s="17">
        <f t="shared" si="12"/>
        <v>1.5085885410105668</v>
      </c>
      <c r="AE21" s="17">
        <f t="shared" si="13"/>
        <v>20.003696361364003</v>
      </c>
      <c r="AF21" s="17">
        <f t="shared" si="14"/>
        <v>2.3630595702615369</v>
      </c>
      <c r="AG21" s="17">
        <f t="shared" si="15"/>
        <v>1.3995601582747563</v>
      </c>
      <c r="AH21" s="17">
        <f t="shared" si="16"/>
        <v>2.1693868644375338</v>
      </c>
      <c r="AI21" s="17">
        <f t="shared" si="17"/>
        <v>2.7098353416406602</v>
      </c>
      <c r="AJ21" s="17">
        <f t="shared" si="18"/>
        <v>1.5818327865424229</v>
      </c>
      <c r="AK21" s="17">
        <f t="shared" si="19"/>
        <v>1.4572877181155535</v>
      </c>
      <c r="AL21" s="17">
        <f t="shared" si="20"/>
        <v>4.6341892117288692</v>
      </c>
      <c r="AM21" s="17">
        <f t="shared" si="21"/>
        <v>3.8088986118337265</v>
      </c>
      <c r="AN21" s="17">
        <f t="shared" si="22"/>
        <v>56.755353897780886</v>
      </c>
      <c r="AO21" s="19">
        <f t="shared" si="26"/>
        <v>102.0889840215264</v>
      </c>
      <c r="AQ21" s="20">
        <v>109.53</v>
      </c>
      <c r="AR21" s="19">
        <f t="shared" si="36"/>
        <v>122.86034772854738</v>
      </c>
      <c r="AT21" s="21">
        <v>37.902605000000008</v>
      </c>
      <c r="AU21" s="19">
        <f t="shared" si="42"/>
        <v>101.35688378941961</v>
      </c>
      <c r="AW21" s="50">
        <v>104.55100000000002</v>
      </c>
      <c r="AX21" s="50">
        <v>105.88830000000002</v>
      </c>
      <c r="AY21" s="50">
        <v>109.63283237510799</v>
      </c>
      <c r="AZ21" s="18">
        <f t="shared" si="37"/>
        <v>0.65952042541492384</v>
      </c>
      <c r="BA21" s="18">
        <f t="shared" si="43"/>
        <v>3.1994982068866937</v>
      </c>
      <c r="BB21" s="18">
        <f t="shared" si="44"/>
        <v>1.2960102962845159</v>
      </c>
      <c r="BC21" s="18">
        <f t="shared" si="45"/>
        <v>5.1550289285861339</v>
      </c>
      <c r="BD21" s="18">
        <f t="shared" si="38"/>
        <v>3.0063697371400906</v>
      </c>
      <c r="BE21" s="18">
        <f t="shared" si="46"/>
        <v>8.1613986657262245</v>
      </c>
    </row>
    <row r="22" spans="1:57" s="17" customFormat="1">
      <c r="A22" s="17" t="s">
        <v>36</v>
      </c>
      <c r="B22" s="17">
        <v>106.424002750572</v>
      </c>
      <c r="C22" s="17">
        <v>103.54894104178599</v>
      </c>
      <c r="D22" s="17">
        <v>104.96661582464</v>
      </c>
      <c r="E22" s="17">
        <v>103.173639664197</v>
      </c>
      <c r="F22" s="17">
        <v>104.460108213604</v>
      </c>
      <c r="G22" s="17">
        <v>101.908493994371</v>
      </c>
      <c r="H22" s="17">
        <v>102.53056157170001</v>
      </c>
      <c r="I22" s="17">
        <v>99.876955528212306</v>
      </c>
      <c r="J22" s="17">
        <v>103.617270895885</v>
      </c>
      <c r="K22" s="17">
        <v>102.388479556977</v>
      </c>
      <c r="L22" s="17">
        <v>103.58083897199499</v>
      </c>
      <c r="M22" s="17">
        <v>103.62682894951099</v>
      </c>
      <c r="P22" s="18">
        <f t="shared" si="39"/>
        <v>103.71383245355797</v>
      </c>
      <c r="Q22" s="18">
        <f t="shared" si="40"/>
        <v>102.638297872341</v>
      </c>
      <c r="R22" s="18">
        <f t="shared" si="41"/>
        <v>101.27842788991379</v>
      </c>
      <c r="S22" s="18">
        <f t="shared" si="27"/>
        <v>102.1916689354756</v>
      </c>
      <c r="T22" s="18">
        <f t="shared" si="28"/>
        <v>102.20971867007681</v>
      </c>
      <c r="U22" s="18">
        <f t="shared" si="29"/>
        <v>100.99108546899606</v>
      </c>
      <c r="V22" s="18">
        <f t="shared" si="30"/>
        <v>101.69978838507139</v>
      </c>
      <c r="W22" s="18">
        <f t="shared" si="31"/>
        <v>100.21164021164022</v>
      </c>
      <c r="X22" s="18">
        <f t="shared" si="32"/>
        <v>102.57418253085881</v>
      </c>
      <c r="Y22" s="18">
        <f t="shared" si="33"/>
        <v>100.30469385480919</v>
      </c>
      <c r="Z22" s="18">
        <f t="shared" si="34"/>
        <v>101.34997935982045</v>
      </c>
      <c r="AA22" s="18">
        <f t="shared" si="35"/>
        <v>103.09564328699425</v>
      </c>
      <c r="AC22" s="17">
        <f t="shared" si="11"/>
        <v>3.7146771434567607</v>
      </c>
      <c r="AD22" s="17">
        <f t="shared" si="12"/>
        <v>1.5186625880289981</v>
      </c>
      <c r="AE22" s="17">
        <f t="shared" si="13"/>
        <v>20.023792807544215</v>
      </c>
      <c r="AF22" s="17">
        <f t="shared" si="14"/>
        <v>2.3696885110811459</v>
      </c>
      <c r="AG22" s="17">
        <f t="shared" si="15"/>
        <v>1.4089735286115366</v>
      </c>
      <c r="AH22" s="17">
        <f t="shared" si="16"/>
        <v>2.1693868644375338</v>
      </c>
      <c r="AI22" s="17">
        <f t="shared" si="17"/>
        <v>2.7124818571847742</v>
      </c>
      <c r="AJ22" s="17">
        <f t="shared" si="18"/>
        <v>1.5818327865424229</v>
      </c>
      <c r="AK22" s="17">
        <f t="shared" si="19"/>
        <v>1.4600938024986023</v>
      </c>
      <c r="AL22" s="17">
        <f t="shared" si="20"/>
        <v>4.6000265177154116</v>
      </c>
      <c r="AM22" s="17">
        <f t="shared" si="21"/>
        <v>3.8076411484146511</v>
      </c>
      <c r="AN22" s="17">
        <f t="shared" si="22"/>
        <v>57.022341725690822</v>
      </c>
      <c r="AO22" s="19">
        <f t="shared" si="26"/>
        <v>102.38959928120688</v>
      </c>
      <c r="AQ22" s="20">
        <v>100.9</v>
      </c>
      <c r="AR22" s="19">
        <f t="shared" si="36"/>
        <v>113.18003365114974</v>
      </c>
      <c r="AT22" s="21">
        <v>37.960390476190483</v>
      </c>
      <c r="AU22" s="19">
        <f t="shared" si="42"/>
        <v>101.51141026048813</v>
      </c>
      <c r="AW22" s="50">
        <v>104.779</v>
      </c>
      <c r="AX22" s="50">
        <v>106.24000000000002</v>
      </c>
      <c r="AY22" s="50">
        <v>109.8740141201704</v>
      </c>
      <c r="AZ22" s="18">
        <f t="shared" si="37"/>
        <v>0.71524780591466663</v>
      </c>
      <c r="BA22" s="18">
        <f t="shared" si="43"/>
        <v>3.4311857202676981</v>
      </c>
      <c r="BB22" s="18">
        <f t="shared" si="44"/>
        <v>1.0783716628763353</v>
      </c>
      <c r="BC22" s="18">
        <f t="shared" si="45"/>
        <v>5.2248051890586993</v>
      </c>
      <c r="BD22" s="18">
        <f t="shared" si="38"/>
        <v>2.8041790239340827</v>
      </c>
      <c r="BE22" s="18">
        <f t="shared" si="46"/>
        <v>8.028984212992782</v>
      </c>
    </row>
    <row r="23" spans="1:57" s="17" customFormat="1">
      <c r="A23" s="17" t="s">
        <v>37</v>
      </c>
      <c r="B23" s="17">
        <v>106.58357871303799</v>
      </c>
      <c r="C23" s="17">
        <v>102.862049227247</v>
      </c>
      <c r="D23" s="17">
        <v>105.282658239667</v>
      </c>
      <c r="E23" s="17">
        <v>103.503487453186</v>
      </c>
      <c r="F23" s="17">
        <v>105.044304845216</v>
      </c>
      <c r="G23" s="17">
        <v>102.008495343519</v>
      </c>
      <c r="H23" s="17">
        <v>102.630587883896</v>
      </c>
      <c r="I23" s="17">
        <v>99.771488838108596</v>
      </c>
      <c r="J23" s="17">
        <v>103.817565742249</v>
      </c>
      <c r="K23" s="17">
        <v>102.38337098089001</v>
      </c>
      <c r="L23" s="17">
        <v>103.434887833319</v>
      </c>
      <c r="M23" s="17">
        <v>103.515848029515</v>
      </c>
      <c r="P23" s="18">
        <f t="shared" si="39"/>
        <v>103.86934468958619</v>
      </c>
      <c r="Q23" s="18">
        <f t="shared" si="40"/>
        <v>101.95744680851142</v>
      </c>
      <c r="R23" s="18">
        <f t="shared" si="41"/>
        <v>101.58336559500223</v>
      </c>
      <c r="S23" s="18">
        <f t="shared" si="27"/>
        <v>102.51837734821719</v>
      </c>
      <c r="T23" s="18">
        <f t="shared" si="28"/>
        <v>102.78132992327379</v>
      </c>
      <c r="U23" s="18">
        <f t="shared" si="29"/>
        <v>101.0901865782655</v>
      </c>
      <c r="V23" s="18">
        <f t="shared" si="30"/>
        <v>101.799004215233</v>
      </c>
      <c r="W23" s="18">
        <f t="shared" si="31"/>
        <v>100.1058201058201</v>
      </c>
      <c r="X23" s="18">
        <f t="shared" si="32"/>
        <v>102.77246106061834</v>
      </c>
      <c r="Y23" s="18">
        <f t="shared" si="33"/>
        <v>100.29968924723363</v>
      </c>
      <c r="Z23" s="18">
        <f t="shared" si="34"/>
        <v>101.20717162588856</v>
      </c>
      <c r="AA23" s="18">
        <f t="shared" si="35"/>
        <v>102.9852312493438</v>
      </c>
      <c r="AC23" s="17">
        <f t="shared" si="11"/>
        <v>3.7202470634475251</v>
      </c>
      <c r="AD23" s="17">
        <f t="shared" si="12"/>
        <v>1.5085885410105668</v>
      </c>
      <c r="AE23" s="17">
        <f t="shared" si="13"/>
        <v>20.084082146084661</v>
      </c>
      <c r="AF23" s="17">
        <f t="shared" si="14"/>
        <v>2.3772644434463968</v>
      </c>
      <c r="AG23" s="17">
        <f t="shared" si="15"/>
        <v>1.4168532599608685</v>
      </c>
      <c r="AH23" s="17">
        <f t="shared" si="16"/>
        <v>2.171515652772682</v>
      </c>
      <c r="AI23" s="17">
        <f t="shared" si="17"/>
        <v>2.7151280882490898</v>
      </c>
      <c r="AJ23" s="17">
        <f t="shared" si="18"/>
        <v>1.580162424571417</v>
      </c>
      <c r="AK23" s="17">
        <f t="shared" si="19"/>
        <v>1.4629162013257471</v>
      </c>
      <c r="AL23" s="17">
        <f t="shared" si="20"/>
        <v>4.5997970037547624</v>
      </c>
      <c r="AM23" s="17">
        <f t="shared" si="21"/>
        <v>3.8022759711598986</v>
      </c>
      <c r="AN23" s="17">
        <f t="shared" si="22"/>
        <v>56.961272676206285</v>
      </c>
      <c r="AO23" s="19">
        <f t="shared" si="26"/>
        <v>102.40010347198989</v>
      </c>
      <c r="AQ23" s="20">
        <v>96.26</v>
      </c>
      <c r="AR23" s="19">
        <f t="shared" si="36"/>
        <v>107.97532249018508</v>
      </c>
      <c r="AT23" s="21">
        <v>38.102880952380964</v>
      </c>
      <c r="AU23" s="19">
        <f t="shared" si="42"/>
        <v>101.89244978630273</v>
      </c>
      <c r="AW23" s="50">
        <v>105.85</v>
      </c>
      <c r="AX23" s="50">
        <v>107.18320000000001</v>
      </c>
      <c r="AY23" s="50">
        <v>110.99603354285203</v>
      </c>
      <c r="AZ23" s="18">
        <f t="shared" si="37"/>
        <v>0.73030639669462794</v>
      </c>
      <c r="BA23" s="18">
        <f t="shared" si="43"/>
        <v>2.6473693821545967</v>
      </c>
      <c r="BB23" s="18">
        <f t="shared" si="44"/>
        <v>1.1948136946578158</v>
      </c>
      <c r="BC23" s="18">
        <f t="shared" si="45"/>
        <v>4.5724894735070407</v>
      </c>
      <c r="BD23" s="18">
        <f t="shared" si="38"/>
        <v>4.7464240929757651</v>
      </c>
      <c r="BE23" s="18">
        <f t="shared" si="46"/>
        <v>9.3189135664828058</v>
      </c>
    </row>
    <row r="24" spans="1:57" s="17" customFormat="1">
      <c r="A24" s="17" t="s">
        <v>38</v>
      </c>
      <c r="B24" s="17">
        <v>106.75407134094399</v>
      </c>
      <c r="C24" s="17">
        <v>103.033772180882</v>
      </c>
      <c r="D24" s="17">
        <v>105.744505247397</v>
      </c>
      <c r="E24" s="17">
        <v>103.654667689806</v>
      </c>
      <c r="F24" s="17">
        <v>105.397175293841</v>
      </c>
      <c r="G24" s="17">
        <v>102.20851948522601</v>
      </c>
      <c r="H24" s="17">
        <v>102.93067757369001</v>
      </c>
      <c r="I24" s="17">
        <v>99.771488838108596</v>
      </c>
      <c r="J24" s="17">
        <v>104.317723971318</v>
      </c>
      <c r="K24" s="17">
        <v>102.87461165739801</v>
      </c>
      <c r="L24" s="17">
        <v>102.87958936039</v>
      </c>
      <c r="M24" s="17">
        <v>103.607567798106</v>
      </c>
      <c r="P24" s="18">
        <f t="shared" si="39"/>
        <v>104.03549558964821</v>
      </c>
      <c r="Q24" s="18">
        <f t="shared" si="40"/>
        <v>102.12765957446906</v>
      </c>
      <c r="R24" s="18">
        <f t="shared" si="41"/>
        <v>102.02898479022045</v>
      </c>
      <c r="S24" s="18">
        <f t="shared" si="27"/>
        <v>102.66811870405714</v>
      </c>
      <c r="T24" s="18">
        <f t="shared" si="28"/>
        <v>103.12659846547359</v>
      </c>
      <c r="U24" s="18">
        <f t="shared" si="29"/>
        <v>101.28841004717586</v>
      </c>
      <c r="V24" s="18">
        <f t="shared" si="30"/>
        <v>102.09666237179395</v>
      </c>
      <c r="W24" s="18">
        <f t="shared" si="31"/>
        <v>100.1058201058201</v>
      </c>
      <c r="X24" s="18">
        <f t="shared" si="32"/>
        <v>103.26758432568083</v>
      </c>
      <c r="Y24" s="18">
        <f t="shared" si="33"/>
        <v>100.78093231168157</v>
      </c>
      <c r="Z24" s="18">
        <f t="shared" si="34"/>
        <v>100.66383282569686</v>
      </c>
      <c r="AA24" s="18">
        <f t="shared" si="35"/>
        <v>103.076480867236</v>
      </c>
      <c r="AC24" s="17">
        <f t="shared" si="11"/>
        <v>3.7261980242424753</v>
      </c>
      <c r="AD24" s="17">
        <f t="shared" si="12"/>
        <v>1.5111070527651782</v>
      </c>
      <c r="AE24" s="17">
        <f t="shared" si="13"/>
        <v>20.172185670418717</v>
      </c>
      <c r="AF24" s="17">
        <f t="shared" si="14"/>
        <v>2.3807367457804718</v>
      </c>
      <c r="AG24" s="17">
        <f t="shared" si="15"/>
        <v>1.4216128292322812</v>
      </c>
      <c r="AH24" s="17">
        <f t="shared" si="16"/>
        <v>2.175773685921651</v>
      </c>
      <c r="AI24" s="17">
        <f t="shared" si="17"/>
        <v>2.7230670659218612</v>
      </c>
      <c r="AJ24" s="17">
        <f t="shared" si="18"/>
        <v>1.580162424571417</v>
      </c>
      <c r="AK24" s="17">
        <f t="shared" si="19"/>
        <v>1.46996404117154</v>
      </c>
      <c r="AL24" s="17">
        <f t="shared" si="20"/>
        <v>4.6218670662099806</v>
      </c>
      <c r="AM24" s="17">
        <f t="shared" si="21"/>
        <v>3.7818631483235445</v>
      </c>
      <c r="AN24" s="17">
        <f t="shared" si="22"/>
        <v>57.011742965036078</v>
      </c>
      <c r="AO24" s="19">
        <f t="shared" si="26"/>
        <v>102.5762807195952</v>
      </c>
      <c r="AQ24" s="20">
        <v>97.3</v>
      </c>
      <c r="AR24" s="19">
        <f t="shared" si="36"/>
        <v>109.14189568143577</v>
      </c>
      <c r="AT24" s="21">
        <v>38.11561428571428</v>
      </c>
      <c r="AU24" s="19">
        <f t="shared" si="42"/>
        <v>101.92650050621808</v>
      </c>
      <c r="AW24" s="50">
        <v>106.75004000000001</v>
      </c>
      <c r="AX24" s="50">
        <v>108.01880000000001</v>
      </c>
      <c r="AY24" s="50">
        <v>111.93978819744406</v>
      </c>
      <c r="AZ24" s="18">
        <f t="shared" si="37"/>
        <v>0.76315177392997069</v>
      </c>
      <c r="BA24" s="18">
        <f t="shared" si="43"/>
        <v>2.6458797198522035</v>
      </c>
      <c r="BB24" s="18">
        <f t="shared" si="44"/>
        <v>1.1390145271493501</v>
      </c>
      <c r="BC24" s="18">
        <f t="shared" si="45"/>
        <v>4.5480460209315243</v>
      </c>
      <c r="BD24" s="18">
        <f t="shared" si="38"/>
        <v>5.323248913134746</v>
      </c>
      <c r="BE24" s="18">
        <f t="shared" si="46"/>
        <v>9.8712949340662703</v>
      </c>
    </row>
    <row r="25" spans="1:57" s="17" customFormat="1">
      <c r="A25" s="17" t="s">
        <v>39</v>
      </c>
      <c r="B25" s="17">
        <v>107.148997767167</v>
      </c>
      <c r="C25" s="17">
        <v>103.291356611334</v>
      </c>
      <c r="D25" s="17">
        <v>106.044908344409</v>
      </c>
      <c r="E25" s="17">
        <v>103.61343671618199</v>
      </c>
      <c r="F25" s="17">
        <v>105.667709304453</v>
      </c>
      <c r="G25" s="17">
        <v>102.30853155608</v>
      </c>
      <c r="H25" s="17">
        <v>103.230767263484</v>
      </c>
      <c r="I25" s="17">
        <v>99.876955528212306</v>
      </c>
      <c r="J25" s="17">
        <v>105.01817704675101</v>
      </c>
      <c r="K25" s="17">
        <v>103.037323211481</v>
      </c>
      <c r="L25" s="17">
        <v>103.007296606731</v>
      </c>
      <c r="M25" s="17">
        <v>103.893274877267</v>
      </c>
      <c r="P25" s="18">
        <f t="shared" si="39"/>
        <v>104.4203649061761</v>
      </c>
      <c r="Q25" s="18">
        <f t="shared" si="40"/>
        <v>102.38297872340503</v>
      </c>
      <c r="R25" s="18">
        <f t="shared" si="41"/>
        <v>102.31883269242836</v>
      </c>
      <c r="S25" s="18">
        <f t="shared" si="27"/>
        <v>102.62728015246405</v>
      </c>
      <c r="T25" s="18">
        <f t="shared" si="28"/>
        <v>103.39130434782629</v>
      </c>
      <c r="U25" s="18">
        <f t="shared" si="29"/>
        <v>101.38752178163152</v>
      </c>
      <c r="V25" s="18">
        <f t="shared" si="30"/>
        <v>102.3943205283549</v>
      </c>
      <c r="W25" s="18">
        <f t="shared" si="31"/>
        <v>100.21164021164022</v>
      </c>
      <c r="X25" s="18">
        <f t="shared" si="32"/>
        <v>103.96098612050285</v>
      </c>
      <c r="Y25" s="18">
        <f t="shared" si="33"/>
        <v>100.94033239936283</v>
      </c>
      <c r="Z25" s="18">
        <f t="shared" si="34"/>
        <v>100.78878959288677</v>
      </c>
      <c r="AA25" s="18">
        <f t="shared" si="35"/>
        <v>103.36072342697025</v>
      </c>
      <c r="AC25" s="17">
        <f t="shared" si="11"/>
        <v>3.739982735688407</v>
      </c>
      <c r="AD25" s="17">
        <f t="shared" si="12"/>
        <v>1.5148848203970882</v>
      </c>
      <c r="AE25" s="17">
        <f t="shared" si="13"/>
        <v>20.229491598842301</v>
      </c>
      <c r="AF25" s="17">
        <f t="shared" si="14"/>
        <v>2.3797897542348063</v>
      </c>
      <c r="AG25" s="17">
        <f t="shared" si="15"/>
        <v>1.4252618323403574</v>
      </c>
      <c r="AH25" s="17">
        <f t="shared" si="16"/>
        <v>2.1779027024961461</v>
      </c>
      <c r="AI25" s="17">
        <f t="shared" si="17"/>
        <v>2.7310060435946322</v>
      </c>
      <c r="AJ25" s="17">
        <f t="shared" si="18"/>
        <v>1.5818327865424229</v>
      </c>
      <c r="AK25" s="17">
        <f t="shared" si="19"/>
        <v>1.4798342798444775</v>
      </c>
      <c r="AL25" s="17">
        <f t="shared" si="20"/>
        <v>4.6291772388657222</v>
      </c>
      <c r="AM25" s="17">
        <f t="shared" si="21"/>
        <v>3.7865576784214343</v>
      </c>
      <c r="AN25" s="17">
        <f t="shared" si="22"/>
        <v>57.168957914740901</v>
      </c>
      <c r="AO25" s="19">
        <f t="shared" si="26"/>
        <v>102.84467938600869</v>
      </c>
      <c r="AQ25" s="20">
        <v>86.33</v>
      </c>
      <c r="AR25" s="19">
        <f t="shared" si="36"/>
        <v>96.83679192372405</v>
      </c>
      <c r="AT25" s="21">
        <v>38.131999999999998</v>
      </c>
      <c r="AU25" s="19">
        <f t="shared" si="42"/>
        <v>101.97031820525655</v>
      </c>
      <c r="AW25" s="50">
        <v>107.28</v>
      </c>
      <c r="AX25" s="50">
        <v>108.29730000000001</v>
      </c>
      <c r="AY25" s="50">
        <v>112.49555482737047</v>
      </c>
      <c r="AZ25" s="18">
        <f t="shared" si="37"/>
        <v>0.79603387759530542</v>
      </c>
      <c r="BA25" s="18">
        <f t="shared" si="43"/>
        <v>1.2244079035894633</v>
      </c>
      <c r="BB25" s="18">
        <f t="shared" si="44"/>
        <v>1.0547649020801941</v>
      </c>
      <c r="BC25" s="18">
        <f t="shared" si="45"/>
        <v>3.0752066832649629</v>
      </c>
      <c r="BD25" s="18">
        <f t="shared" si="38"/>
        <v>7.0999386079008708</v>
      </c>
      <c r="BE25" s="18">
        <f t="shared" si="46"/>
        <v>10.175145291165833</v>
      </c>
    </row>
    <row r="26" spans="1:57" s="17" customFormat="1">
      <c r="A26" s="17" t="s">
        <v>40</v>
      </c>
      <c r="B26" s="17">
        <v>107.71698544845999</v>
      </c>
      <c r="C26" s="17">
        <v>103.54894104178599</v>
      </c>
      <c r="D26" s="17">
        <v>106.54559726491399</v>
      </c>
      <c r="E26" s="17">
        <v>103.94328450517099</v>
      </c>
      <c r="F26" s="17">
        <v>105.503036428428</v>
      </c>
      <c r="G26" s="17">
        <v>102.508544976081</v>
      </c>
      <c r="H26" s="17">
        <v>103.230767263484</v>
      </c>
      <c r="I26" s="17">
        <v>99.876955528212306</v>
      </c>
      <c r="J26" s="17">
        <v>104.91745073673</v>
      </c>
      <c r="K26" s="17">
        <v>103.29010917912601</v>
      </c>
      <c r="L26" s="17">
        <v>103.2592903696</v>
      </c>
      <c r="M26" s="17">
        <v>104.051032879244</v>
      </c>
      <c r="P26" s="18">
        <f t="shared" si="39"/>
        <v>104.97388833783438</v>
      </c>
      <c r="Q26" s="18">
        <f t="shared" ref="Q26:Q33" si="47">+Q25*C26/C25</f>
        <v>102.638297872341</v>
      </c>
      <c r="R26" s="18">
        <f t="shared" si="41"/>
        <v>102.8019290210302</v>
      </c>
      <c r="S26" s="18">
        <f t="shared" si="27"/>
        <v>102.95398856520565</v>
      </c>
      <c r="T26" s="18">
        <f t="shared" si="28"/>
        <v>103.23017902813305</v>
      </c>
      <c r="U26" s="18">
        <f t="shared" si="29"/>
        <v>101.58573462535564</v>
      </c>
      <c r="V26" s="18">
        <f t="shared" si="30"/>
        <v>102.39432052835491</v>
      </c>
      <c r="W26" s="18">
        <f t="shared" si="31"/>
        <v>100.21164021164022</v>
      </c>
      <c r="X26" s="18">
        <f t="shared" si="32"/>
        <v>103.86127379628871</v>
      </c>
      <c r="Y26" s="18">
        <f t="shared" si="33"/>
        <v>101.18797372781243</v>
      </c>
      <c r="Z26" s="18">
        <f t="shared" si="34"/>
        <v>101.0353560710023</v>
      </c>
      <c r="AA26" s="18">
        <f t="shared" si="35"/>
        <v>103.51767276974532</v>
      </c>
      <c r="AC26" s="17">
        <f t="shared" si="11"/>
        <v>3.7598080645891541</v>
      </c>
      <c r="AD26" s="17">
        <f t="shared" si="12"/>
        <v>1.5186625880289981</v>
      </c>
      <c r="AE26" s="17">
        <f t="shared" si="13"/>
        <v>20.325004740105943</v>
      </c>
      <c r="AF26" s="17">
        <f t="shared" si="14"/>
        <v>2.3873656866000577</v>
      </c>
      <c r="AG26" s="17">
        <f t="shared" si="15"/>
        <v>1.4230407000136982</v>
      </c>
      <c r="AH26" s="17">
        <f t="shared" si="16"/>
        <v>2.1821605074057677</v>
      </c>
      <c r="AI26" s="17">
        <f t="shared" si="17"/>
        <v>2.7310060435946326</v>
      </c>
      <c r="AJ26" s="17">
        <f t="shared" si="18"/>
        <v>1.5818327865424229</v>
      </c>
      <c r="AK26" s="17">
        <f t="shared" si="19"/>
        <v>1.4784149232088641</v>
      </c>
      <c r="AL26" s="17">
        <f t="shared" si="20"/>
        <v>4.6405342016754521</v>
      </c>
      <c r="AM26" s="17">
        <f t="shared" si="21"/>
        <v>3.7958209922752952</v>
      </c>
      <c r="AN26" s="17">
        <f t="shared" si="22"/>
        <v>57.25576681152841</v>
      </c>
      <c r="AO26" s="19">
        <f t="shared" si="26"/>
        <v>103.07941804556869</v>
      </c>
      <c r="AQ26" s="20">
        <v>85.52</v>
      </c>
      <c r="AR26" s="19">
        <f t="shared" si="36"/>
        <v>95.928210880538401</v>
      </c>
      <c r="AT26" s="21">
        <v>38.213668181818186</v>
      </c>
      <c r="AU26" s="19">
        <f t="shared" si="42"/>
        <v>102.18871038209609</v>
      </c>
      <c r="AW26" s="50">
        <v>107.509</v>
      </c>
      <c r="AX26" s="50">
        <v>108.27010000000001</v>
      </c>
      <c r="AY26" s="50">
        <v>112.73673657243287</v>
      </c>
      <c r="AZ26" s="18">
        <f t="shared" si="37"/>
        <v>0.82587025806211212</v>
      </c>
      <c r="BA26" s="18">
        <f t="shared" si="43"/>
        <v>1.2837315048857809</v>
      </c>
      <c r="BB26" s="18">
        <f t="shared" si="44"/>
        <v>1.0481313869838877</v>
      </c>
      <c r="BC26" s="18">
        <f t="shared" si="45"/>
        <v>3.1577331499317807</v>
      </c>
      <c r="BD26" s="18">
        <f t="shared" si="38"/>
        <v>6.4086915460728644</v>
      </c>
      <c r="BE26" s="18">
        <f t="shared" si="46"/>
        <v>9.5664246960046455</v>
      </c>
    </row>
    <row r="27" spans="1:57" s="17" customFormat="1">
      <c r="A27" s="17" t="s">
        <v>41</v>
      </c>
      <c r="B27" s="17">
        <v>108.180301572883</v>
      </c>
      <c r="C27" s="17">
        <v>103.72066399542101</v>
      </c>
      <c r="D27" s="17">
        <v>106.64574017666</v>
      </c>
      <c r="E27" s="17">
        <v>104.135695715415</v>
      </c>
      <c r="F27" s="17">
        <v>105.752659597641</v>
      </c>
      <c r="G27" s="17">
        <v>102.508544976081</v>
      </c>
      <c r="H27" s="17">
        <v>103.830946643072</v>
      </c>
      <c r="I27" s="17">
        <v>99.982422218316003</v>
      </c>
      <c r="J27" s="17">
        <v>104.718313664045</v>
      </c>
      <c r="K27" s="17">
        <v>103.987055186063</v>
      </c>
      <c r="L27" s="17">
        <v>104.073424065024</v>
      </c>
      <c r="M27" s="17">
        <v>103.836408620741</v>
      </c>
      <c r="P27" s="18">
        <f t="shared" si="39"/>
        <v>105.4254057555175</v>
      </c>
      <c r="Q27" s="18">
        <f>+Q26*C27/C26</f>
        <v>102.80851063829864</v>
      </c>
      <c r="R27" s="18">
        <f t="shared" si="41"/>
        <v>102.89855323422668</v>
      </c>
      <c r="S27" s="18">
        <f t="shared" si="27"/>
        <v>103.14456847263867</v>
      </c>
      <c r="T27" s="18">
        <f t="shared" si="28"/>
        <v>103.47442455243043</v>
      </c>
      <c r="U27" s="18">
        <f t="shared" si="29"/>
        <v>101.58573462535563</v>
      </c>
      <c r="V27" s="18">
        <f t="shared" si="30"/>
        <v>102.98963684147681</v>
      </c>
      <c r="W27" s="18">
        <f t="shared" si="31"/>
        <v>100.3174603174603</v>
      </c>
      <c r="X27" s="18">
        <f t="shared" si="32"/>
        <v>103.66414138519889</v>
      </c>
      <c r="Y27" s="18">
        <f t="shared" si="33"/>
        <v>101.87073565729538</v>
      </c>
      <c r="Z27" s="18">
        <f t="shared" si="34"/>
        <v>101.83195546183815</v>
      </c>
      <c r="AA27" s="18">
        <f t="shared" si="35"/>
        <v>103.3041486638775</v>
      </c>
      <c r="AC27" s="17">
        <f t="shared" si="11"/>
        <v>3.7759798846025663</v>
      </c>
      <c r="AD27" s="17">
        <f t="shared" si="12"/>
        <v>1.5211810997836095</v>
      </c>
      <c r="AE27" s="17">
        <f t="shared" si="13"/>
        <v>20.344108346525871</v>
      </c>
      <c r="AF27" s="17">
        <f t="shared" si="14"/>
        <v>2.3917849804797973</v>
      </c>
      <c r="AG27" s="17">
        <f t="shared" si="15"/>
        <v>1.4264076545723707</v>
      </c>
      <c r="AH27" s="17">
        <f t="shared" si="16"/>
        <v>2.1821605074057673</v>
      </c>
      <c r="AI27" s="17">
        <f t="shared" si="17"/>
        <v>2.746883998940175</v>
      </c>
      <c r="AJ27" s="17">
        <f t="shared" si="18"/>
        <v>1.5835031485134283</v>
      </c>
      <c r="AK27" s="17">
        <f t="shared" si="19"/>
        <v>1.4756088388258151</v>
      </c>
      <c r="AL27" s="17">
        <f t="shared" si="20"/>
        <v>4.6718460262791375</v>
      </c>
      <c r="AM27" s="17">
        <f t="shared" si="21"/>
        <v>3.8257486216493484</v>
      </c>
      <c r="AN27" s="17">
        <f t="shared" si="22"/>
        <v>57.137666335666658</v>
      </c>
      <c r="AO27" s="19">
        <f t="shared" si="26"/>
        <v>103.08287944324455</v>
      </c>
      <c r="AQ27" s="20">
        <v>86.32</v>
      </c>
      <c r="AR27" s="19">
        <f t="shared" si="36"/>
        <v>96.825574873808165</v>
      </c>
      <c r="AT27" s="21">
        <v>38.36969047619047</v>
      </c>
      <c r="AU27" s="19">
        <f t="shared" si="42"/>
        <v>102.60593588834429</v>
      </c>
      <c r="AW27" s="50">
        <v>107.5423</v>
      </c>
      <c r="AX27" s="50">
        <v>108.13600000000001</v>
      </c>
      <c r="AY27" s="50">
        <v>112.76819506091928</v>
      </c>
      <c r="AZ27" s="18">
        <f t="shared" si="37"/>
        <v>0.77995914827434776</v>
      </c>
      <c r="BA27" s="18">
        <f t="shared" si="43"/>
        <v>0.54949656748724018</v>
      </c>
      <c r="BB27" s="18">
        <f t="shared" si="44"/>
        <v>0.97900763816279746</v>
      </c>
      <c r="BC27" s="18">
        <f t="shared" si="45"/>
        <v>2.3084633539243855</v>
      </c>
      <c r="BD27" s="18">
        <f t="shared" si="38"/>
        <v>6.5575103124259284</v>
      </c>
      <c r="BE27" s="18">
        <f t="shared" si="46"/>
        <v>8.8659736663503139</v>
      </c>
    </row>
    <row r="28" spans="1:57" s="17" customFormat="1">
      <c r="A28" s="17" t="s">
        <v>42</v>
      </c>
      <c r="B28" s="17">
        <v>108.742830921455</v>
      </c>
      <c r="C28" s="17">
        <v>103.80652547223799</v>
      </c>
      <c r="D28" s="17">
        <v>106.445454353168</v>
      </c>
      <c r="E28" s="17">
        <v>104.27313229416001</v>
      </c>
      <c r="F28" s="17">
        <v>106.070243001403</v>
      </c>
      <c r="G28" s="17">
        <v>102.70855839608301</v>
      </c>
      <c r="H28" s="17">
        <v>103.730920330876</v>
      </c>
      <c r="I28" s="17">
        <v>99.349622077693795</v>
      </c>
      <c r="J28" s="17">
        <v>104.817882200387</v>
      </c>
      <c r="K28" s="17">
        <v>105.111786543075</v>
      </c>
      <c r="L28" s="17">
        <v>104.49531407525799</v>
      </c>
      <c r="M28" s="17">
        <v>103.748816241737</v>
      </c>
      <c r="P28" s="18">
        <f t="shared" si="39"/>
        <v>105.9736098551579</v>
      </c>
      <c r="Q28" s="18">
        <f t="shared" si="47"/>
        <v>102.89361702127695</v>
      </c>
      <c r="R28" s="18">
        <f t="shared" si="41"/>
        <v>102.70530480783373</v>
      </c>
      <c r="S28" s="18">
        <f t="shared" si="27"/>
        <v>103.28069697794726</v>
      </c>
      <c r="T28" s="18">
        <f t="shared" si="28"/>
        <v>103.78516624040977</v>
      </c>
      <c r="U28" s="18">
        <f t="shared" si="29"/>
        <v>101.78394746908074</v>
      </c>
      <c r="V28" s="18">
        <f t="shared" si="30"/>
        <v>102.8904210113152</v>
      </c>
      <c r="W28" s="18">
        <f t="shared" si="31"/>
        <v>99.682539682539712</v>
      </c>
      <c r="X28" s="18">
        <f t="shared" si="32"/>
        <v>103.7627075907433</v>
      </c>
      <c r="Y28" s="18">
        <f t="shared" si="33"/>
        <v>102.97257675233003</v>
      </c>
      <c r="Z28" s="18">
        <f t="shared" si="34"/>
        <v>102.24475906773374</v>
      </c>
      <c r="AA28" s="18">
        <f t="shared" si="35"/>
        <v>103.21700527879085</v>
      </c>
      <c r="AC28" s="17">
        <f t="shared" si="11"/>
        <v>3.7956146931011854</v>
      </c>
      <c r="AD28" s="17">
        <f t="shared" si="12"/>
        <v>1.5224403556609079</v>
      </c>
      <c r="AE28" s="17">
        <f t="shared" si="13"/>
        <v>20.30590113368601</v>
      </c>
      <c r="AF28" s="17">
        <f t="shared" si="14"/>
        <v>2.3949416189653094</v>
      </c>
      <c r="AG28" s="17">
        <f t="shared" si="15"/>
        <v>1.4306912669166354</v>
      </c>
      <c r="AH28" s="17">
        <f t="shared" si="16"/>
        <v>2.1864183123154106</v>
      </c>
      <c r="AI28" s="17">
        <f t="shared" si="17"/>
        <v>2.7442377678758594</v>
      </c>
      <c r="AJ28" s="17">
        <f t="shared" si="18"/>
        <v>1.5734809766873947</v>
      </c>
      <c r="AK28" s="17">
        <f t="shared" si="19"/>
        <v>1.4770118810173325</v>
      </c>
      <c r="AL28" s="17">
        <f t="shared" si="20"/>
        <v>4.7223770439282671</v>
      </c>
      <c r="AM28" s="17">
        <f t="shared" si="21"/>
        <v>3.8412573371513181</v>
      </c>
      <c r="AN28" s="17">
        <f t="shared" si="22"/>
        <v>57.089467209834432</v>
      </c>
      <c r="AO28" s="19">
        <f t="shared" si="26"/>
        <v>103.08383959714007</v>
      </c>
      <c r="AQ28" s="20">
        <v>97.16</v>
      </c>
      <c r="AR28" s="19">
        <f t="shared" si="36"/>
        <v>108.98485698261355</v>
      </c>
      <c r="AT28" s="21">
        <v>38.514536363636367</v>
      </c>
      <c r="AU28" s="19">
        <f t="shared" si="42"/>
        <v>102.99327411433771</v>
      </c>
      <c r="AW28" s="50">
        <v>107.639</v>
      </c>
      <c r="AX28" s="50">
        <v>108.56400000000001</v>
      </c>
      <c r="AY28" s="50">
        <v>112.87305668920727</v>
      </c>
      <c r="AZ28" s="18">
        <f t="shared" si="37"/>
        <v>0.75184724731117225</v>
      </c>
      <c r="BA28" s="18">
        <f t="shared" si="43"/>
        <v>1.5963963762722249</v>
      </c>
      <c r="BB28" s="18">
        <f t="shared" si="44"/>
        <v>1.1031810207344437</v>
      </c>
      <c r="BC28" s="18">
        <f t="shared" si="45"/>
        <v>3.4514246443178407</v>
      </c>
      <c r="BD28" s="18">
        <f t="shared" si="38"/>
        <v>5.1750608062139474</v>
      </c>
      <c r="BE28" s="18">
        <f t="shared" si="46"/>
        <v>8.6264854505317885</v>
      </c>
    </row>
    <row r="29" spans="1:57" s="17" customFormat="1">
      <c r="A29" s="17" t="s">
        <v>43</v>
      </c>
      <c r="B29" s="17">
        <v>109.286416644704</v>
      </c>
      <c r="C29" s="17">
        <v>103.205495134516</v>
      </c>
      <c r="D29" s="17">
        <v>106.74587026929299</v>
      </c>
      <c r="E29" s="17">
        <v>104.712929346145</v>
      </c>
      <c r="F29" s="17">
        <v>107.041290198914</v>
      </c>
      <c r="G29" s="17">
        <v>102.90858253779</v>
      </c>
      <c r="H29" s="17">
        <v>104.131036332866</v>
      </c>
      <c r="I29" s="17">
        <v>99.455088767797506</v>
      </c>
      <c r="J29" s="17">
        <v>105.217314119436</v>
      </c>
      <c r="K29" s="17">
        <v>105.975558210703</v>
      </c>
      <c r="L29" s="17">
        <v>104.631003024495</v>
      </c>
      <c r="M29" s="17">
        <v>103.492918087368</v>
      </c>
      <c r="P29" s="18">
        <f t="shared" si="39"/>
        <v>106.50335274368022</v>
      </c>
      <c r="Q29" s="18">
        <f>+Q28*C29/C28</f>
        <v>102.2978723404257</v>
      </c>
      <c r="R29" s="18">
        <f t="shared" si="41"/>
        <v>102.9951650787324</v>
      </c>
      <c r="S29" s="18">
        <f t="shared" si="27"/>
        <v>103.71630819493572</v>
      </c>
      <c r="T29" s="18">
        <f t="shared" si="28"/>
        <v>104.73529411764703</v>
      </c>
      <c r="U29" s="18">
        <f t="shared" si="29"/>
        <v>101.98217093799109</v>
      </c>
      <c r="V29" s="18">
        <f t="shared" si="30"/>
        <v>103.28729499803777</v>
      </c>
      <c r="W29" s="18">
        <f t="shared" si="31"/>
        <v>99.788359788359813</v>
      </c>
      <c r="X29" s="18">
        <f t="shared" si="32"/>
        <v>104.15811853159263</v>
      </c>
      <c r="Y29" s="18">
        <f t="shared" si="33"/>
        <v>103.81876914679439</v>
      </c>
      <c r="Z29" s="18">
        <f t="shared" si="34"/>
        <v>102.37752563287273</v>
      </c>
      <c r="AA29" s="18">
        <f t="shared" si="35"/>
        <v>102.96241884487149</v>
      </c>
      <c r="AC29" s="17">
        <f t="shared" si="11"/>
        <v>3.8145882837336962</v>
      </c>
      <c r="AD29" s="17">
        <f t="shared" si="12"/>
        <v>1.5136255645197749</v>
      </c>
      <c r="AE29" s="17">
        <f t="shared" si="13"/>
        <v>20.363209507527699</v>
      </c>
      <c r="AF29" s="17">
        <f t="shared" si="14"/>
        <v>2.4050428621189699</v>
      </c>
      <c r="AG29" s="17">
        <f t="shared" si="15"/>
        <v>1.4437888964301691</v>
      </c>
      <c r="AH29" s="17">
        <f t="shared" si="16"/>
        <v>2.1906763454643796</v>
      </c>
      <c r="AI29" s="17">
        <f t="shared" si="17"/>
        <v>2.7548229766129464</v>
      </c>
      <c r="AJ29" s="17">
        <f t="shared" si="18"/>
        <v>1.5751513386584004</v>
      </c>
      <c r="AK29" s="17">
        <f t="shared" si="19"/>
        <v>1.4826403642275259</v>
      </c>
      <c r="AL29" s="17">
        <f t="shared" si="20"/>
        <v>4.7611838764306382</v>
      </c>
      <c r="AM29" s="17">
        <f t="shared" si="21"/>
        <v>3.8462452753803151</v>
      </c>
      <c r="AN29" s="17">
        <f t="shared" si="22"/>
        <v>56.948655103999243</v>
      </c>
      <c r="AO29" s="19">
        <f t="shared" si="26"/>
        <v>103.09963039510376</v>
      </c>
      <c r="AQ29" s="20">
        <v>98.56</v>
      </c>
      <c r="AR29" s="19">
        <f t="shared" si="36"/>
        <v>110.55524397083565</v>
      </c>
      <c r="AT29" s="21">
        <v>38.627459090909085</v>
      </c>
      <c r="AU29" s="19">
        <f t="shared" si="42"/>
        <v>103.29524533096952</v>
      </c>
      <c r="AW29" s="50">
        <v>107.75999999999999</v>
      </c>
      <c r="AX29" s="50">
        <v>108.19000000000001</v>
      </c>
      <c r="AY29" s="50">
        <v>112.99889064315288</v>
      </c>
      <c r="AZ29" s="18">
        <f t="shared" ref="AZ29:AZ82" si="48">+((AO29-AO17)/$AW17)*$AO$4</f>
        <v>0.70051646929344957</v>
      </c>
      <c r="BA29" s="18">
        <f t="shared" si="43"/>
        <v>1.1530231856421735</v>
      </c>
      <c r="BB29" s="18">
        <f t="shared" si="44"/>
        <v>1.1046881590182296</v>
      </c>
      <c r="BC29" s="18">
        <f t="shared" si="45"/>
        <v>2.9582278139538527</v>
      </c>
      <c r="BD29" s="18">
        <f t="shared" si="38"/>
        <v>4.8017721860461382</v>
      </c>
      <c r="BE29" s="18">
        <f t="shared" si="46"/>
        <v>7.7599999999999909</v>
      </c>
    </row>
    <row r="30" spans="1:57" s="17" customFormat="1">
      <c r="A30" s="23" t="s">
        <v>45</v>
      </c>
      <c r="B30" s="17">
        <v>109.89839206615299</v>
      </c>
      <c r="C30" s="17">
        <v>103.634802518603</v>
      </c>
      <c r="D30" s="17">
        <v>108.34805430432699</v>
      </c>
      <c r="E30" s="17">
        <v>105.48257418711999</v>
      </c>
      <c r="F30" s="17">
        <v>107.229487771514</v>
      </c>
      <c r="G30" s="17">
        <v>102.808570466937</v>
      </c>
      <c r="H30" s="17">
        <v>104.43112602266</v>
      </c>
      <c r="I30" s="17">
        <v>99.666022148004899</v>
      </c>
      <c r="J30" s="17">
        <v>105.637585964696</v>
      </c>
      <c r="K30" s="17">
        <v>106.72571514616099</v>
      </c>
      <c r="L30" s="17">
        <v>103.480497564155</v>
      </c>
      <c r="M30" s="17">
        <v>103.948306738422</v>
      </c>
      <c r="P30" s="18">
        <f t="shared" si="39"/>
        <v>107.09974373335774</v>
      </c>
      <c r="Q30" s="18">
        <f t="shared" si="47"/>
        <v>102.72340425531931</v>
      </c>
      <c r="R30" s="18">
        <f t="shared" si="41"/>
        <v>104.54105354035192</v>
      </c>
      <c r="S30" s="18">
        <f t="shared" si="27"/>
        <v>104.47862782466675</v>
      </c>
      <c r="T30" s="18">
        <f t="shared" si="28"/>
        <v>104.91943734015359</v>
      </c>
      <c r="U30" s="18">
        <f t="shared" si="29"/>
        <v>101.8830592035364</v>
      </c>
      <c r="V30" s="18">
        <f t="shared" si="30"/>
        <v>103.58495315459871</v>
      </c>
      <c r="W30" s="18">
        <f t="shared" si="31"/>
        <v>99.999999999999986</v>
      </c>
      <c r="X30" s="18">
        <f t="shared" si="32"/>
        <v>104.57415960848606</v>
      </c>
      <c r="Y30" s="18">
        <f t="shared" si="33"/>
        <v>104.55365906878318</v>
      </c>
      <c r="Z30" s="18">
        <f t="shared" si="34"/>
        <v>101.25179904274205</v>
      </c>
      <c r="AA30" s="18">
        <f t="shared" si="35"/>
        <v>103.41547319770598</v>
      </c>
      <c r="AC30" s="17">
        <f t="shared" si="11"/>
        <v>3.8359489829336866</v>
      </c>
      <c r="AD30" s="17">
        <f t="shared" si="12"/>
        <v>1.5199218439062963</v>
      </c>
      <c r="AE30" s="17">
        <f t="shared" si="13"/>
        <v>20.668847646902151</v>
      </c>
      <c r="AF30" s="17">
        <f t="shared" si="14"/>
        <v>2.4227200376379043</v>
      </c>
      <c r="AG30" s="17">
        <f t="shared" si="15"/>
        <v>1.4463273333749225</v>
      </c>
      <c r="AH30" s="17">
        <f t="shared" si="16"/>
        <v>2.1885473288899053</v>
      </c>
      <c r="AI30" s="17">
        <f t="shared" si="17"/>
        <v>2.7627619542857174</v>
      </c>
      <c r="AJ30" s="17">
        <f t="shared" si="18"/>
        <v>1.5784920626004111</v>
      </c>
      <c r="AK30" s="17">
        <f t="shared" si="19"/>
        <v>1.4885625074312914</v>
      </c>
      <c r="AL30" s="17">
        <f t="shared" si="20"/>
        <v>4.7948863184483921</v>
      </c>
      <c r="AM30" s="17">
        <f t="shared" si="21"/>
        <v>3.8039525890520003</v>
      </c>
      <c r="AN30" s="17">
        <f t="shared" si="22"/>
        <v>57.199240088039005</v>
      </c>
      <c r="AO30" s="19">
        <f t="shared" si="26"/>
        <v>103.71020869350167</v>
      </c>
      <c r="AQ30" s="20">
        <v>100.27</v>
      </c>
      <c r="AR30" s="19">
        <f t="shared" si="36"/>
        <v>112.47335950644977</v>
      </c>
      <c r="AT30" s="21">
        <v>38.946759999999998</v>
      </c>
      <c r="AU30" s="19">
        <f t="shared" si="42"/>
        <v>104.14910076218814</v>
      </c>
      <c r="AW30" s="50">
        <v>108.23</v>
      </c>
      <c r="AX30" s="50">
        <v>108.72000000000003</v>
      </c>
      <c r="AY30" s="50">
        <v>113.49174029610647</v>
      </c>
      <c r="AZ30" s="18">
        <f t="shared" si="48"/>
        <v>0.75143950561194484</v>
      </c>
      <c r="BA30" s="18">
        <f t="shared" si="43"/>
        <v>1.3433899674476839</v>
      </c>
      <c r="BB30" s="18">
        <f t="shared" si="44"/>
        <v>1.2459827694523575</v>
      </c>
      <c r="BC30" s="18">
        <f t="shared" si="45"/>
        <v>3.3408122425119862</v>
      </c>
      <c r="BD30" s="18">
        <f t="shared" si="38"/>
        <v>3.5593497423957396</v>
      </c>
      <c r="BE30" s="18">
        <f t="shared" si="46"/>
        <v>6.9001619849077258</v>
      </c>
    </row>
    <row r="31" spans="1:57" s="17" customFormat="1">
      <c r="A31" s="17" t="s">
        <v>33</v>
      </c>
      <c r="B31" s="17">
        <v>110.392852794921</v>
      </c>
      <c r="C31" s="17">
        <v>104.06410990269001</v>
      </c>
      <c r="D31" s="17">
        <v>108.247924211694</v>
      </c>
      <c r="E31" s="17">
        <v>106.128526107223</v>
      </c>
      <c r="F31" s="17">
        <v>107.530081116639</v>
      </c>
      <c r="G31" s="17">
        <v>103.508622797795</v>
      </c>
      <c r="H31" s="17">
        <v>104.83124202465</v>
      </c>
      <c r="I31" s="17">
        <v>99.876955528212306</v>
      </c>
      <c r="J31" s="17">
        <v>106.038175657422</v>
      </c>
      <c r="K31" s="17">
        <v>106.94267296685</v>
      </c>
      <c r="L31" s="17">
        <v>103.58768043162</v>
      </c>
      <c r="M31" s="17">
        <v>104.405988383691</v>
      </c>
      <c r="P31" s="18">
        <f t="shared" si="39"/>
        <v>107.58161263372696</v>
      </c>
      <c r="Q31" s="18">
        <f t="shared" si="47"/>
        <v>103.14893617021293</v>
      </c>
      <c r="R31" s="18">
        <f t="shared" si="41"/>
        <v>104.44444169584621</v>
      </c>
      <c r="S31" s="18">
        <f t="shared" si="27"/>
        <v>105.11843179961856</v>
      </c>
      <c r="T31" s="18">
        <f t="shared" si="28"/>
        <v>105.21355498721267</v>
      </c>
      <c r="U31" s="18">
        <f t="shared" si="29"/>
        <v>102.57680946916544</v>
      </c>
      <c r="V31" s="18">
        <f t="shared" si="30"/>
        <v>103.98182714132126</v>
      </c>
      <c r="W31" s="18">
        <f t="shared" si="31"/>
        <v>100.21164021164019</v>
      </c>
      <c r="X31" s="18">
        <f t="shared" si="32"/>
        <v>104.97071666800315</v>
      </c>
      <c r="Y31" s="18">
        <f t="shared" si="33"/>
        <v>104.76620141610368</v>
      </c>
      <c r="Z31" s="18">
        <f t="shared" si="34"/>
        <v>101.35667347234809</v>
      </c>
      <c r="AA31" s="18">
        <f t="shared" si="35"/>
        <v>103.87080879098797</v>
      </c>
      <c r="AC31" s="17">
        <f t="shared" si="11"/>
        <v>3.8532078899473263</v>
      </c>
      <c r="AD31" s="17">
        <f t="shared" si="12"/>
        <v>1.5262181232928178</v>
      </c>
      <c r="AE31" s="17">
        <f t="shared" si="13"/>
        <v>20.649746485900323</v>
      </c>
      <c r="AF31" s="17">
        <f t="shared" si="14"/>
        <v>2.4375562385198437</v>
      </c>
      <c r="AG31" s="17">
        <f t="shared" si="15"/>
        <v>1.4503817812727922</v>
      </c>
      <c r="AH31" s="17">
        <f t="shared" si="16"/>
        <v>2.2034497601932874</v>
      </c>
      <c r="AI31" s="17">
        <f t="shared" si="17"/>
        <v>2.7733471630228039</v>
      </c>
      <c r="AJ31" s="17">
        <f t="shared" si="18"/>
        <v>1.5818327865424224</v>
      </c>
      <c r="AK31" s="17">
        <f t="shared" si="19"/>
        <v>1.4942073050855529</v>
      </c>
      <c r="AL31" s="17">
        <f t="shared" si="20"/>
        <v>4.8046336233474731</v>
      </c>
      <c r="AM31" s="17">
        <f t="shared" si="21"/>
        <v>3.8078926410984515</v>
      </c>
      <c r="AN31" s="17">
        <f t="shared" si="22"/>
        <v>57.451086829299612</v>
      </c>
      <c r="AO31" s="19">
        <f t="shared" si="26"/>
        <v>104.0335606275227</v>
      </c>
      <c r="AQ31" s="20">
        <v>102.2</v>
      </c>
      <c r="AR31" s="19">
        <f t="shared" si="36"/>
        <v>114.6382501402131</v>
      </c>
      <c r="AT31" s="21">
        <v>39.023450000000011</v>
      </c>
      <c r="AU31" s="19">
        <f t="shared" si="42"/>
        <v>104.35418058236968</v>
      </c>
      <c r="AW31" s="50">
        <v>108.61000000000001</v>
      </c>
      <c r="AX31" s="50">
        <v>109.27000000000002</v>
      </c>
      <c r="AY31" s="50">
        <v>113.89021448360089</v>
      </c>
      <c r="AZ31" s="18">
        <f t="shared" si="48"/>
        <v>0.67436359131107171</v>
      </c>
      <c r="BA31" s="18">
        <f t="shared" si="43"/>
        <v>1.6287969010853756</v>
      </c>
      <c r="BB31" s="18">
        <f t="shared" si="44"/>
        <v>1.1399661690734004</v>
      </c>
      <c r="BC31" s="18">
        <f t="shared" si="45"/>
        <v>3.4431266614698477</v>
      </c>
      <c r="BD31" s="18">
        <f t="shared" si="38"/>
        <v>2.5581811532108669</v>
      </c>
      <c r="BE31" s="18">
        <f t="shared" si="46"/>
        <v>6.0013078146807146</v>
      </c>
    </row>
    <row r="32" spans="1:57" s="17" customFormat="1">
      <c r="A32" s="17" t="s">
        <v>34</v>
      </c>
      <c r="B32" s="17">
        <v>110.62467139633</v>
      </c>
      <c r="C32" s="17">
        <v>104.493417286777</v>
      </c>
      <c r="D32" s="17">
        <v>108.448197216073</v>
      </c>
      <c r="E32" s="17">
        <v>106.252219028094</v>
      </c>
      <c r="F32" s="17">
        <v>107.96136722051401</v>
      </c>
      <c r="G32" s="17">
        <v>104.10867377950601</v>
      </c>
      <c r="H32" s="17">
        <v>105.331395092042</v>
      </c>
      <c r="I32" s="17">
        <v>100.29882228862699</v>
      </c>
      <c r="J32" s="17">
        <v>106.068277773061</v>
      </c>
      <c r="K32" s="17">
        <v>107.004084862849</v>
      </c>
      <c r="L32" s="17">
        <v>104.284369070141</v>
      </c>
      <c r="M32" s="17">
        <v>105.198905783161</v>
      </c>
      <c r="P32" s="18">
        <f t="shared" si="39"/>
        <v>107.80752779351005</v>
      </c>
      <c r="Q32" s="18">
        <f t="shared" si="47"/>
        <v>103.57446808510655</v>
      </c>
      <c r="R32" s="18">
        <f t="shared" si="41"/>
        <v>104.6376777535484</v>
      </c>
      <c r="S32" s="18">
        <f t="shared" si="27"/>
        <v>105.24094745439679</v>
      </c>
      <c r="T32" s="18">
        <f t="shared" si="28"/>
        <v>105.63554987212356</v>
      </c>
      <c r="U32" s="18">
        <f t="shared" si="29"/>
        <v>103.17145862552604</v>
      </c>
      <c r="V32" s="18">
        <f t="shared" si="30"/>
        <v>104.47792762428156</v>
      </c>
      <c r="W32" s="18">
        <f t="shared" si="31"/>
        <v>100.63492063492048</v>
      </c>
      <c r="X32" s="18">
        <f t="shared" si="32"/>
        <v>105.000515753401</v>
      </c>
      <c r="Y32" s="18">
        <f t="shared" si="33"/>
        <v>104.82636347197048</v>
      </c>
      <c r="Z32" s="18">
        <f t="shared" si="34"/>
        <v>102.03835726478594</v>
      </c>
      <c r="AA32" s="18">
        <f t="shared" si="35"/>
        <v>104.65966173766684</v>
      </c>
      <c r="AC32" s="17">
        <f t="shared" si="11"/>
        <v>3.861299403495265</v>
      </c>
      <c r="AD32" s="17">
        <f t="shared" si="12"/>
        <v>1.5325144026793394</v>
      </c>
      <c r="AE32" s="17">
        <f t="shared" si="13"/>
        <v>20.68795125332208</v>
      </c>
      <c r="AF32" s="17">
        <f t="shared" si="14"/>
        <v>2.4403972131568161</v>
      </c>
      <c r="AG32" s="17">
        <f t="shared" si="15"/>
        <v>1.4561990326045189</v>
      </c>
      <c r="AH32" s="17">
        <f t="shared" si="16"/>
        <v>2.2162234031615431</v>
      </c>
      <c r="AI32" s="17">
        <f t="shared" si="17"/>
        <v>2.7865788873040311</v>
      </c>
      <c r="AJ32" s="17">
        <f t="shared" si="18"/>
        <v>1.5885142344264434</v>
      </c>
      <c r="AK32" s="17">
        <f t="shared" si="19"/>
        <v>1.4946314806318357</v>
      </c>
      <c r="AL32" s="17">
        <f t="shared" si="20"/>
        <v>4.8073926871730217</v>
      </c>
      <c r="AM32" s="17">
        <f t="shared" si="21"/>
        <v>3.8335029794003335</v>
      </c>
      <c r="AN32" s="17">
        <f t="shared" si="22"/>
        <v>57.887402476233603</v>
      </c>
      <c r="AO32" s="19">
        <f t="shared" si="26"/>
        <v>104.59260745358884</v>
      </c>
      <c r="AQ32" s="20">
        <v>106.16</v>
      </c>
      <c r="AR32" s="19">
        <f t="shared" si="36"/>
        <v>119.08020190689847</v>
      </c>
      <c r="AT32" s="21">
        <v>39.068572727272731</v>
      </c>
      <c r="AU32" s="19">
        <f t="shared" si="42"/>
        <v>104.47484508615359</v>
      </c>
      <c r="AW32" s="50">
        <v>108.77</v>
      </c>
      <c r="AX32" s="50">
        <v>109.61000000000003</v>
      </c>
      <c r="AY32" s="50">
        <v>114.05799308886168</v>
      </c>
      <c r="AZ32" s="18">
        <f t="shared" si="48"/>
        <v>0.65151936299511037</v>
      </c>
      <c r="BA32" s="18">
        <f t="shared" si="43"/>
        <v>0.39013418008378559</v>
      </c>
      <c r="BB32" s="18">
        <f t="shared" si="44"/>
        <v>1.0522329253447773</v>
      </c>
      <c r="BC32" s="18">
        <f t="shared" si="45"/>
        <v>2.0938864684236735</v>
      </c>
      <c r="BD32" s="18">
        <f t="shared" si="38"/>
        <v>2.8508769065582156</v>
      </c>
      <c r="BE32" s="18">
        <f t="shared" si="46"/>
        <v>4.9447633749818891</v>
      </c>
    </row>
    <row r="33" spans="1:57" s="17" customFormat="1">
      <c r="A33" s="17" t="s">
        <v>35</v>
      </c>
      <c r="B33" s="17">
        <v>111.332649257974</v>
      </c>
      <c r="C33" s="17">
        <v>104.922724670864</v>
      </c>
      <c r="D33" s="17">
        <v>108.34805430432699</v>
      </c>
      <c r="E33" s="17">
        <v>106.403399264714</v>
      </c>
      <c r="F33" s="17">
        <v>108.646197276363</v>
      </c>
      <c r="G33" s="17">
        <v>103.908660359504</v>
      </c>
      <c r="H33" s="17">
        <v>105.831537406229</v>
      </c>
      <c r="I33" s="17">
        <v>100.404288978731</v>
      </c>
      <c r="J33" s="17">
        <v>106.057857809955</v>
      </c>
      <c r="K33" s="17">
        <v>106.668403733901</v>
      </c>
      <c r="L33" s="17">
        <v>105.74958167325001</v>
      </c>
      <c r="M33" s="17">
        <v>105.516714781329</v>
      </c>
      <c r="P33" s="18">
        <f t="shared" si="39"/>
        <v>108.49747644631036</v>
      </c>
      <c r="Q33" s="18">
        <f t="shared" si="47"/>
        <v>104.00000000000016</v>
      </c>
      <c r="R33" s="18">
        <f t="shared" si="41"/>
        <v>104.54105354035191</v>
      </c>
      <c r="S33" s="18">
        <f t="shared" si="27"/>
        <v>105.39068881023672</v>
      </c>
      <c r="T33" s="18">
        <f t="shared" si="28"/>
        <v>106.30562659846591</v>
      </c>
      <c r="U33" s="18">
        <f t="shared" si="29"/>
        <v>102.97324578180091</v>
      </c>
      <c r="V33" s="18">
        <f t="shared" si="30"/>
        <v>104.97401744116674</v>
      </c>
      <c r="W33" s="18">
        <f t="shared" si="31"/>
        <v>100.74074074074089</v>
      </c>
      <c r="X33" s="18">
        <f t="shared" si="32"/>
        <v>104.99020068537847</v>
      </c>
      <c r="Y33" s="18">
        <f t="shared" si="33"/>
        <v>104.49751404459688</v>
      </c>
      <c r="Z33" s="18">
        <f t="shared" si="34"/>
        <v>103.47201303120617</v>
      </c>
      <c r="AA33" s="18">
        <f t="shared" si="35"/>
        <v>104.9758416636635</v>
      </c>
      <c r="AC33" s="17">
        <f t="shared" si="11"/>
        <v>3.8860110203556655</v>
      </c>
      <c r="AD33" s="17">
        <f t="shared" si="12"/>
        <v>1.5388106820658607</v>
      </c>
      <c r="AE33" s="17">
        <f t="shared" si="13"/>
        <v>20.668847646902147</v>
      </c>
      <c r="AF33" s="17">
        <f t="shared" si="14"/>
        <v>2.4438695154908903</v>
      </c>
      <c r="AG33" s="17">
        <f t="shared" si="15"/>
        <v>1.4654361225979133</v>
      </c>
      <c r="AH33" s="17">
        <f t="shared" si="16"/>
        <v>2.2119655982518998</v>
      </c>
      <c r="AI33" s="17">
        <f t="shared" si="17"/>
        <v>2.7998103271054604</v>
      </c>
      <c r="AJ33" s="17">
        <f t="shared" si="18"/>
        <v>1.5901845963974539</v>
      </c>
      <c r="AK33" s="17">
        <f t="shared" si="19"/>
        <v>1.4944846506350427</v>
      </c>
      <c r="AL33" s="17">
        <f t="shared" si="20"/>
        <v>4.7923114778285845</v>
      </c>
      <c r="AM33" s="17">
        <f t="shared" si="21"/>
        <v>3.8873643291841669</v>
      </c>
      <c r="AN33" s="17">
        <f t="shared" si="22"/>
        <v>58.062282027028935</v>
      </c>
      <c r="AO33" s="19">
        <f t="shared" si="26"/>
        <v>104.84137799384402</v>
      </c>
      <c r="AQ33" s="20">
        <v>103.32</v>
      </c>
      <c r="AR33" s="19">
        <f t="shared" si="36"/>
        <v>115.89455973079077</v>
      </c>
      <c r="AT33" s="21">
        <v>39.084361111111114</v>
      </c>
      <c r="AU33" s="19">
        <f t="shared" si="42"/>
        <v>104.51706543976596</v>
      </c>
      <c r="AW33" s="50">
        <v>108.78</v>
      </c>
      <c r="AX33" s="50">
        <v>109.83000000000003</v>
      </c>
      <c r="AY33" s="50">
        <v>114.06847925169049</v>
      </c>
      <c r="AZ33" s="18">
        <f t="shared" si="48"/>
        <v>0.59496421626171159</v>
      </c>
      <c r="BA33" s="18">
        <f t="shared" si="43"/>
        <v>-0.72779962268265086</v>
      </c>
      <c r="BB33" s="18">
        <f t="shared" si="44"/>
        <v>1.0132947708937818</v>
      </c>
      <c r="BC33" s="18">
        <f t="shared" si="45"/>
        <v>0.88045936447284256</v>
      </c>
      <c r="BD33" s="18">
        <f t="shared" si="38"/>
        <v>3.1644565139022789</v>
      </c>
      <c r="BE33" s="18">
        <f t="shared" si="46"/>
        <v>4.0449158783751216</v>
      </c>
    </row>
    <row r="34" spans="1:57" s="17" customFormat="1">
      <c r="A34" s="17" t="s">
        <v>36</v>
      </c>
      <c r="B34" s="17">
        <v>111.733355095313</v>
      </c>
      <c r="C34" s="17">
        <v>104.836863194047</v>
      </c>
      <c r="D34" s="17">
        <v>108.047651207315</v>
      </c>
      <c r="E34" s="17">
        <v>106.71950339582899</v>
      </c>
      <c r="F34" s="17">
        <v>109.719184825699</v>
      </c>
      <c r="G34" s="17">
        <v>103.908660359504</v>
      </c>
      <c r="H34" s="17">
        <v>105.831537406229</v>
      </c>
      <c r="I34" s="17">
        <v>100.08788890842</v>
      </c>
      <c r="J34" s="17">
        <v>106.247732693213</v>
      </c>
      <c r="K34" s="17">
        <v>106.33170088973699</v>
      </c>
      <c r="L34" s="17">
        <v>105.593368345136</v>
      </c>
      <c r="M34" s="17">
        <v>105.392893093731</v>
      </c>
      <c r="P34" s="18">
        <f t="shared" si="39"/>
        <v>108.88797799673918</v>
      </c>
      <c r="Q34" s="18">
        <f t="shared" ref="Q34:Q84" si="49">+Q33*C34/C33</f>
        <v>103.91489361702183</v>
      </c>
      <c r="R34" s="18">
        <f t="shared" ref="R34:R84" si="50">+R33*D34/D33</f>
        <v>104.25120563814399</v>
      </c>
      <c r="S34" s="18">
        <f t="shared" ref="S34:S84" si="51">+S33*E34/E33</f>
        <v>105.70378437244794</v>
      </c>
      <c r="T34" s="18">
        <f t="shared" ref="T34:T84" si="52">+T33*F34/F33</f>
        <v>107.35549872122755</v>
      </c>
      <c r="U34" s="18">
        <f t="shared" ref="U34:U84" si="53">+U33*G34/G33</f>
        <v>102.97324578180091</v>
      </c>
      <c r="V34" s="18">
        <f t="shared" ref="V34:V84" si="54">+V33*H34/H33</f>
        <v>104.97401744116674</v>
      </c>
      <c r="W34" s="18">
        <f t="shared" ref="W34:W84" si="55">+W33*I34/I33</f>
        <v>100.4232804232807</v>
      </c>
      <c r="X34" s="18">
        <f t="shared" ref="X34:X84" si="56">+X33*J34/J33</f>
        <v>105.17816414711547</v>
      </c>
      <c r="Y34" s="18">
        <f t="shared" ref="Y34:Y84" si="57">+Y33*K34/K33</f>
        <v>104.16766369570954</v>
      </c>
      <c r="Z34" s="18">
        <f t="shared" ref="Z34:Z84" si="58">+Z33*L34/L33</f>
        <v>103.31916412848234</v>
      </c>
      <c r="AA34" s="18">
        <f t="shared" ref="AA34:AA84" si="59">+AA33*M34/M33</f>
        <v>104.85265467950889</v>
      </c>
      <c r="AC34" s="17">
        <f t="shared" si="11"/>
        <v>3.8999974592861903</v>
      </c>
      <c r="AD34" s="17">
        <f t="shared" si="12"/>
        <v>1.5375514261885623</v>
      </c>
      <c r="AE34" s="17">
        <f t="shared" si="13"/>
        <v>20.611541718478559</v>
      </c>
      <c r="AF34" s="17">
        <f t="shared" si="14"/>
        <v>2.4511297840076018</v>
      </c>
      <c r="AG34" s="17">
        <f t="shared" si="15"/>
        <v>1.4799087387898551</v>
      </c>
      <c r="AH34" s="17">
        <f t="shared" si="16"/>
        <v>2.2119655982518998</v>
      </c>
      <c r="AI34" s="17">
        <f t="shared" si="17"/>
        <v>2.7998103271054604</v>
      </c>
      <c r="AJ34" s="17">
        <f t="shared" si="18"/>
        <v>1.5851735104844387</v>
      </c>
      <c r="AK34" s="17">
        <f t="shared" si="19"/>
        <v>1.4971602194653943</v>
      </c>
      <c r="AL34" s="17">
        <f t="shared" si="20"/>
        <v>4.7771843656920794</v>
      </c>
      <c r="AM34" s="17">
        <f t="shared" si="21"/>
        <v>3.8816219129036953</v>
      </c>
      <c r="AN34" s="17">
        <f t="shared" si="22"/>
        <v>57.994147137108634</v>
      </c>
      <c r="AO34" s="19">
        <f t="shared" si="26"/>
        <v>104.72719219776238</v>
      </c>
      <c r="AQ34" s="20">
        <v>94.66</v>
      </c>
      <c r="AR34" s="19">
        <f t="shared" si="36"/>
        <v>106.18059450364552</v>
      </c>
      <c r="AT34" s="21">
        <v>39.094243478260871</v>
      </c>
      <c r="AU34" s="19">
        <f t="shared" si="42"/>
        <v>104.54349227609455</v>
      </c>
      <c r="AW34" s="50">
        <v>108.49</v>
      </c>
      <c r="AX34" s="50">
        <v>109.63000000000004</v>
      </c>
      <c r="AY34" s="50">
        <v>113.76438052965527</v>
      </c>
      <c r="AZ34" s="18">
        <f t="shared" si="48"/>
        <v>0.50420026831859588</v>
      </c>
      <c r="BA34" s="18">
        <f t="shared" si="43"/>
        <v>-0.72972421397027887</v>
      </c>
      <c r="BB34" s="18">
        <f t="shared" si="44"/>
        <v>0.97010477162966779</v>
      </c>
      <c r="BC34" s="18">
        <f t="shared" si="45"/>
        <v>0.74458082597798481</v>
      </c>
      <c r="BD34" s="18">
        <f t="shared" si="38"/>
        <v>2.7971594082292546</v>
      </c>
      <c r="BE34" s="18">
        <f t="shared" si="46"/>
        <v>3.5417402342072393</v>
      </c>
    </row>
    <row r="35" spans="1:57" s="17" customFormat="1">
      <c r="A35" s="17" t="s">
        <v>37</v>
      </c>
      <c r="B35" s="17">
        <v>111.822614889208</v>
      </c>
      <c r="C35" s="17">
        <v>104.40755580996</v>
      </c>
      <c r="D35" s="17">
        <v>107.446819375064</v>
      </c>
      <c r="E35" s="17">
        <v>106.815709000951</v>
      </c>
      <c r="F35" s="17">
        <v>109.891699267249</v>
      </c>
      <c r="G35" s="17">
        <v>103.708646939503</v>
      </c>
      <c r="H35" s="17">
        <v>106.03160078382599</v>
      </c>
      <c r="I35" s="17">
        <v>99.560555457901202</v>
      </c>
      <c r="J35" s="17">
        <v>106.097222115021</v>
      </c>
      <c r="K35" s="17">
        <v>106.821919851028</v>
      </c>
      <c r="L35" s="17">
        <v>105.39610625927</v>
      </c>
      <c r="M35" s="17">
        <v>105.23834528365499</v>
      </c>
      <c r="P35" s="18">
        <f t="shared" si="39"/>
        <v>108.97496472031281</v>
      </c>
      <c r="Q35" s="18">
        <f t="shared" si="49"/>
        <v>103.48936170212822</v>
      </c>
      <c r="R35" s="18">
        <f t="shared" si="50"/>
        <v>103.67148509634566</v>
      </c>
      <c r="S35" s="18">
        <f t="shared" si="51"/>
        <v>105.79907432616444</v>
      </c>
      <c r="T35" s="18">
        <f t="shared" si="52"/>
        <v>107.52429667519189</v>
      </c>
      <c r="U35" s="18">
        <f t="shared" si="53"/>
        <v>102.77503293807679</v>
      </c>
      <c r="V35" s="18">
        <f t="shared" si="54"/>
        <v>105.17245976756509</v>
      </c>
      <c r="W35" s="18">
        <f t="shared" si="55"/>
        <v>99.894179894179928</v>
      </c>
      <c r="X35" s="18">
        <f t="shared" si="56"/>
        <v>105.02916872012914</v>
      </c>
      <c r="Y35" s="18">
        <f t="shared" si="57"/>
        <v>104.64790583864276</v>
      </c>
      <c r="Z35" s="18">
        <f t="shared" si="58"/>
        <v>103.12615055059078</v>
      </c>
      <c r="AA35" s="18">
        <f t="shared" si="59"/>
        <v>104.69889907336035</v>
      </c>
      <c r="AC35" s="17">
        <f t="shared" si="11"/>
        <v>3.9031130282146442</v>
      </c>
      <c r="AD35" s="17">
        <f t="shared" si="12"/>
        <v>1.531255146802041</v>
      </c>
      <c r="AE35" s="17">
        <f t="shared" si="13"/>
        <v>20.496924970794989</v>
      </c>
      <c r="AF35" s="17">
        <f t="shared" si="14"/>
        <v>2.4533394309474712</v>
      </c>
      <c r="AG35" s="17">
        <f t="shared" si="15"/>
        <v>1.4822356393225455</v>
      </c>
      <c r="AH35" s="17">
        <f t="shared" si="16"/>
        <v>2.2077077933422777</v>
      </c>
      <c r="AI35" s="17">
        <f t="shared" si="17"/>
        <v>2.8051030737138896</v>
      </c>
      <c r="AJ35" s="17">
        <f t="shared" si="18"/>
        <v>1.5768217006294063</v>
      </c>
      <c r="AK35" s="17">
        <f t="shared" si="19"/>
        <v>1.4950393417340224</v>
      </c>
      <c r="AL35" s="17">
        <f t="shared" si="20"/>
        <v>4.7992085253551853</v>
      </c>
      <c r="AM35" s="17">
        <f t="shared" si="21"/>
        <v>3.8743705405203479</v>
      </c>
      <c r="AN35" s="17">
        <f t="shared" si="22"/>
        <v>57.909104700430341</v>
      </c>
      <c r="AO35" s="19">
        <f t="shared" si="26"/>
        <v>104.53422389180716</v>
      </c>
      <c r="AQ35" s="20">
        <v>82.3</v>
      </c>
      <c r="AR35" s="19">
        <f t="shared" si="36"/>
        <v>92.316320807627577</v>
      </c>
      <c r="AT35" s="21">
        <v>39.136579999999995</v>
      </c>
      <c r="AU35" s="19">
        <f t="shared" si="42"/>
        <v>104.65670607535613</v>
      </c>
      <c r="AW35" s="50">
        <v>108.72000000000001</v>
      </c>
      <c r="AX35" s="50">
        <v>109.23000000000005</v>
      </c>
      <c r="AY35" s="50">
        <v>114.0055622747177</v>
      </c>
      <c r="AZ35" s="18">
        <f t="shared" si="48"/>
        <v>0.45565537541681805</v>
      </c>
      <c r="BA35" s="18">
        <f t="shared" si="43"/>
        <v>-1.6160060149244533</v>
      </c>
      <c r="BB35" s="18">
        <f t="shared" si="44"/>
        <v>0.87546621216192</v>
      </c>
      <c r="BC35" s="18">
        <f t="shared" si="45"/>
        <v>-0.28488442734571529</v>
      </c>
      <c r="BD35" s="18">
        <f t="shared" si="38"/>
        <v>2.9962684613561228</v>
      </c>
      <c r="BE35" s="18">
        <f t="shared" si="46"/>
        <v>2.7113840340104076</v>
      </c>
    </row>
    <row r="36" spans="1:57" s="17" customFormat="1">
      <c r="A36" s="17" t="s">
        <v>38</v>
      </c>
      <c r="B36" s="17">
        <v>112.30359032537299</v>
      </c>
      <c r="C36" s="17">
        <v>104.321694333143</v>
      </c>
      <c r="D36" s="17">
        <v>107.54696228681</v>
      </c>
      <c r="E36" s="17">
        <v>106.788221685202</v>
      </c>
      <c r="F36" s="17">
        <v>109.559739660025</v>
      </c>
      <c r="G36" s="17">
        <v>104.10867377950601</v>
      </c>
      <c r="H36" s="17">
        <v>106.131637849227</v>
      </c>
      <c r="I36" s="17">
        <v>99.244155387590098</v>
      </c>
      <c r="J36" s="17">
        <v>105.857562963592</v>
      </c>
      <c r="K36" s="17">
        <v>107.42163943788</v>
      </c>
      <c r="L36" s="17">
        <v>105.149813712756</v>
      </c>
      <c r="M36" s="17">
        <v>105.06682931639</v>
      </c>
      <c r="P36" s="18">
        <f t="shared" si="39"/>
        <v>109.44369174158082</v>
      </c>
      <c r="Q36" s="18">
        <f t="shared" si="49"/>
        <v>103.4042553191499</v>
      </c>
      <c r="R36" s="18">
        <f t="shared" si="50"/>
        <v>103.76810930954215</v>
      </c>
      <c r="S36" s="18">
        <f t="shared" si="51"/>
        <v>105.77184862510272</v>
      </c>
      <c r="T36" s="18">
        <f t="shared" si="52"/>
        <v>107.19948849104935</v>
      </c>
      <c r="U36" s="18">
        <f t="shared" si="53"/>
        <v>103.17145862552604</v>
      </c>
      <c r="V36" s="18">
        <f t="shared" si="54"/>
        <v>105.27168626380183</v>
      </c>
      <c r="W36" s="18">
        <f t="shared" si="55"/>
        <v>99.57671957671964</v>
      </c>
      <c r="X36" s="18">
        <f t="shared" si="56"/>
        <v>104.79192215561993</v>
      </c>
      <c r="Y36" s="18">
        <f t="shared" si="57"/>
        <v>105.23542007675046</v>
      </c>
      <c r="Z36" s="18">
        <f t="shared" si="58"/>
        <v>102.88516249958242</v>
      </c>
      <c r="AA36" s="18">
        <f t="shared" si="59"/>
        <v>104.52826228790212</v>
      </c>
      <c r="AC36" s="17">
        <f t="shared" si="11"/>
        <v>3.9199012377642672</v>
      </c>
      <c r="AD36" s="17">
        <f t="shared" si="12"/>
        <v>1.5299958909247424</v>
      </c>
      <c r="AE36" s="17">
        <f t="shared" si="13"/>
        <v>20.516028577214922</v>
      </c>
      <c r="AF36" s="17">
        <f t="shared" si="14"/>
        <v>2.452708103250369</v>
      </c>
      <c r="AG36" s="17">
        <f t="shared" si="15"/>
        <v>1.4777581186005635</v>
      </c>
      <c r="AH36" s="17">
        <f t="shared" si="16"/>
        <v>2.2162234031615431</v>
      </c>
      <c r="AI36" s="17">
        <f t="shared" si="17"/>
        <v>2.8077495892580036</v>
      </c>
      <c r="AJ36" s="17">
        <f t="shared" si="18"/>
        <v>1.5718106147163895</v>
      </c>
      <c r="AK36" s="17">
        <f t="shared" si="19"/>
        <v>1.4916622518079119</v>
      </c>
      <c r="AL36" s="17">
        <f t="shared" si="20"/>
        <v>4.8261522402599217</v>
      </c>
      <c r="AM36" s="17">
        <f t="shared" si="21"/>
        <v>3.8653168039030175</v>
      </c>
      <c r="AN36" s="17">
        <f t="shared" si="22"/>
        <v>57.814725260318731</v>
      </c>
      <c r="AO36" s="19">
        <f t="shared" si="26"/>
        <v>104.49003209118038</v>
      </c>
      <c r="AQ36" s="20">
        <v>87.9</v>
      </c>
      <c r="AR36" s="19">
        <f t="shared" si="36"/>
        <v>98.597868760515965</v>
      </c>
      <c r="AT36" s="21">
        <v>39.150668181818183</v>
      </c>
      <c r="AU36" s="19">
        <f t="shared" si="42"/>
        <v>104.69437985021541</v>
      </c>
      <c r="AW36" s="50">
        <v>108.50000000000001</v>
      </c>
      <c r="AX36" s="50">
        <v>108.58000000000006</v>
      </c>
      <c r="AY36" s="50">
        <v>113.7748666924841</v>
      </c>
      <c r="AZ36" s="18">
        <f t="shared" si="48"/>
        <v>0.40515938914706751</v>
      </c>
      <c r="BA36" s="18">
        <f t="shared" si="43"/>
        <v>-1.0789671542610351</v>
      </c>
      <c r="BB36" s="18">
        <f t="shared" si="44"/>
        <v>0.86922268848202311</v>
      </c>
      <c r="BC36" s="18">
        <f t="shared" si="45"/>
        <v>0.19541492336805555</v>
      </c>
      <c r="BD36" s="18">
        <f t="shared" si="38"/>
        <v>1.4438912539411104</v>
      </c>
      <c r="BE36" s="18">
        <f t="shared" si="46"/>
        <v>1.6393061773091659</v>
      </c>
    </row>
    <row r="37" spans="1:57" s="17" customFormat="1">
      <c r="A37" s="17" t="s">
        <v>39</v>
      </c>
      <c r="B37" s="17">
        <v>112.76401674423801</v>
      </c>
      <c r="C37" s="17">
        <v>104.579278763595</v>
      </c>
      <c r="D37" s="17">
        <v>108.248590805577</v>
      </c>
      <c r="E37" s="17">
        <v>106.82945265882501</v>
      </c>
      <c r="F37" s="17">
        <v>110.13870858128701</v>
      </c>
      <c r="G37" s="17">
        <v>104.508711341215</v>
      </c>
      <c r="H37" s="17">
        <v>106.531753851218</v>
      </c>
      <c r="I37" s="17">
        <v>99.455088767797506</v>
      </c>
      <c r="J37" s="17">
        <v>106.347301229556</v>
      </c>
      <c r="K37" s="17">
        <v>107.744011023263</v>
      </c>
      <c r="L37" s="17">
        <v>105.741599970354</v>
      </c>
      <c r="M37" s="17">
        <v>105.651542841157</v>
      </c>
      <c r="P37" s="18">
        <f t="shared" si="39"/>
        <v>109.89239304231349</v>
      </c>
      <c r="Q37" s="18">
        <f t="shared" si="49"/>
        <v>103.65957446808586</v>
      </c>
      <c r="R37" s="18">
        <f t="shared" si="50"/>
        <v>104.44508486777264</v>
      </c>
      <c r="S37" s="18">
        <f t="shared" si="51"/>
        <v>105.81268717669481</v>
      </c>
      <c r="T37" s="18">
        <f t="shared" si="52"/>
        <v>107.76598465473225</v>
      </c>
      <c r="U37" s="18">
        <f t="shared" si="53"/>
        <v>103.56789493816152</v>
      </c>
      <c r="V37" s="18">
        <f t="shared" si="54"/>
        <v>105.66856025052537</v>
      </c>
      <c r="W37" s="18">
        <f t="shared" si="55"/>
        <v>99.788359788359841</v>
      </c>
      <c r="X37" s="18">
        <f t="shared" si="56"/>
        <v>105.27673035266086</v>
      </c>
      <c r="Y37" s="18">
        <f t="shared" si="57"/>
        <v>105.55123083318752</v>
      </c>
      <c r="Z37" s="18">
        <f t="shared" si="58"/>
        <v>103.46420323325709</v>
      </c>
      <c r="AA37" s="18">
        <f t="shared" si="59"/>
        <v>105.10997860196429</v>
      </c>
      <c r="AC37" s="17">
        <f t="shared" si="11"/>
        <v>3.9359721940353829</v>
      </c>
      <c r="AD37" s="17">
        <f t="shared" si="12"/>
        <v>1.5337736585566524</v>
      </c>
      <c r="AE37" s="17">
        <f t="shared" si="13"/>
        <v>20.649873647643084</v>
      </c>
      <c r="AF37" s="17">
        <f t="shared" si="14"/>
        <v>2.453655094796011</v>
      </c>
      <c r="AG37" s="17">
        <f t="shared" si="15"/>
        <v>1.4855673378125411</v>
      </c>
      <c r="AH37" s="17">
        <f t="shared" si="16"/>
        <v>2.2247392412201554</v>
      </c>
      <c r="AI37" s="17">
        <f t="shared" si="17"/>
        <v>2.8183347979951168</v>
      </c>
      <c r="AJ37" s="17">
        <f t="shared" si="18"/>
        <v>1.5751513386584008</v>
      </c>
      <c r="AK37" s="17">
        <f t="shared" si="19"/>
        <v>1.4985632616569258</v>
      </c>
      <c r="AL37" s="17">
        <f t="shared" si="20"/>
        <v>4.8406354892322287</v>
      </c>
      <c r="AM37" s="17">
        <f t="shared" si="21"/>
        <v>3.8870709210530596</v>
      </c>
      <c r="AN37" s="17">
        <f t="shared" si="22"/>
        <v>58.136473351608309</v>
      </c>
      <c r="AO37" s="19">
        <f t="shared" si="26"/>
        <v>105.03981033426786</v>
      </c>
      <c r="AQ37" s="20">
        <v>94.13</v>
      </c>
      <c r="AR37" s="19">
        <f t="shared" si="36"/>
        <v>105.58609085810428</v>
      </c>
      <c r="AT37" s="21">
        <v>39.178499999999993</v>
      </c>
      <c r="AU37" s="19">
        <f t="shared" si="42"/>
        <v>104.76880603704616</v>
      </c>
      <c r="AW37" s="50">
        <v>109.60000000000002</v>
      </c>
      <c r="AX37" s="50">
        <v>109.38000000000005</v>
      </c>
      <c r="AY37" s="50">
        <v>114.92834460365211</v>
      </c>
      <c r="AZ37" s="18">
        <f t="shared" si="48"/>
        <v>0.4624343720232762</v>
      </c>
      <c r="BA37" s="18">
        <f t="shared" si="43"/>
        <v>0.89089035020031104</v>
      </c>
      <c r="BB37" s="18">
        <f t="shared" si="44"/>
        <v>0.87449353585538336</v>
      </c>
      <c r="BC37" s="18">
        <f t="shared" si="45"/>
        <v>2.2278182580789707</v>
      </c>
      <c r="BD37" s="18">
        <f t="shared" si="38"/>
        <v>-6.525300826537439E-2</v>
      </c>
      <c r="BE37" s="18">
        <f t="shared" si="46"/>
        <v>2.1625652498135963</v>
      </c>
    </row>
    <row r="38" spans="1:57" s="17" customFormat="1">
      <c r="A38" s="17" t="s">
        <v>40</v>
      </c>
      <c r="B38" s="17">
        <v>113.406815691636</v>
      </c>
      <c r="C38" s="17">
        <v>104.75100171723</v>
      </c>
      <c r="D38" s="17">
        <v>108.58084939870901</v>
      </c>
      <c r="E38" s="17">
        <v>107.14555678994</v>
      </c>
      <c r="F38" s="17">
        <v>110.21451038136099</v>
      </c>
      <c r="G38" s="17">
        <v>104.608723412068</v>
      </c>
      <c r="H38" s="17">
        <v>106.531753851218</v>
      </c>
      <c r="I38" s="17">
        <v>99.560555457901202</v>
      </c>
      <c r="J38" s="17">
        <v>107.107958536265</v>
      </c>
      <c r="K38" s="17">
        <v>108.218877010554</v>
      </c>
      <c r="L38" s="17">
        <v>106.782642076687</v>
      </c>
      <c r="M38" s="17">
        <v>106.122982451715</v>
      </c>
      <c r="P38" s="18">
        <f t="shared" si="39"/>
        <v>110.51882261279307</v>
      </c>
      <c r="Q38" s="18">
        <f t="shared" si="49"/>
        <v>103.82978723404351</v>
      </c>
      <c r="R38" s="18">
        <f t="shared" si="50"/>
        <v>104.76566896683079</v>
      </c>
      <c r="S38" s="18">
        <f t="shared" si="51"/>
        <v>106.12578273890604</v>
      </c>
      <c r="T38" s="18">
        <f t="shared" si="52"/>
        <v>107.84015345268529</v>
      </c>
      <c r="U38" s="18">
        <f t="shared" si="53"/>
        <v>103.6670066726162</v>
      </c>
      <c r="V38" s="18">
        <f t="shared" si="54"/>
        <v>105.66856025052537</v>
      </c>
      <c r="W38" s="18">
        <f t="shared" si="55"/>
        <v>99.894179894179928</v>
      </c>
      <c r="X38" s="18">
        <f t="shared" si="56"/>
        <v>106.02973031827662</v>
      </c>
      <c r="Y38" s="18">
        <f t="shared" si="57"/>
        <v>106.01643246215377</v>
      </c>
      <c r="Z38" s="18">
        <f t="shared" si="58"/>
        <v>104.48282402293886</v>
      </c>
      <c r="AA38" s="18">
        <f t="shared" si="59"/>
        <v>105.57900163793047</v>
      </c>
      <c r="AC38" s="17">
        <f t="shared" ref="AC38:AC69" si="60">+P38*(B$3/100)</f>
        <v>3.9584087731531006</v>
      </c>
      <c r="AD38" s="17">
        <f t="shared" ref="AD38:AD69" si="61">+Q38*(C$3/100)</f>
        <v>1.536292170311264</v>
      </c>
      <c r="AE38" s="17">
        <f t="shared" ref="AE38:AE69" si="62">+R38*(D$3/100)</f>
        <v>20.713256440116037</v>
      </c>
      <c r="AF38" s="17">
        <f t="shared" ref="AF38:AF69" si="63">+S38*(E$3/100)</f>
        <v>2.4609153633127225</v>
      </c>
      <c r="AG38" s="17">
        <f t="shared" ref="AG38:AG69" si="64">+T38*(F$3/100)</f>
        <v>1.4865897638041643</v>
      </c>
      <c r="AH38" s="17">
        <f t="shared" ref="AH38:AH69" si="65">+U38*(G$3/100)</f>
        <v>2.2268682577946293</v>
      </c>
      <c r="AI38" s="17">
        <f t="shared" ref="AI38:AI69" si="66">+V38*(H$3/100)</f>
        <v>2.8183347979951168</v>
      </c>
      <c r="AJ38" s="17">
        <f t="shared" ref="AJ38:AJ69" si="67">+W38*(I$3/100)</f>
        <v>1.5768217006294063</v>
      </c>
      <c r="AK38" s="17">
        <f t="shared" ref="AK38:AK69" si="68">+X38*(J$3/100)</f>
        <v>1.5092818514224007</v>
      </c>
      <c r="AL38" s="17">
        <f t="shared" ref="AL38:AL69" si="69">+Y38*(K$3/100)</f>
        <v>4.8619698829389355</v>
      </c>
      <c r="AM38" s="17">
        <f t="shared" ref="AM38:AM69" si="70">+Z38*(L$3/100)</f>
        <v>3.9253397244403105</v>
      </c>
      <c r="AN38" s="17">
        <f t="shared" ref="AN38:AN69" si="71">+AA38*(M$3/100)</f>
        <v>58.395890636193592</v>
      </c>
      <c r="AO38" s="19">
        <f t="shared" si="26"/>
        <v>105.46996936211168</v>
      </c>
      <c r="AQ38" s="20">
        <v>94.51</v>
      </c>
      <c r="AR38" s="19">
        <f t="shared" si="36"/>
        <v>106.01233875490745</v>
      </c>
      <c r="AT38" s="21">
        <v>39.291278947368426</v>
      </c>
      <c r="AU38" s="19">
        <f t="shared" si="42"/>
        <v>105.07039276604053</v>
      </c>
      <c r="AW38" s="50">
        <v>110.31</v>
      </c>
      <c r="AX38" s="50">
        <v>110.28119066346332</v>
      </c>
      <c r="AY38" s="50">
        <v>115.67286216449693</v>
      </c>
      <c r="AZ38" s="18">
        <f t="shared" si="48"/>
        <v>0.5025296463912019</v>
      </c>
      <c r="BA38" s="18">
        <f t="shared" si="43"/>
        <v>1.0246210797351398</v>
      </c>
      <c r="BB38" s="18">
        <f t="shared" si="44"/>
        <v>0.89857273097729617</v>
      </c>
      <c r="BC38" s="18">
        <f t="shared" si="45"/>
        <v>2.4257234571036381</v>
      </c>
      <c r="BD38" s="18">
        <f t="shared" si="38"/>
        <v>0.17963981480848723</v>
      </c>
      <c r="BE38" s="18">
        <f t="shared" si="46"/>
        <v>2.6053632719121254</v>
      </c>
    </row>
    <row r="39" spans="1:57" s="17" customFormat="1">
      <c r="A39" s="17" t="s">
        <v>41</v>
      </c>
      <c r="B39" s="17">
        <v>114.075943067449</v>
      </c>
      <c r="C39" s="17">
        <v>104.922724670864</v>
      </c>
      <c r="D39" s="17">
        <v>108.467400247537</v>
      </c>
      <c r="E39" s="17">
        <v>107.310480684434</v>
      </c>
      <c r="F39" s="17">
        <v>110.70591515426101</v>
      </c>
      <c r="G39" s="17">
        <v>104.608723412068</v>
      </c>
      <c r="H39" s="17">
        <v>106.531753851218</v>
      </c>
      <c r="I39" s="17">
        <v>99.560555457901202</v>
      </c>
      <c r="J39" s="17">
        <v>106.90766368990199</v>
      </c>
      <c r="K39" s="17">
        <v>108.766393761234</v>
      </c>
      <c r="L39" s="17">
        <v>107.690275720325</v>
      </c>
      <c r="M39" s="17">
        <v>106.081708555849</v>
      </c>
      <c r="P39" s="18">
        <f t="shared" si="39"/>
        <v>111.17091013770799</v>
      </c>
      <c r="Q39" s="18">
        <f t="shared" si="49"/>
        <v>104.00000000000017</v>
      </c>
      <c r="R39" s="18">
        <f t="shared" si="50"/>
        <v>104.65620605249485</v>
      </c>
      <c r="S39" s="18">
        <f t="shared" si="51"/>
        <v>106.28913694527634</v>
      </c>
      <c r="T39" s="18">
        <f t="shared" si="52"/>
        <v>108.320971867008</v>
      </c>
      <c r="U39" s="18">
        <f t="shared" si="53"/>
        <v>103.6670066726162</v>
      </c>
      <c r="V39" s="18">
        <f t="shared" si="54"/>
        <v>105.66856025052537</v>
      </c>
      <c r="W39" s="18">
        <f t="shared" si="55"/>
        <v>99.894179894179914</v>
      </c>
      <c r="X39" s="18">
        <f t="shared" si="56"/>
        <v>105.83145178851808</v>
      </c>
      <c r="Y39" s="18">
        <f t="shared" si="57"/>
        <v>106.55280628365169</v>
      </c>
      <c r="Z39" s="18">
        <f t="shared" si="58"/>
        <v>105.37090961832452</v>
      </c>
      <c r="AA39" s="18">
        <f t="shared" si="59"/>
        <v>105.53793930987894</v>
      </c>
      <c r="AC39" s="17">
        <f t="shared" si="60"/>
        <v>3.9817643330338854</v>
      </c>
      <c r="AD39" s="17">
        <f t="shared" si="61"/>
        <v>1.5388106820658609</v>
      </c>
      <c r="AE39" s="17">
        <f t="shared" si="62"/>
        <v>20.691614489678624</v>
      </c>
      <c r="AF39" s="17">
        <f t="shared" si="63"/>
        <v>2.4647033294953369</v>
      </c>
      <c r="AG39" s="17">
        <f t="shared" si="64"/>
        <v>1.493217904715465</v>
      </c>
      <c r="AH39" s="17">
        <f t="shared" si="65"/>
        <v>2.2268682577946293</v>
      </c>
      <c r="AI39" s="17">
        <f t="shared" si="66"/>
        <v>2.8183347979951168</v>
      </c>
      <c r="AJ39" s="17">
        <f t="shared" si="67"/>
        <v>1.5768217006294061</v>
      </c>
      <c r="AK39" s="17">
        <f t="shared" si="68"/>
        <v>1.5064594525952701</v>
      </c>
      <c r="AL39" s="17">
        <f t="shared" si="69"/>
        <v>4.8865682711845562</v>
      </c>
      <c r="AM39" s="17">
        <f t="shared" si="70"/>
        <v>3.9587044204931776</v>
      </c>
      <c r="AN39" s="17">
        <f t="shared" si="71"/>
        <v>58.373179006220163</v>
      </c>
      <c r="AO39" s="19">
        <f t="shared" si="26"/>
        <v>105.5170466459015</v>
      </c>
      <c r="AQ39" s="20">
        <v>89.49</v>
      </c>
      <c r="AR39" s="19">
        <f t="shared" si="36"/>
        <v>100.38137969713962</v>
      </c>
      <c r="AT39" s="21">
        <v>39.526930434782614</v>
      </c>
      <c r="AU39" s="19">
        <f t="shared" si="42"/>
        <v>105.70055790705507</v>
      </c>
      <c r="AW39" s="50">
        <v>110.57000000000001</v>
      </c>
      <c r="AX39" s="50">
        <v>110.49000000000007</v>
      </c>
      <c r="AY39" s="50">
        <v>115.94550239804573</v>
      </c>
      <c r="AZ39" s="18">
        <f t="shared" si="48"/>
        <v>0.51153991294632062</v>
      </c>
      <c r="BA39" s="18">
        <f t="shared" si="43"/>
        <v>0.36118387972570642</v>
      </c>
      <c r="BB39" s="18">
        <f t="shared" si="44"/>
        <v>0.96467325107101665</v>
      </c>
      <c r="BC39" s="18">
        <f t="shared" si="45"/>
        <v>1.8373970437430436</v>
      </c>
      <c r="BD39" s="18">
        <f t="shared" si="38"/>
        <v>0.97796026217286647</v>
      </c>
      <c r="BE39" s="18">
        <f t="shared" si="46"/>
        <v>2.81535730591591</v>
      </c>
    </row>
    <row r="40" spans="1:57" s="17" customFormat="1">
      <c r="A40" s="17" t="s">
        <v>42</v>
      </c>
      <c r="B40" s="17">
        <v>114.760482206237</v>
      </c>
      <c r="C40" s="17">
        <v>104.665140240412</v>
      </c>
      <c r="D40" s="17">
        <v>108.648470220452</v>
      </c>
      <c r="E40" s="17">
        <v>107.173044105689</v>
      </c>
      <c r="F40" s="17">
        <v>111.603774406873</v>
      </c>
      <c r="G40" s="17">
        <v>104.708724761216</v>
      </c>
      <c r="H40" s="17">
        <v>106.33169047362</v>
      </c>
      <c r="I40" s="17">
        <v>99.244155387590098</v>
      </c>
      <c r="J40" s="17">
        <v>106.527913923386</v>
      </c>
      <c r="K40" s="17">
        <v>109.50531182930099</v>
      </c>
      <c r="L40" s="17">
        <v>107.55686725762899</v>
      </c>
      <c r="M40" s="17">
        <v>105.57908422397</v>
      </c>
      <c r="P40" s="18">
        <f t="shared" si="39"/>
        <v>111.83801695302442</v>
      </c>
      <c r="Q40" s="18">
        <f t="shared" si="49"/>
        <v>103.7446808510642</v>
      </c>
      <c r="R40" s="18">
        <f t="shared" si="50"/>
        <v>104.83091381125061</v>
      </c>
      <c r="S40" s="18">
        <f t="shared" si="51"/>
        <v>106.15300843996776</v>
      </c>
      <c r="T40" s="18">
        <f t="shared" si="52"/>
        <v>109.19948849104924</v>
      </c>
      <c r="U40" s="18">
        <f t="shared" si="53"/>
        <v>103.76610778188564</v>
      </c>
      <c r="V40" s="18">
        <f t="shared" si="54"/>
        <v>105.47011792412604</v>
      </c>
      <c r="W40" s="18">
        <f t="shared" si="55"/>
        <v>99.576719576719626</v>
      </c>
      <c r="X40" s="18">
        <f t="shared" si="56"/>
        <v>105.45552486504407</v>
      </c>
      <c r="Y40" s="18">
        <f t="shared" si="57"/>
        <v>107.27668606897463</v>
      </c>
      <c r="Z40" s="18">
        <f t="shared" si="58"/>
        <v>105.24037442402742</v>
      </c>
      <c r="AA40" s="18">
        <f t="shared" si="59"/>
        <v>105.03789140382935</v>
      </c>
      <c r="AC40" s="17">
        <f t="shared" si="60"/>
        <v>4.0056578328735508</v>
      </c>
      <c r="AD40" s="17">
        <f t="shared" si="61"/>
        <v>1.535032914433951</v>
      </c>
      <c r="AE40" s="17">
        <f t="shared" si="62"/>
        <v>20.72615602074384</v>
      </c>
      <c r="AF40" s="17">
        <f t="shared" si="63"/>
        <v>2.4615466910098251</v>
      </c>
      <c r="AG40" s="17">
        <f t="shared" si="64"/>
        <v>1.5053283643060524</v>
      </c>
      <c r="AH40" s="17">
        <f t="shared" si="65"/>
        <v>2.228997046129777</v>
      </c>
      <c r="AI40" s="17">
        <f t="shared" si="66"/>
        <v>2.813042051386661</v>
      </c>
      <c r="AJ40" s="17">
        <f t="shared" si="67"/>
        <v>1.5718106147163893</v>
      </c>
      <c r="AK40" s="17">
        <f t="shared" si="68"/>
        <v>1.5011083149345663</v>
      </c>
      <c r="AL40" s="17">
        <f t="shared" si="69"/>
        <v>4.9197657824888994</v>
      </c>
      <c r="AM40" s="17">
        <f t="shared" si="70"/>
        <v>3.9538003131587565</v>
      </c>
      <c r="AN40" s="17">
        <f t="shared" si="71"/>
        <v>58.096601823432721</v>
      </c>
      <c r="AO40" s="19">
        <f t="shared" si="26"/>
        <v>105.31884776961499</v>
      </c>
      <c r="AQ40" s="20">
        <v>86.53</v>
      </c>
      <c r="AR40" s="19">
        <f t="shared" si="36"/>
        <v>97.06113292204148</v>
      </c>
      <c r="AT40" s="21">
        <v>40.04769523809523</v>
      </c>
      <c r="AU40" s="19">
        <f t="shared" si="42"/>
        <v>107.0931560583161</v>
      </c>
      <c r="AW40" s="50">
        <v>111.27</v>
      </c>
      <c r="AX40" s="50">
        <v>111.52000000000007</v>
      </c>
      <c r="AY40" s="50">
        <v>116.67953379606178</v>
      </c>
      <c r="AZ40" s="18">
        <f t="shared" si="48"/>
        <v>0.46926471537206033</v>
      </c>
      <c r="BA40" s="18">
        <f t="shared" si="43"/>
        <v>-1.2100742715973869</v>
      </c>
      <c r="BB40" s="18">
        <f t="shared" si="44"/>
        <v>1.2768904609421152</v>
      </c>
      <c r="BC40" s="18">
        <f t="shared" si="45"/>
        <v>0.53608090471678871</v>
      </c>
      <c r="BD40" s="18">
        <f t="shared" si="38"/>
        <v>2.8372317421862991</v>
      </c>
      <c r="BE40" s="18">
        <f t="shared" si="46"/>
        <v>3.3733126469030879</v>
      </c>
    </row>
    <row r="41" spans="1:57" s="17" customFormat="1">
      <c r="A41" s="17" t="s">
        <v>43</v>
      </c>
      <c r="B41" s="17">
        <v>115.66720759457399</v>
      </c>
      <c r="C41" s="17">
        <v>104.06410990269001</v>
      </c>
      <c r="D41" s="17">
        <v>109.447934210602</v>
      </c>
      <c r="E41" s="17">
        <v>107.269249710811</v>
      </c>
      <c r="F41" s="17">
        <v>111.912209317522</v>
      </c>
      <c r="G41" s="17">
        <v>105.00875025207201</v>
      </c>
      <c r="H41" s="17">
        <v>106.531753851218</v>
      </c>
      <c r="I41" s="17">
        <v>99.244155387590098</v>
      </c>
      <c r="J41" s="17">
        <v>106.71778880664399</v>
      </c>
      <c r="K41" s="17">
        <v>109.757062458859</v>
      </c>
      <c r="L41" s="17">
        <v>107.632123313509</v>
      </c>
      <c r="M41" s="17">
        <v>105.294752941338</v>
      </c>
      <c r="P41" s="18">
        <f t="shared" si="39"/>
        <v>112.72165187162237</v>
      </c>
      <c r="Q41" s="18">
        <f t="shared" si="49"/>
        <v>103.14893617021295</v>
      </c>
      <c r="R41" s="18">
        <f t="shared" si="50"/>
        <v>105.60228721831803</v>
      </c>
      <c r="S41" s="18">
        <f t="shared" si="51"/>
        <v>106.24829839368425</v>
      </c>
      <c r="T41" s="18">
        <f t="shared" si="52"/>
        <v>109.50127877237846</v>
      </c>
      <c r="U41" s="18">
        <f t="shared" si="53"/>
        <v>104.06343236006641</v>
      </c>
      <c r="V41" s="18">
        <f t="shared" si="54"/>
        <v>105.66856025052537</v>
      </c>
      <c r="W41" s="18">
        <f t="shared" si="55"/>
        <v>99.576719576719626</v>
      </c>
      <c r="X41" s="18">
        <f t="shared" si="56"/>
        <v>105.64348832678108</v>
      </c>
      <c r="Y41" s="18">
        <f t="shared" si="57"/>
        <v>107.52331313028887</v>
      </c>
      <c r="Z41" s="18">
        <f t="shared" si="58"/>
        <v>105.31400966183624</v>
      </c>
      <c r="AA41" s="18">
        <f t="shared" si="59"/>
        <v>104.75501758836363</v>
      </c>
      <c r="AC41" s="17">
        <f t="shared" si="60"/>
        <v>4.037306633786832</v>
      </c>
      <c r="AD41" s="17">
        <f t="shared" si="61"/>
        <v>1.526218123292818</v>
      </c>
      <c r="AE41" s="17">
        <f t="shared" si="62"/>
        <v>20.878664522328762</v>
      </c>
      <c r="AF41" s="17">
        <f t="shared" si="63"/>
        <v>2.4637563379496945</v>
      </c>
      <c r="AG41" s="17">
        <f t="shared" si="64"/>
        <v>1.5094885804099403</v>
      </c>
      <c r="AH41" s="17">
        <f t="shared" si="65"/>
        <v>2.2353838676139151</v>
      </c>
      <c r="AI41" s="17">
        <f t="shared" si="66"/>
        <v>2.8183347979951168</v>
      </c>
      <c r="AJ41" s="17">
        <f t="shared" si="67"/>
        <v>1.5718106147163893</v>
      </c>
      <c r="AK41" s="17">
        <f t="shared" si="68"/>
        <v>1.5037838837649182</v>
      </c>
      <c r="AL41" s="17">
        <f t="shared" si="69"/>
        <v>4.9310762304692686</v>
      </c>
      <c r="AM41" s="17">
        <f t="shared" si="70"/>
        <v>3.956566732680745</v>
      </c>
      <c r="AN41" s="17">
        <f t="shared" si="71"/>
        <v>57.940143928060422</v>
      </c>
      <c r="AO41" s="19">
        <f t="shared" si="26"/>
        <v>105.37253425306881</v>
      </c>
      <c r="AQ41" s="20">
        <v>87.86</v>
      </c>
      <c r="AR41" s="19">
        <f t="shared" si="36"/>
        <v>98.553000560852482</v>
      </c>
      <c r="AT41" s="21">
        <v>40.29457</v>
      </c>
      <c r="AU41" s="19">
        <f t="shared" si="42"/>
        <v>107.75333381002795</v>
      </c>
      <c r="AW41" s="50">
        <v>111.97000000000001</v>
      </c>
      <c r="AX41" s="50">
        <v>112.47000000000007</v>
      </c>
      <c r="AY41" s="50">
        <v>117.4135651940778</v>
      </c>
      <c r="AZ41" s="18">
        <f t="shared" si="48"/>
        <v>0.47668547874916561</v>
      </c>
      <c r="BA41" s="18">
        <f t="shared" si="43"/>
        <v>-1.216675077372245</v>
      </c>
      <c r="BB41" s="18">
        <f t="shared" si="44"/>
        <v>1.3868932882833258</v>
      </c>
      <c r="BC41" s="18">
        <f t="shared" si="45"/>
        <v>0.64690368966024647</v>
      </c>
      <c r="BD41" s="18">
        <f t="shared" si="38"/>
        <v>3.2599263029158747</v>
      </c>
      <c r="BE41" s="18">
        <f t="shared" si="46"/>
        <v>3.906829992576121</v>
      </c>
    </row>
    <row r="42" spans="1:57" s="17" customFormat="1">
      <c r="A42" s="23" t="s">
        <v>46</v>
      </c>
      <c r="B42" s="17">
        <v>116.661908463225</v>
      </c>
      <c r="C42" s="17">
        <v>104.149971379508</v>
      </c>
      <c r="D42" s="17">
        <v>110.541930143952</v>
      </c>
      <c r="E42" s="17">
        <v>107.585353841925</v>
      </c>
      <c r="F42" s="17">
        <v>113.379888998284</v>
      </c>
      <c r="G42" s="17">
        <v>104.508711341215</v>
      </c>
      <c r="H42" s="17">
        <v>106.73180647561</v>
      </c>
      <c r="I42" s="17">
        <v>99.349622077693795</v>
      </c>
      <c r="J42" s="17">
        <v>107.3580376508</v>
      </c>
      <c r="K42" s="17">
        <v>110.199179067716</v>
      </c>
      <c r="L42" s="17">
        <v>106.256989928801</v>
      </c>
      <c r="M42" s="17">
        <v>105.60614155570499</v>
      </c>
      <c r="P42" s="18">
        <f t="shared" si="39"/>
        <v>113.69102190626077</v>
      </c>
      <c r="Q42" s="18">
        <f t="shared" si="49"/>
        <v>103.23404255319225</v>
      </c>
      <c r="R42" s="18">
        <f t="shared" si="50"/>
        <v>106.65784366716791</v>
      </c>
      <c r="S42" s="18">
        <f t="shared" si="51"/>
        <v>106.5613939558945</v>
      </c>
      <c r="T42" s="18">
        <f t="shared" si="52"/>
        <v>110.93734015345346</v>
      </c>
      <c r="U42" s="18">
        <f t="shared" si="53"/>
        <v>103.5678949381615</v>
      </c>
      <c r="V42" s="18">
        <f t="shared" si="54"/>
        <v>105.8669919108486</v>
      </c>
      <c r="W42" s="18">
        <f t="shared" si="55"/>
        <v>99.682539682539726</v>
      </c>
      <c r="X42" s="18">
        <f t="shared" si="56"/>
        <v>106.27729195080838</v>
      </c>
      <c r="Y42" s="18">
        <f t="shared" si="57"/>
        <v>107.95643188829183</v>
      </c>
      <c r="Z42" s="18">
        <f t="shared" si="58"/>
        <v>103.96849304370151</v>
      </c>
      <c r="AA42" s="18">
        <f t="shared" si="59"/>
        <v>105.0648100411082</v>
      </c>
      <c r="AC42" s="17">
        <f t="shared" si="60"/>
        <v>4.0720261752986708</v>
      </c>
      <c r="AD42" s="17">
        <f t="shared" si="61"/>
        <v>1.527477379170131</v>
      </c>
      <c r="AE42" s="17">
        <f t="shared" si="62"/>
        <v>21.087358950834425</v>
      </c>
      <c r="AF42" s="17">
        <f t="shared" si="63"/>
        <v>2.4710166064663834</v>
      </c>
      <c r="AG42" s="17">
        <f t="shared" si="64"/>
        <v>1.5292848629721423</v>
      </c>
      <c r="AH42" s="17">
        <f t="shared" si="65"/>
        <v>2.224739241220155</v>
      </c>
      <c r="AI42" s="17">
        <f t="shared" si="66"/>
        <v>2.823627260123748</v>
      </c>
      <c r="AJ42" s="17">
        <f t="shared" si="67"/>
        <v>1.5734809766873949</v>
      </c>
      <c r="AK42" s="17">
        <f t="shared" si="68"/>
        <v>1.5128057713453045</v>
      </c>
      <c r="AL42" s="17">
        <f t="shared" si="69"/>
        <v>4.9509392866789561</v>
      </c>
      <c r="AM42" s="17">
        <f t="shared" si="70"/>
        <v>3.9060167032338069</v>
      </c>
      <c r="AN42" s="17">
        <f t="shared" si="71"/>
        <v>58.111490558637875</v>
      </c>
      <c r="AO42" s="19">
        <f t="shared" si="26"/>
        <v>105.79026377266899</v>
      </c>
      <c r="AQ42" s="20">
        <v>94.76</v>
      </c>
      <c r="AR42" s="19">
        <f t="shared" si="36"/>
        <v>106.29276500280425</v>
      </c>
      <c r="AT42" s="21">
        <v>40.71329999999999</v>
      </c>
      <c r="AU42" s="19">
        <f t="shared" si="42"/>
        <v>108.87307658098375</v>
      </c>
      <c r="AW42" s="50">
        <v>113.38000000000002</v>
      </c>
      <c r="AX42" s="50">
        <v>114.10000000000007</v>
      </c>
      <c r="AY42" s="50">
        <v>118.89211415293865</v>
      </c>
      <c r="AZ42" s="18">
        <f t="shared" si="48"/>
        <v>0.43434578942235524</v>
      </c>
      <c r="BA42" s="18">
        <f t="shared" si="43"/>
        <v>-0.62381003584470662</v>
      </c>
      <c r="BB42" s="18">
        <f t="shared" si="44"/>
        <v>1.4632278310686349</v>
      </c>
      <c r="BC42" s="18">
        <f t="shared" si="45"/>
        <v>1.2737635846462836</v>
      </c>
      <c r="BD42" s="18">
        <f t="shared" si="38"/>
        <v>3.4846213363552949</v>
      </c>
      <c r="BE42" s="18">
        <f t="shared" si="46"/>
        <v>4.7583849210015785</v>
      </c>
    </row>
    <row r="43" spans="1:57" s="17" customFormat="1">
      <c r="A43" s="17" t="s">
        <v>33</v>
      </c>
      <c r="B43" s="17">
        <v>117.361859364987</v>
      </c>
      <c r="C43" s="17">
        <v>105.352032054951</v>
      </c>
      <c r="D43" s="17">
        <v>111.75747690797</v>
      </c>
      <c r="E43" s="17">
        <v>108.06638186753401</v>
      </c>
      <c r="F43" s="17">
        <v>114.53651991322</v>
      </c>
      <c r="G43" s="17">
        <v>105.108762322925</v>
      </c>
      <c r="H43" s="17">
        <v>106.83184354101201</v>
      </c>
      <c r="I43" s="17">
        <v>99.138688697486401</v>
      </c>
      <c r="J43" s="17">
        <v>107.71694749110399</v>
      </c>
      <c r="K43" s="17">
        <v>110.74158724231</v>
      </c>
      <c r="L43" s="17">
        <v>106.440569095417</v>
      </c>
      <c r="M43" s="17">
        <v>106.471058973518</v>
      </c>
      <c r="P43" s="18">
        <f t="shared" si="39"/>
        <v>114.37314801197775</v>
      </c>
      <c r="Q43" s="18">
        <f t="shared" si="49"/>
        <v>104.42553191489377</v>
      </c>
      <c r="R43" s="18">
        <f t="shared" si="50"/>
        <v>107.83068004299319</v>
      </c>
      <c r="S43" s="18">
        <f t="shared" si="51"/>
        <v>107.03784372447603</v>
      </c>
      <c r="T43" s="18">
        <f t="shared" si="52"/>
        <v>112.06905370844025</v>
      </c>
      <c r="U43" s="18">
        <f t="shared" si="53"/>
        <v>104.1625440945211</v>
      </c>
      <c r="V43" s="18">
        <f t="shared" si="54"/>
        <v>105.96621840708634</v>
      </c>
      <c r="W43" s="18">
        <f t="shared" si="55"/>
        <v>99.470899470899539</v>
      </c>
      <c r="X43" s="18">
        <f t="shared" si="56"/>
        <v>106.63258873823733</v>
      </c>
      <c r="Y43" s="18">
        <f t="shared" si="57"/>
        <v>108.48780110221517</v>
      </c>
      <c r="Z43" s="18">
        <f t="shared" si="58"/>
        <v>104.14811839653781</v>
      </c>
      <c r="AA43" s="18">
        <f t="shared" si="59"/>
        <v>105.92529393783154</v>
      </c>
      <c r="AC43" s="17">
        <f t="shared" si="60"/>
        <v>4.0964576150971821</v>
      </c>
      <c r="AD43" s="17">
        <f t="shared" si="61"/>
        <v>1.5451069614523822</v>
      </c>
      <c r="AE43" s="17">
        <f t="shared" si="62"/>
        <v>21.319240834034698</v>
      </c>
      <c r="AF43" s="17">
        <f t="shared" si="63"/>
        <v>2.4820648411657094</v>
      </c>
      <c r="AG43" s="17">
        <f t="shared" si="64"/>
        <v>1.5448856733617522</v>
      </c>
      <c r="AH43" s="17">
        <f t="shared" si="65"/>
        <v>2.2375128841883893</v>
      </c>
      <c r="AI43" s="17">
        <f t="shared" si="66"/>
        <v>2.8262737756678886</v>
      </c>
      <c r="AJ43" s="17">
        <f t="shared" si="67"/>
        <v>1.5701402527453838</v>
      </c>
      <c r="AK43" s="17">
        <f t="shared" si="68"/>
        <v>1.5178632490124222</v>
      </c>
      <c r="AL43" s="17">
        <f t="shared" si="69"/>
        <v>4.9753081609639738</v>
      </c>
      <c r="AM43" s="17">
        <f t="shared" si="70"/>
        <v>3.9127650902495534</v>
      </c>
      <c r="AN43" s="17">
        <f t="shared" si="71"/>
        <v>58.587425382302747</v>
      </c>
      <c r="AO43" s="19">
        <f t="shared" si="26"/>
        <v>106.61504472024208</v>
      </c>
      <c r="AQ43" s="20">
        <v>95.31</v>
      </c>
      <c r="AR43" s="19">
        <f t="shared" si="36"/>
        <v>106.9097027481772</v>
      </c>
      <c r="AT43" s="21">
        <v>40.848473684210525</v>
      </c>
      <c r="AU43" s="19">
        <f t="shared" si="42"/>
        <v>109.23454997844324</v>
      </c>
      <c r="AW43" s="50">
        <v>113.75000000000004</v>
      </c>
      <c r="AX43" s="50">
        <v>114.81000000000009</v>
      </c>
      <c r="AY43" s="50">
        <v>119.28010217760428</v>
      </c>
      <c r="AZ43" s="18">
        <f t="shared" si="48"/>
        <v>0.53716545893985779</v>
      </c>
      <c r="BA43" s="18">
        <f t="shared" si="43"/>
        <v>-0.77731639026224675</v>
      </c>
      <c r="BB43" s="18">
        <f t="shared" si="44"/>
        <v>1.506380991834557</v>
      </c>
      <c r="BC43" s="18">
        <f t="shared" si="45"/>
        <v>1.2662300605121679</v>
      </c>
      <c r="BD43" s="18">
        <f t="shared" si="38"/>
        <v>3.4662991725234953</v>
      </c>
      <c r="BE43" s="18">
        <f t="shared" si="46"/>
        <v>4.7325292330356632</v>
      </c>
    </row>
    <row r="44" spans="1:57" s="17" customFormat="1">
      <c r="A44" s="17" t="s">
        <v>34</v>
      </c>
      <c r="B44" s="17">
        <v>117.913472048119</v>
      </c>
      <c r="C44" s="17">
        <v>105.52375500858599</v>
      </c>
      <c r="D44" s="17">
        <v>110.752625087304</v>
      </c>
      <c r="E44" s="17">
        <v>108.28628039352699</v>
      </c>
      <c r="F44" s="17">
        <v>114.66198496162001</v>
      </c>
      <c r="G44" s="17">
        <v>105.608801233782</v>
      </c>
      <c r="H44" s="17">
        <v>107.03189616540401</v>
      </c>
      <c r="I44" s="17">
        <v>99.349622077693795</v>
      </c>
      <c r="J44" s="17">
        <v>107.617378954762</v>
      </c>
      <c r="K44" s="17">
        <v>111.554191411852</v>
      </c>
      <c r="L44" s="17">
        <v>106.815709131543</v>
      </c>
      <c r="M44" s="17">
        <v>106.749428471192</v>
      </c>
      <c r="P44" s="18">
        <f t="shared" si="39"/>
        <v>114.91071344758436</v>
      </c>
      <c r="Q44" s="18">
        <f t="shared" si="49"/>
        <v>104.59574468085141</v>
      </c>
      <c r="R44" s="18">
        <f t="shared" si="50"/>
        <v>106.86113547056085</v>
      </c>
      <c r="S44" s="18">
        <f t="shared" si="51"/>
        <v>107.25564933297073</v>
      </c>
      <c r="T44" s="18">
        <f t="shared" si="52"/>
        <v>112.19181585677796</v>
      </c>
      <c r="U44" s="18">
        <f t="shared" si="53"/>
        <v>104.65808151642601</v>
      </c>
      <c r="V44" s="18">
        <f t="shared" si="54"/>
        <v>106.16465006740955</v>
      </c>
      <c r="W44" s="18">
        <f t="shared" si="55"/>
        <v>99.682539682539726</v>
      </c>
      <c r="X44" s="18">
        <f t="shared" si="56"/>
        <v>106.53402253269293</v>
      </c>
      <c r="Y44" s="18">
        <f t="shared" si="57"/>
        <v>109.28386734720414</v>
      </c>
      <c r="Z44" s="18">
        <f t="shared" si="58"/>
        <v>104.51517890015752</v>
      </c>
      <c r="AA44" s="18">
        <f t="shared" si="59"/>
        <v>106.20223652813469</v>
      </c>
      <c r="AC44" s="17">
        <f t="shared" si="60"/>
        <v>4.1157113827916163</v>
      </c>
      <c r="AD44" s="17">
        <f t="shared" si="61"/>
        <v>1.5476254732069936</v>
      </c>
      <c r="AE44" s="17">
        <f t="shared" si="62"/>
        <v>21.127551843194848</v>
      </c>
      <c r="AF44" s="17">
        <f t="shared" si="63"/>
        <v>2.4871154627425502</v>
      </c>
      <c r="AG44" s="17">
        <f t="shared" si="64"/>
        <v>1.5465779646582545</v>
      </c>
      <c r="AH44" s="17">
        <f t="shared" si="65"/>
        <v>2.2481575105821494</v>
      </c>
      <c r="AI44" s="17">
        <f t="shared" si="66"/>
        <v>2.8315662377965194</v>
      </c>
      <c r="AJ44" s="17">
        <f t="shared" si="67"/>
        <v>1.5734809766873949</v>
      </c>
      <c r="AK44" s="17">
        <f t="shared" si="68"/>
        <v>1.516460206820905</v>
      </c>
      <c r="AL44" s="17">
        <f t="shared" si="69"/>
        <v>5.0118161816365454</v>
      </c>
      <c r="AM44" s="17">
        <f t="shared" si="70"/>
        <v>3.92655527241208</v>
      </c>
      <c r="AN44" s="17">
        <f t="shared" si="71"/>
        <v>58.740602708901342</v>
      </c>
      <c r="AO44" s="19">
        <f t="shared" si="26"/>
        <v>106.67322122143119</v>
      </c>
      <c r="AQ44" s="20">
        <v>92.94</v>
      </c>
      <c r="AR44" s="19">
        <f t="shared" si="36"/>
        <v>104.25126191811549</v>
      </c>
      <c r="AT44" s="21">
        <v>41.095357894736836</v>
      </c>
      <c r="AU44" s="19">
        <f t="shared" si="42"/>
        <v>109.8947529970948</v>
      </c>
      <c r="AW44" s="50">
        <v>114.18000000000004</v>
      </c>
      <c r="AX44" s="50">
        <v>115.34000000000007</v>
      </c>
      <c r="AY44" s="50">
        <v>119.7310071792427</v>
      </c>
      <c r="AZ44" s="18">
        <f t="shared" si="48"/>
        <v>0.43230551763571889</v>
      </c>
      <c r="BA44" s="18">
        <f t="shared" si="43"/>
        <v>-1.4892607497974499</v>
      </c>
      <c r="BB44" s="18">
        <f t="shared" si="44"/>
        <v>1.6704547838008617</v>
      </c>
      <c r="BC44" s="18">
        <f t="shared" si="45"/>
        <v>0.61349955163913061</v>
      </c>
      <c r="BD44" s="18">
        <f t="shared" si="38"/>
        <v>4.3602983705821066</v>
      </c>
      <c r="BE44" s="18">
        <f t="shared" si="46"/>
        <v>4.9737979222212374</v>
      </c>
    </row>
    <row r="45" spans="1:57" s="17" customFormat="1">
      <c r="A45" s="17" t="s">
        <v>35</v>
      </c>
      <c r="B45" s="17">
        <v>118.562050406632</v>
      </c>
      <c r="C45" s="17">
        <v>105.352032054951</v>
      </c>
      <c r="D45" s="17">
        <v>110.971575539508</v>
      </c>
      <c r="E45" s="17">
        <v>108.547409893143</v>
      </c>
      <c r="F45" s="17">
        <v>115.499725545207</v>
      </c>
      <c r="G45" s="17">
        <v>105.108762322925</v>
      </c>
      <c r="H45" s="17">
        <v>107.03189616540401</v>
      </c>
      <c r="I45" s="17">
        <v>99.666022148004899</v>
      </c>
      <c r="J45" s="17">
        <v>107.46802615024799</v>
      </c>
      <c r="K45" s="17">
        <v>111.627863890459</v>
      </c>
      <c r="L45" s="17">
        <v>107.214794276359</v>
      </c>
      <c r="M45" s="17">
        <v>106.638447551197</v>
      </c>
      <c r="P45" s="18">
        <f t="shared" si="39"/>
        <v>115.5427752519639</v>
      </c>
      <c r="Q45" s="18">
        <f t="shared" si="49"/>
        <v>104.42553191489377</v>
      </c>
      <c r="R45" s="18">
        <f t="shared" si="50"/>
        <v>107.07239271088241</v>
      </c>
      <c r="S45" s="18">
        <f t="shared" si="51"/>
        <v>107.51429349305754</v>
      </c>
      <c r="T45" s="18">
        <f t="shared" si="52"/>
        <v>113.01150895140738</v>
      </c>
      <c r="U45" s="18">
        <f t="shared" si="53"/>
        <v>104.1625440945211</v>
      </c>
      <c r="V45" s="18">
        <f t="shared" si="54"/>
        <v>106.16465006740955</v>
      </c>
      <c r="W45" s="18">
        <f t="shared" si="55"/>
        <v>100.00000000000003</v>
      </c>
      <c r="X45" s="18">
        <f t="shared" si="56"/>
        <v>106.38617322437531</v>
      </c>
      <c r="Y45" s="18">
        <f t="shared" si="57"/>
        <v>109.35604046125148</v>
      </c>
      <c r="Z45" s="18">
        <f t="shared" si="58"/>
        <v>104.90566879762639</v>
      </c>
      <c r="AA45" s="18">
        <f t="shared" si="59"/>
        <v>106.09182449048524</v>
      </c>
      <c r="AC45" s="17">
        <f t="shared" si="60"/>
        <v>4.138349689393892</v>
      </c>
      <c r="AD45" s="17">
        <f t="shared" si="61"/>
        <v>1.5451069614523822</v>
      </c>
      <c r="AE45" s="17">
        <f t="shared" si="62"/>
        <v>21.169319584829726</v>
      </c>
      <c r="AF45" s="17">
        <f t="shared" si="63"/>
        <v>2.4931130758650344</v>
      </c>
      <c r="AG45" s="17">
        <f t="shared" si="64"/>
        <v>1.5578775346692679</v>
      </c>
      <c r="AH45" s="17">
        <f t="shared" si="65"/>
        <v>2.2375128841883893</v>
      </c>
      <c r="AI45" s="17">
        <f t="shared" si="66"/>
        <v>2.8315662377965194</v>
      </c>
      <c r="AJ45" s="17">
        <f t="shared" si="67"/>
        <v>1.5784920626004117</v>
      </c>
      <c r="AK45" s="17">
        <f t="shared" si="68"/>
        <v>1.5143556435336147</v>
      </c>
      <c r="AL45" s="17">
        <f t="shared" si="69"/>
        <v>5.015126078967616</v>
      </c>
      <c r="AM45" s="17">
        <f t="shared" si="70"/>
        <v>3.9412256789680002</v>
      </c>
      <c r="AN45" s="17">
        <f t="shared" si="71"/>
        <v>58.679533659417352</v>
      </c>
      <c r="AO45" s="19">
        <f t="shared" si="26"/>
        <v>106.70157909168222</v>
      </c>
      <c r="AQ45" s="20">
        <v>92.02</v>
      </c>
      <c r="AR45" s="19">
        <f t="shared" si="36"/>
        <v>103.21929332585526</v>
      </c>
      <c r="AT45" s="21">
        <v>41.145709523809522</v>
      </c>
      <c r="AU45" s="19">
        <f t="shared" si="42"/>
        <v>110.02940031794591</v>
      </c>
      <c r="AW45" s="50">
        <v>114.11000000000003</v>
      </c>
      <c r="AX45" s="50">
        <v>115.10000000000007</v>
      </c>
      <c r="AY45" s="50">
        <v>119.65760403944107</v>
      </c>
      <c r="AZ45" s="18">
        <f t="shared" si="48"/>
        <v>0.38647310912983374</v>
      </c>
      <c r="BA45" s="18">
        <f t="shared" si="43"/>
        <v>-1.2728516972567943</v>
      </c>
      <c r="BB45" s="18">
        <f t="shared" si="44"/>
        <v>1.6987852615889083</v>
      </c>
      <c r="BC45" s="18">
        <f t="shared" si="45"/>
        <v>0.81240667346194773</v>
      </c>
      <c r="BD45" s="18">
        <f t="shared" si="38"/>
        <v>4.0873910834786953</v>
      </c>
      <c r="BE45" s="18">
        <f t="shared" si="46"/>
        <v>4.899797756940643</v>
      </c>
    </row>
    <row r="46" spans="1:57" s="17" customFormat="1">
      <c r="A46" s="17" t="s">
        <v>36</v>
      </c>
      <c r="B46" s="17">
        <v>119.00064349461699</v>
      </c>
      <c r="C46" s="17">
        <v>105.609616485404</v>
      </c>
      <c r="D46" s="17">
        <v>110.30691734299999</v>
      </c>
      <c r="E46" s="17">
        <v>108.863514024258</v>
      </c>
      <c r="F46" s="17">
        <v>115.51671560384401</v>
      </c>
      <c r="G46" s="17">
        <v>105.50878916292901</v>
      </c>
      <c r="H46" s="17">
        <v>107.03189616540401</v>
      </c>
      <c r="I46" s="17">
        <v>99.771488838108596</v>
      </c>
      <c r="J46" s="17">
        <v>107.46802615024799</v>
      </c>
      <c r="K46" s="17">
        <v>111.256368237426</v>
      </c>
      <c r="L46" s="17">
        <v>107.412056362225</v>
      </c>
      <c r="M46" s="17">
        <v>106.82830747218</v>
      </c>
      <c r="P46" s="18">
        <f t="shared" si="39"/>
        <v>115.97019922462894</v>
      </c>
      <c r="Q46" s="18">
        <f t="shared" si="49"/>
        <v>104.68085106383073</v>
      </c>
      <c r="R46" s="18">
        <f t="shared" si="50"/>
        <v>106.43108845716678</v>
      </c>
      <c r="S46" s="18">
        <f t="shared" si="51"/>
        <v>107.82738905526877</v>
      </c>
      <c r="T46" s="18">
        <f t="shared" si="52"/>
        <v>113.02813299232763</v>
      </c>
      <c r="U46" s="18">
        <f t="shared" si="53"/>
        <v>104.55896978197133</v>
      </c>
      <c r="V46" s="18">
        <f t="shared" si="54"/>
        <v>106.16465006740955</v>
      </c>
      <c r="W46" s="18">
        <f t="shared" si="55"/>
        <v>100.10582010582011</v>
      </c>
      <c r="X46" s="18">
        <f t="shared" si="56"/>
        <v>106.3861732243753</v>
      </c>
      <c r="Y46" s="18">
        <f t="shared" si="57"/>
        <v>108.9921053983704</v>
      </c>
      <c r="Z46" s="18">
        <f t="shared" si="58"/>
        <v>105.09868237551794</v>
      </c>
      <c r="AA46" s="18">
        <f t="shared" si="59"/>
        <v>106.28071119952172</v>
      </c>
      <c r="AC46" s="17">
        <f t="shared" si="60"/>
        <v>4.1536585640566352</v>
      </c>
      <c r="AD46" s="17">
        <f t="shared" si="61"/>
        <v>1.5488847290843069</v>
      </c>
      <c r="AE46" s="17">
        <f t="shared" si="62"/>
        <v>21.042527100284481</v>
      </c>
      <c r="AF46" s="17">
        <f t="shared" si="63"/>
        <v>2.500373344381746</v>
      </c>
      <c r="AG46" s="17">
        <f t="shared" si="64"/>
        <v>1.5581066991156625</v>
      </c>
      <c r="AH46" s="17">
        <f t="shared" si="65"/>
        <v>2.2460284940076751</v>
      </c>
      <c r="AI46" s="17">
        <f t="shared" si="66"/>
        <v>2.8315662377965194</v>
      </c>
      <c r="AJ46" s="17">
        <f t="shared" si="67"/>
        <v>1.5801624245714172</v>
      </c>
      <c r="AK46" s="17">
        <f t="shared" si="68"/>
        <v>1.5143556435336145</v>
      </c>
      <c r="AL46" s="17">
        <f t="shared" si="69"/>
        <v>4.9984358237498228</v>
      </c>
      <c r="AM46" s="17">
        <f t="shared" si="70"/>
        <v>3.9484770513513472</v>
      </c>
      <c r="AN46" s="17">
        <f t="shared" si="71"/>
        <v>58.784007157294816</v>
      </c>
      <c r="AO46" s="19">
        <f t="shared" si="26"/>
        <v>106.70658326922805</v>
      </c>
      <c r="AQ46" s="20">
        <v>94.51</v>
      </c>
      <c r="AR46" s="19">
        <f t="shared" ref="AR46:AR82" si="72">+AR45*AQ46/AQ45</f>
        <v>106.01233875490743</v>
      </c>
      <c r="AT46" s="21">
        <v>41.183399999999999</v>
      </c>
      <c r="AU46" s="19">
        <f t="shared" si="42"/>
        <v>110.13018993953541</v>
      </c>
      <c r="AW46" s="50">
        <v>113.90000000000003</v>
      </c>
      <c r="AX46" s="50">
        <v>114.64000000000007</v>
      </c>
      <c r="AY46" s="50">
        <v>119.43739462003624</v>
      </c>
      <c r="AZ46" s="18">
        <f t="shared" si="48"/>
        <v>0.41233512964442953</v>
      </c>
      <c r="BA46" s="18">
        <f t="shared" si="43"/>
        <v>-1.6941426145177241E-2</v>
      </c>
      <c r="BB46" s="18">
        <f t="shared" si="44"/>
        <v>1.7263045115668942</v>
      </c>
      <c r="BC46" s="18">
        <f t="shared" si="45"/>
        <v>2.1216982150661465</v>
      </c>
      <c r="BD46" s="18">
        <f t="shared" si="38"/>
        <v>2.8649364978106462</v>
      </c>
      <c r="BE46" s="18">
        <f t="shared" si="46"/>
        <v>4.9866347128767927</v>
      </c>
    </row>
    <row r="47" spans="1:57" s="17" customFormat="1">
      <c r="A47" s="17" t="s">
        <v>37</v>
      </c>
      <c r="B47" s="17">
        <v>119.31016306769</v>
      </c>
      <c r="C47" s="17">
        <v>105.609616485404</v>
      </c>
      <c r="D47" s="17">
        <v>110.30691734299999</v>
      </c>
      <c r="E47" s="17">
        <v>109.124643523874</v>
      </c>
      <c r="F47" s="17">
        <v>115.537626445244</v>
      </c>
      <c r="G47" s="17">
        <v>105.608801233782</v>
      </c>
      <c r="H47" s="17">
        <v>107.331996608403</v>
      </c>
      <c r="I47" s="17">
        <v>99.771488838108596</v>
      </c>
      <c r="J47" s="17">
        <v>107.337197724589</v>
      </c>
      <c r="K47" s="17">
        <v>111.188826050123</v>
      </c>
      <c r="L47" s="17">
        <v>107.57055017688</v>
      </c>
      <c r="M47" s="17">
        <v>107.084664225392</v>
      </c>
      <c r="P47" s="18">
        <f t="shared" si="39"/>
        <v>116.27183664018477</v>
      </c>
      <c r="Q47" s="18">
        <f t="shared" si="49"/>
        <v>104.68085106383073</v>
      </c>
      <c r="R47" s="18">
        <f t="shared" si="50"/>
        <v>106.43108845716678</v>
      </c>
      <c r="S47" s="18">
        <f t="shared" si="51"/>
        <v>108.08603321535557</v>
      </c>
      <c r="T47" s="18">
        <f t="shared" si="52"/>
        <v>113.04859335038391</v>
      </c>
      <c r="U47" s="18">
        <f t="shared" si="53"/>
        <v>104.65808151642601</v>
      </c>
      <c r="V47" s="18">
        <f t="shared" si="54"/>
        <v>106.46231889004564</v>
      </c>
      <c r="W47" s="18">
        <f t="shared" si="55"/>
        <v>100.10582010582011</v>
      </c>
      <c r="X47" s="18">
        <f t="shared" si="56"/>
        <v>106.2566618147643</v>
      </c>
      <c r="Y47" s="18">
        <f t="shared" si="57"/>
        <v>108.92593781341333</v>
      </c>
      <c r="Z47" s="18">
        <f t="shared" si="58"/>
        <v>105.25376264908365</v>
      </c>
      <c r="AA47" s="18">
        <f t="shared" si="59"/>
        <v>106.53575388153057</v>
      </c>
      <c r="AC47" s="17">
        <f t="shared" si="60"/>
        <v>4.1644621915638762</v>
      </c>
      <c r="AD47" s="17">
        <f t="shared" si="61"/>
        <v>1.5488847290843069</v>
      </c>
      <c r="AE47" s="17">
        <f t="shared" si="62"/>
        <v>21.042527100284481</v>
      </c>
      <c r="AF47" s="17">
        <f t="shared" si="63"/>
        <v>2.5063709575042297</v>
      </c>
      <c r="AG47" s="17">
        <f t="shared" si="64"/>
        <v>1.5583887476650795</v>
      </c>
      <c r="AH47" s="17">
        <f t="shared" si="65"/>
        <v>2.2481575105821494</v>
      </c>
      <c r="AI47" s="17">
        <f t="shared" si="66"/>
        <v>2.8395054999490887</v>
      </c>
      <c r="AJ47" s="17">
        <f t="shared" si="67"/>
        <v>1.5801624245714172</v>
      </c>
      <c r="AK47" s="17">
        <f t="shared" si="68"/>
        <v>1.5125121113517324</v>
      </c>
      <c r="AL47" s="17">
        <f t="shared" si="69"/>
        <v>4.9954013431715127</v>
      </c>
      <c r="AM47" s="17">
        <f t="shared" si="70"/>
        <v>3.9543032985263942</v>
      </c>
      <c r="AN47" s="17">
        <f t="shared" si="71"/>
        <v>58.925071614574165</v>
      </c>
      <c r="AO47" s="19">
        <f t="shared" si="26"/>
        <v>106.87574752882844</v>
      </c>
      <c r="AQ47" s="20">
        <v>95.77</v>
      </c>
      <c r="AR47" s="19">
        <f t="shared" si="72"/>
        <v>107.42568704430731</v>
      </c>
      <c r="AT47" s="21">
        <v>41.5959</v>
      </c>
      <c r="AU47" s="19">
        <f t="shared" si="42"/>
        <v>111.23327281637556</v>
      </c>
      <c r="AW47" s="50">
        <v>113.94000000000003</v>
      </c>
      <c r="AX47" s="50">
        <v>114.89000000000007</v>
      </c>
      <c r="AY47" s="50">
        <v>119.47933927135145</v>
      </c>
      <c r="AZ47" s="18">
        <f t="shared" si="48"/>
        <v>0.48674056472296706</v>
      </c>
      <c r="BA47" s="18">
        <f t="shared" si="43"/>
        <v>1.5181216331826564</v>
      </c>
      <c r="BB47" s="18">
        <f t="shared" si="44"/>
        <v>2.0278775796165673</v>
      </c>
      <c r="BC47" s="18">
        <f t="shared" si="45"/>
        <v>4.0327397775221909</v>
      </c>
      <c r="BD47" s="18">
        <f t="shared" si="38"/>
        <v>0.76858472578908721</v>
      </c>
      <c r="BE47" s="18">
        <f t="shared" si="46"/>
        <v>4.8013245033112781</v>
      </c>
    </row>
    <row r="48" spans="1:57" s="17" customFormat="1">
      <c r="A48" s="17" t="s">
        <v>38</v>
      </c>
      <c r="B48" s="17">
        <v>119.345802769569</v>
      </c>
      <c r="C48" s="17">
        <v>105.69547796222101</v>
      </c>
      <c r="D48" s="17">
        <v>110.415995176595</v>
      </c>
      <c r="E48" s="17">
        <v>109.165874497498</v>
      </c>
      <c r="F48" s="17">
        <v>115.92970472149401</v>
      </c>
      <c r="G48" s="17">
        <v>106.108840144639</v>
      </c>
      <c r="H48" s="17">
        <v>107.432012167395</v>
      </c>
      <c r="I48" s="17">
        <v>99.982422218316003</v>
      </c>
      <c r="J48" s="17">
        <v>107.56759468659099</v>
      </c>
      <c r="K48" s="17">
        <v>111.15197618795101</v>
      </c>
      <c r="L48" s="17">
        <v>107.01525170395099</v>
      </c>
      <c r="M48" s="17">
        <v>107.126855318944</v>
      </c>
      <c r="P48" s="18">
        <f t="shared" si="39"/>
        <v>116.30656874923763</v>
      </c>
      <c r="Q48" s="18">
        <f t="shared" si="49"/>
        <v>104.76595744680905</v>
      </c>
      <c r="R48" s="18">
        <f t="shared" si="50"/>
        <v>106.53633364791006</v>
      </c>
      <c r="S48" s="18">
        <f t="shared" si="51"/>
        <v>108.12687176694864</v>
      </c>
      <c r="T48" s="18">
        <f t="shared" si="52"/>
        <v>113.43222506393926</v>
      </c>
      <c r="U48" s="18">
        <f t="shared" si="53"/>
        <v>105.15361893833092</v>
      </c>
      <c r="V48" s="18">
        <f t="shared" si="54"/>
        <v>106.5615240541331</v>
      </c>
      <c r="W48" s="18">
        <f t="shared" si="55"/>
        <v>100.31746031746033</v>
      </c>
      <c r="X48" s="18">
        <f t="shared" si="56"/>
        <v>106.48473942992071</v>
      </c>
      <c r="Y48" s="18">
        <f t="shared" si="57"/>
        <v>108.8898379107705</v>
      </c>
      <c r="Z48" s="18">
        <f t="shared" si="58"/>
        <v>104.71042384889193</v>
      </c>
      <c r="AA48" s="18">
        <f t="shared" si="59"/>
        <v>106.57772870576112</v>
      </c>
      <c r="AC48" s="17">
        <f t="shared" si="60"/>
        <v>4.1657061777187652</v>
      </c>
      <c r="AD48" s="17">
        <f t="shared" si="61"/>
        <v>1.5501439849616052</v>
      </c>
      <c r="AE48" s="17">
        <f t="shared" si="62"/>
        <v>21.063335163139925</v>
      </c>
      <c r="AF48" s="17">
        <f t="shared" si="63"/>
        <v>2.5073179490498947</v>
      </c>
      <c r="AG48" s="17">
        <f t="shared" si="64"/>
        <v>1.5636771579666491</v>
      </c>
      <c r="AH48" s="17">
        <f t="shared" si="65"/>
        <v>2.2588021369759095</v>
      </c>
      <c r="AI48" s="17">
        <f t="shared" si="66"/>
        <v>2.8421514465336322</v>
      </c>
      <c r="AJ48" s="17">
        <f t="shared" si="67"/>
        <v>1.5835031485134288</v>
      </c>
      <c r="AK48" s="17">
        <f t="shared" si="68"/>
        <v>1.5157586857251459</v>
      </c>
      <c r="AL48" s="17">
        <f t="shared" si="69"/>
        <v>4.993745782468797</v>
      </c>
      <c r="AM48" s="17">
        <f t="shared" si="70"/>
        <v>3.9338904756900392</v>
      </c>
      <c r="AN48" s="17">
        <f t="shared" si="71"/>
        <v>58.948287947435944</v>
      </c>
      <c r="AO48" s="19">
        <f t="shared" si="26"/>
        <v>106.92632005617975</v>
      </c>
      <c r="AQ48" s="20">
        <v>104.67</v>
      </c>
      <c r="AR48" s="19">
        <f t="shared" si="72"/>
        <v>117.4088614694335</v>
      </c>
      <c r="AT48" s="21">
        <v>42.011499999999998</v>
      </c>
      <c r="AU48" s="19">
        <f t="shared" si="42"/>
        <v>112.34464552816893</v>
      </c>
      <c r="AW48" s="50">
        <v>114.65000000000005</v>
      </c>
      <c r="AX48" s="50">
        <v>115.71000000000008</v>
      </c>
      <c r="AY48" s="50">
        <v>120.22385683219628</v>
      </c>
      <c r="AZ48" s="18">
        <f t="shared" si="48"/>
        <v>0.50746643326254071</v>
      </c>
      <c r="BA48" s="18">
        <f t="shared" si="43"/>
        <v>1.8938768760774423</v>
      </c>
      <c r="BB48" s="18">
        <f t="shared" si="44"/>
        <v>2.3637346682765918</v>
      </c>
      <c r="BC48" s="18">
        <f t="shared" si="45"/>
        <v>4.7650779776165741</v>
      </c>
      <c r="BD48" s="18">
        <f t="shared" si="38"/>
        <v>0.90312478736042223</v>
      </c>
      <c r="BE48" s="18">
        <f t="shared" si="46"/>
        <v>5.6682027649769964</v>
      </c>
    </row>
    <row r="49" spans="1:57" s="17" customFormat="1">
      <c r="A49" s="17" t="s">
        <v>39</v>
      </c>
      <c r="B49" s="17">
        <v>119.63220469818</v>
      </c>
      <c r="C49" s="17">
        <v>105.69547796222101</v>
      </c>
      <c r="D49" s="17">
        <v>110.97142171015101</v>
      </c>
      <c r="E49" s="17">
        <v>109.24833644474499</v>
      </c>
      <c r="F49" s="17">
        <v>115.983288752581</v>
      </c>
      <c r="G49" s="17">
        <v>106.108840144639</v>
      </c>
      <c r="H49" s="17">
        <v>107.832171182205</v>
      </c>
      <c r="I49" s="17">
        <v>100.29882228862699</v>
      </c>
      <c r="J49" s="17">
        <v>107.948502226785</v>
      </c>
      <c r="K49" s="17">
        <v>111.468217482029</v>
      </c>
      <c r="L49" s="17">
        <v>107.348202739054</v>
      </c>
      <c r="M49" s="17">
        <v>107.255721593814</v>
      </c>
      <c r="P49" s="18">
        <f t="shared" si="39"/>
        <v>116.58567722919167</v>
      </c>
      <c r="Q49" s="18">
        <f t="shared" si="49"/>
        <v>104.76595744680905</v>
      </c>
      <c r="R49" s="18">
        <f t="shared" si="50"/>
        <v>107.07224428659229</v>
      </c>
      <c r="S49" s="18">
        <f t="shared" si="51"/>
        <v>108.20854887013378</v>
      </c>
      <c r="T49" s="18">
        <f t="shared" si="52"/>
        <v>113.48465473145799</v>
      </c>
      <c r="U49" s="18">
        <f t="shared" si="53"/>
        <v>105.15361893833092</v>
      </c>
      <c r="V49" s="18">
        <f t="shared" si="54"/>
        <v>106.95844070515618</v>
      </c>
      <c r="W49" s="18">
        <f t="shared" si="55"/>
        <v>100.6349206349205</v>
      </c>
      <c r="X49" s="18">
        <f t="shared" si="56"/>
        <v>106.86181247206345</v>
      </c>
      <c r="Y49" s="18">
        <f t="shared" si="57"/>
        <v>109.19964313811631</v>
      </c>
      <c r="Z49" s="18">
        <f t="shared" si="58"/>
        <v>105.03620399192249</v>
      </c>
      <c r="AA49" s="18">
        <f t="shared" si="59"/>
        <v>106.70593441889932</v>
      </c>
      <c r="AC49" s="17">
        <f t="shared" si="60"/>
        <v>4.175702895287702</v>
      </c>
      <c r="AD49" s="17">
        <f t="shared" si="61"/>
        <v>1.5501439849616052</v>
      </c>
      <c r="AE49" s="17">
        <f t="shared" si="62"/>
        <v>21.169290239812284</v>
      </c>
      <c r="AF49" s="17">
        <f t="shared" si="63"/>
        <v>2.5092119321412016</v>
      </c>
      <c r="AG49" s="17">
        <f t="shared" si="64"/>
        <v>1.5643999073745236</v>
      </c>
      <c r="AH49" s="17">
        <f t="shared" si="65"/>
        <v>2.2588021369759095</v>
      </c>
      <c r="AI49" s="17">
        <f t="shared" si="66"/>
        <v>2.8527377931899118</v>
      </c>
      <c r="AJ49" s="17">
        <f t="shared" si="67"/>
        <v>1.5885142344264438</v>
      </c>
      <c r="AK49" s="17">
        <f t="shared" si="68"/>
        <v>1.5211261378299314</v>
      </c>
      <c r="AL49" s="17">
        <f t="shared" si="69"/>
        <v>5.007953614688299</v>
      </c>
      <c r="AM49" s="17">
        <f t="shared" si="70"/>
        <v>3.9461297863023836</v>
      </c>
      <c r="AN49" s="17">
        <f t="shared" si="71"/>
        <v>59.019198703241614</v>
      </c>
      <c r="AO49" s="19">
        <f t="shared" si="26"/>
        <v>107.16321136623181</v>
      </c>
      <c r="AQ49" s="20">
        <v>106.57</v>
      </c>
      <c r="AR49" s="19">
        <f t="shared" si="72"/>
        <v>119.5401009534492</v>
      </c>
      <c r="AT49" s="21">
        <v>42.493899999999996</v>
      </c>
      <c r="AU49" s="19">
        <f t="shared" si="42"/>
        <v>113.63465081250271</v>
      </c>
      <c r="AW49" s="50">
        <v>115.41000000000004</v>
      </c>
      <c r="AX49" s="50">
        <v>116.71000000000008</v>
      </c>
      <c r="AY49" s="50">
        <v>121.02080520718511</v>
      </c>
      <c r="AZ49" s="18">
        <f t="shared" si="48"/>
        <v>0.43785459235752999</v>
      </c>
      <c r="BA49" s="18">
        <f t="shared" si="43"/>
        <v>1.3907793802784596</v>
      </c>
      <c r="BB49" s="18">
        <f t="shared" si="44"/>
        <v>2.7118240921439121</v>
      </c>
      <c r="BC49" s="18">
        <f t="shared" si="45"/>
        <v>4.5404580647799015</v>
      </c>
      <c r="BD49" s="18">
        <f t="shared" si="38"/>
        <v>0.76063682573106561</v>
      </c>
      <c r="BE49" s="18">
        <f t="shared" si="46"/>
        <v>5.3010948905109672</v>
      </c>
    </row>
    <row r="50" spans="1:57" s="17" customFormat="1">
      <c r="A50" s="17" t="s">
        <v>40</v>
      </c>
      <c r="B50" s="17">
        <v>120.05089092565601</v>
      </c>
      <c r="C50" s="17">
        <v>105.867200915856</v>
      </c>
      <c r="D50" s="17">
        <v>111.855863601218</v>
      </c>
      <c r="E50" s="17">
        <v>109.57818423373401</v>
      </c>
      <c r="F50" s="17">
        <v>116.136199280319</v>
      </c>
      <c r="G50" s="17">
        <v>106.108840144639</v>
      </c>
      <c r="H50" s="17">
        <v>107.532049232796</v>
      </c>
      <c r="I50" s="17">
        <v>100.615222358938</v>
      </c>
      <c r="J50" s="17">
        <v>108.15805926257499</v>
      </c>
      <c r="K50" s="17">
        <v>111.887815487495</v>
      </c>
      <c r="L50" s="17">
        <v>107.147519923376</v>
      </c>
      <c r="M50" s="17">
        <v>107.38046047909801</v>
      </c>
      <c r="P50" s="18">
        <f t="shared" si="39"/>
        <v>116.99370128508845</v>
      </c>
      <c r="Q50" s="18">
        <f t="shared" si="49"/>
        <v>104.9361702127667</v>
      </c>
      <c r="R50" s="18">
        <f t="shared" si="50"/>
        <v>107.92560974553874</v>
      </c>
      <c r="S50" s="18">
        <f t="shared" si="51"/>
        <v>108.53525728287539</v>
      </c>
      <c r="T50" s="18">
        <f t="shared" si="52"/>
        <v>113.63427109974506</v>
      </c>
      <c r="U50" s="18">
        <f t="shared" si="53"/>
        <v>105.15361893833092</v>
      </c>
      <c r="V50" s="18">
        <f t="shared" si="54"/>
        <v>106.66075055036983</v>
      </c>
      <c r="W50" s="18">
        <f t="shared" si="55"/>
        <v>100.95238095238069</v>
      </c>
      <c r="X50" s="18">
        <f t="shared" si="56"/>
        <v>107.06925995117479</v>
      </c>
      <c r="Y50" s="18">
        <f t="shared" si="57"/>
        <v>109.61070158592669</v>
      </c>
      <c r="Z50" s="18">
        <f t="shared" si="58"/>
        <v>104.83984335776761</v>
      </c>
      <c r="AA50" s="18">
        <f t="shared" si="59"/>
        <v>106.83003389923296</v>
      </c>
      <c r="AC50" s="17">
        <f t="shared" si="60"/>
        <v>4.1903169308369037</v>
      </c>
      <c r="AD50" s="17">
        <f t="shared" si="61"/>
        <v>1.5526624967162168</v>
      </c>
      <c r="AE50" s="17">
        <f t="shared" si="62"/>
        <v>21.338009418171094</v>
      </c>
      <c r="AF50" s="17">
        <f t="shared" si="63"/>
        <v>2.516787864506453</v>
      </c>
      <c r="AG50" s="17">
        <f t="shared" si="64"/>
        <v>1.5664623873921424</v>
      </c>
      <c r="AH50" s="17">
        <f t="shared" si="65"/>
        <v>2.2588021369759095</v>
      </c>
      <c r="AI50" s="17">
        <f t="shared" si="66"/>
        <v>2.8447979620777457</v>
      </c>
      <c r="AJ50" s="17">
        <f t="shared" si="67"/>
        <v>1.5935253203394588</v>
      </c>
      <c r="AK50" s="17">
        <f t="shared" si="68"/>
        <v>1.5240790522097589</v>
      </c>
      <c r="AL50" s="17">
        <f t="shared" si="69"/>
        <v>5.0268049733594662</v>
      </c>
      <c r="AM50" s="17">
        <f t="shared" si="70"/>
        <v>3.9387526675771545</v>
      </c>
      <c r="AN50" s="17">
        <f t="shared" si="71"/>
        <v>59.087838296050265</v>
      </c>
      <c r="AO50" s="19">
        <f t="shared" si="26"/>
        <v>107.43883950621257</v>
      </c>
      <c r="AQ50" s="20">
        <v>106.29</v>
      </c>
      <c r="AR50" s="19">
        <f t="shared" si="72"/>
        <v>119.22602355580479</v>
      </c>
      <c r="AT50" s="21">
        <v>42.706000000000003</v>
      </c>
      <c r="AU50" s="19">
        <f t="shared" si="42"/>
        <v>114.20183597172164</v>
      </c>
      <c r="AW50" s="50">
        <v>115.97000000000006</v>
      </c>
      <c r="AX50" s="50">
        <v>117.21000000000008</v>
      </c>
      <c r="AY50" s="50">
        <v>121.60803032559794</v>
      </c>
      <c r="AZ50" s="18">
        <f t="shared" si="48"/>
        <v>0.40337653210660973</v>
      </c>
      <c r="BA50" s="18">
        <f t="shared" si="43"/>
        <v>1.3085153536357743</v>
      </c>
      <c r="BB50" s="18">
        <f t="shared" si="44"/>
        <v>2.7750862351037244</v>
      </c>
      <c r="BC50" s="18">
        <f t="shared" si="45"/>
        <v>4.4869781208461088</v>
      </c>
      <c r="BD50" s="18">
        <f t="shared" ref="BD50:BD81" si="73">+BE50-BC50</f>
        <v>0.64401634928356977</v>
      </c>
      <c r="BE50" s="18">
        <f t="shared" si="46"/>
        <v>5.1309944701296786</v>
      </c>
    </row>
    <row r="51" spans="1:57" s="17" customFormat="1">
      <c r="A51" s="17" t="s">
        <v>41</v>
      </c>
      <c r="B51" s="17">
        <v>120.735108986048</v>
      </c>
      <c r="C51" s="17">
        <v>105.609616485404</v>
      </c>
      <c r="D51" s="17">
        <v>111.968171851321</v>
      </c>
      <c r="E51" s="17">
        <v>109.28956741836799</v>
      </c>
      <c r="F51" s="17">
        <v>115.252716231169</v>
      </c>
      <c r="G51" s="17">
        <v>105.908826724638</v>
      </c>
      <c r="H51" s="17">
        <v>107.331996608403</v>
      </c>
      <c r="I51" s="17">
        <v>100.72068904904199</v>
      </c>
      <c r="J51" s="17">
        <v>107.828093764231</v>
      </c>
      <c r="K51" s="17">
        <v>112.41999288704601</v>
      </c>
      <c r="L51" s="17">
        <v>107.58309285286001</v>
      </c>
      <c r="M51" s="17">
        <v>107.103925376796</v>
      </c>
      <c r="P51" s="18">
        <f t="shared" si="39"/>
        <v>117.66049519852085</v>
      </c>
      <c r="Q51" s="18">
        <f t="shared" si="49"/>
        <v>104.68085106383073</v>
      </c>
      <c r="R51" s="18">
        <f t="shared" si="50"/>
        <v>108.03397184638519</v>
      </c>
      <c r="S51" s="18">
        <f t="shared" si="51"/>
        <v>108.24938742172587</v>
      </c>
      <c r="T51" s="18">
        <f t="shared" si="52"/>
        <v>112.76982097186703</v>
      </c>
      <c r="U51" s="18">
        <f t="shared" si="53"/>
        <v>104.95540609460679</v>
      </c>
      <c r="V51" s="18">
        <f t="shared" si="54"/>
        <v>106.46231889004561</v>
      </c>
      <c r="W51" s="18">
        <f t="shared" si="55"/>
        <v>101.05820105820109</v>
      </c>
      <c r="X51" s="18">
        <f t="shared" si="56"/>
        <v>106.74261613047398</v>
      </c>
      <c r="Y51" s="18">
        <f t="shared" si="57"/>
        <v>110.13204823907928</v>
      </c>
      <c r="Z51" s="18">
        <f t="shared" si="58"/>
        <v>105.26603518871848</v>
      </c>
      <c r="AA51" s="18">
        <f t="shared" si="59"/>
        <v>106.55491630128782</v>
      </c>
      <c r="AC51" s="17">
        <f t="shared" si="60"/>
        <v>4.2141992235940693</v>
      </c>
      <c r="AD51" s="17">
        <f t="shared" si="61"/>
        <v>1.5488847290843069</v>
      </c>
      <c r="AE51" s="17">
        <f t="shared" si="62"/>
        <v>21.359433726394936</v>
      </c>
      <c r="AF51" s="17">
        <f t="shared" si="63"/>
        <v>2.5101589236868436</v>
      </c>
      <c r="AG51" s="17">
        <f t="shared" si="64"/>
        <v>1.5545458361792723</v>
      </c>
      <c r="AH51" s="17">
        <f t="shared" si="65"/>
        <v>2.2545443320662875</v>
      </c>
      <c r="AI51" s="17">
        <f t="shared" si="66"/>
        <v>2.8395054999490879</v>
      </c>
      <c r="AJ51" s="17">
        <f t="shared" si="67"/>
        <v>1.5951956823104692</v>
      </c>
      <c r="AK51" s="17">
        <f t="shared" si="68"/>
        <v>1.5194294356448281</v>
      </c>
      <c r="AL51" s="17">
        <f t="shared" si="69"/>
        <v>5.0507142076859823</v>
      </c>
      <c r="AM51" s="17">
        <f t="shared" si="70"/>
        <v>3.9547643684467264</v>
      </c>
      <c r="AN51" s="17">
        <f t="shared" si="71"/>
        <v>58.935670375228362</v>
      </c>
      <c r="AO51" s="19">
        <f t="shared" si="26"/>
        <v>107.33704634027117</v>
      </c>
      <c r="AQ51" s="20">
        <v>100.54</v>
      </c>
      <c r="AR51" s="19">
        <f t="shared" si="72"/>
        <v>112.77621985417831</v>
      </c>
      <c r="AT51" s="21">
        <v>42.515300000000003</v>
      </c>
      <c r="AU51" s="19">
        <f t="shared" si="42"/>
        <v>113.69187741508306</v>
      </c>
      <c r="AW51" s="50">
        <v>115.81000000000004</v>
      </c>
      <c r="AX51" s="50">
        <v>116.7300000000001</v>
      </c>
      <c r="AY51" s="50">
        <v>121.44025172033712</v>
      </c>
      <c r="AZ51" s="18">
        <f t="shared" si="48"/>
        <v>0.3719995757687849</v>
      </c>
      <c r="BA51" s="18">
        <f t="shared" si="43"/>
        <v>1.2245411542321016</v>
      </c>
      <c r="BB51" s="18">
        <f t="shared" si="44"/>
        <v>2.4228868390275644</v>
      </c>
      <c r="BC51" s="18">
        <f t="shared" si="45"/>
        <v>4.0194275690284513</v>
      </c>
      <c r="BD51" s="18">
        <f t="shared" si="73"/>
        <v>0.71965174724181225</v>
      </c>
      <c r="BE51" s="18">
        <f t="shared" si="46"/>
        <v>4.7390793162702636</v>
      </c>
    </row>
    <row r="52" spans="1:57" s="17" customFormat="1">
      <c r="A52" s="17" t="s">
        <v>42</v>
      </c>
      <c r="B52" s="17">
        <v>121.38721920691</v>
      </c>
      <c r="C52" s="17">
        <v>105.609616485404</v>
      </c>
      <c r="D52" s="17">
        <v>111.855773867426</v>
      </c>
      <c r="E52" s="17">
        <v>109.055925234501</v>
      </c>
      <c r="F52" s="17">
        <v>115.44614151411901</v>
      </c>
      <c r="G52" s="17">
        <v>106.108840144639</v>
      </c>
      <c r="H52" s="17">
        <v>107.03189616540401</v>
      </c>
      <c r="I52" s="17">
        <v>100.72068904904199</v>
      </c>
      <c r="J52" s="17">
        <v>107.80725383802</v>
      </c>
      <c r="K52" s="17">
        <v>113.46797299693</v>
      </c>
      <c r="L52" s="17">
        <v>107.806580533957</v>
      </c>
      <c r="M52" s="17">
        <v>106.885173728707</v>
      </c>
      <c r="P52" s="18">
        <f t="shared" si="39"/>
        <v>118.29599892361797</v>
      </c>
      <c r="Q52" s="18">
        <f t="shared" si="49"/>
        <v>104.68085106383073</v>
      </c>
      <c r="R52" s="18">
        <f t="shared" si="50"/>
        <v>107.92552316470243</v>
      </c>
      <c r="S52" s="18">
        <f t="shared" si="51"/>
        <v>108.01796896270079</v>
      </c>
      <c r="T52" s="18">
        <f t="shared" si="52"/>
        <v>112.95907928388768</v>
      </c>
      <c r="U52" s="18">
        <f t="shared" si="53"/>
        <v>105.15361893833092</v>
      </c>
      <c r="V52" s="18">
        <f t="shared" si="54"/>
        <v>106.16465006740953</v>
      </c>
      <c r="W52" s="18">
        <f t="shared" si="55"/>
        <v>101.05820105820109</v>
      </c>
      <c r="X52" s="18">
        <f t="shared" si="56"/>
        <v>106.72198599442993</v>
      </c>
      <c r="Y52" s="18">
        <f t="shared" si="57"/>
        <v>111.15870010990179</v>
      </c>
      <c r="Z52" s="18">
        <f t="shared" si="58"/>
        <v>105.48470953130108</v>
      </c>
      <c r="AA52" s="18">
        <f t="shared" si="59"/>
        <v>106.33728596261545</v>
      </c>
      <c r="AC52" s="17">
        <f t="shared" si="60"/>
        <v>4.2369608081036088</v>
      </c>
      <c r="AD52" s="17">
        <f t="shared" si="61"/>
        <v>1.5488847290843069</v>
      </c>
      <c r="AE52" s="17">
        <f t="shared" si="62"/>
        <v>21.337992300244174</v>
      </c>
      <c r="AF52" s="17">
        <f t="shared" si="63"/>
        <v>2.5047926382614625</v>
      </c>
      <c r="AG52" s="17">
        <f t="shared" si="64"/>
        <v>1.5571547852613801</v>
      </c>
      <c r="AH52" s="17">
        <f t="shared" si="65"/>
        <v>2.2588021369759095</v>
      </c>
      <c r="AI52" s="17">
        <f t="shared" si="66"/>
        <v>2.8315662377965185</v>
      </c>
      <c r="AJ52" s="17">
        <f t="shared" si="67"/>
        <v>1.5951956823104692</v>
      </c>
      <c r="AK52" s="17">
        <f t="shared" si="68"/>
        <v>1.5191357756512567</v>
      </c>
      <c r="AL52" s="17">
        <f t="shared" si="69"/>
        <v>5.097797007590458</v>
      </c>
      <c r="AM52" s="17">
        <f t="shared" si="70"/>
        <v>3.9629797961180429</v>
      </c>
      <c r="AN52" s="17">
        <f t="shared" si="71"/>
        <v>58.815298736369598</v>
      </c>
      <c r="AO52" s="19">
        <f t="shared" si="26"/>
        <v>107.26656063376718</v>
      </c>
      <c r="AQ52" s="20">
        <v>93.86</v>
      </c>
      <c r="AR52" s="19">
        <f t="shared" si="72"/>
        <v>105.28323051037573</v>
      </c>
      <c r="AT52" s="21">
        <v>42.525599999999997</v>
      </c>
      <c r="AU52" s="19">
        <f t="shared" si="42"/>
        <v>113.7194210602502</v>
      </c>
      <c r="AW52" s="50">
        <v>115.88000000000002</v>
      </c>
      <c r="AX52" s="50">
        <v>116.73000000000012</v>
      </c>
      <c r="AY52" s="50">
        <v>121.51365486013873</v>
      </c>
      <c r="AZ52" s="18">
        <f t="shared" si="48"/>
        <v>0.39559908987004216</v>
      </c>
      <c r="BA52" s="18">
        <f t="shared" si="43"/>
        <v>0.80718726903645954</v>
      </c>
      <c r="BB52" s="18">
        <f t="shared" si="44"/>
        <v>1.9963774606393303</v>
      </c>
      <c r="BC52" s="18">
        <f t="shared" si="45"/>
        <v>3.1991638195458321</v>
      </c>
      <c r="BD52" s="18">
        <f t="shared" si="73"/>
        <v>0.94391158262908315</v>
      </c>
      <c r="BE52" s="18">
        <f t="shared" si="46"/>
        <v>4.1430754021749152</v>
      </c>
    </row>
    <row r="53" spans="1:57" s="17" customFormat="1">
      <c r="A53" s="17" t="s">
        <v>43</v>
      </c>
      <c r="B53" s="17">
        <v>122.503929865776</v>
      </c>
      <c r="C53" s="17">
        <v>105.352032054951</v>
      </c>
      <c r="D53" s="17">
        <v>112.191352610858</v>
      </c>
      <c r="E53" s="17">
        <v>109.344542049867</v>
      </c>
      <c r="F53" s="17">
        <v>116.03033814573099</v>
      </c>
      <c r="G53" s="17">
        <v>106.508877706348</v>
      </c>
      <c r="H53" s="17">
        <v>107.23195954300201</v>
      </c>
      <c r="I53" s="17">
        <v>100.826155739146</v>
      </c>
      <c r="J53" s="17">
        <v>107.93808226367899</v>
      </c>
      <c r="K53" s="17">
        <v>114.11886008186799</v>
      </c>
      <c r="L53" s="17">
        <v>107.90350121198399</v>
      </c>
      <c r="M53" s="17">
        <v>106.87600175184799</v>
      </c>
      <c r="P53" s="18">
        <f t="shared" si="39"/>
        <v>119.38427167393142</v>
      </c>
      <c r="Q53" s="18">
        <f t="shared" si="49"/>
        <v>104.42553191489377</v>
      </c>
      <c r="R53" s="18">
        <f t="shared" si="50"/>
        <v>108.24931075470006</v>
      </c>
      <c r="S53" s="18">
        <f t="shared" si="51"/>
        <v>108.3038388238503</v>
      </c>
      <c r="T53" s="18">
        <f t="shared" si="52"/>
        <v>113.53069053708464</v>
      </c>
      <c r="U53" s="18">
        <f t="shared" si="53"/>
        <v>105.55005525096639</v>
      </c>
      <c r="V53" s="18">
        <f t="shared" si="54"/>
        <v>106.36309239380887</v>
      </c>
      <c r="W53" s="18">
        <f t="shared" si="55"/>
        <v>101.16402116402149</v>
      </c>
      <c r="X53" s="18">
        <f t="shared" si="56"/>
        <v>106.85149740404093</v>
      </c>
      <c r="Y53" s="18">
        <f t="shared" si="57"/>
        <v>111.79634049748488</v>
      </c>
      <c r="Z53" s="18">
        <f t="shared" si="58"/>
        <v>105.57954279211519</v>
      </c>
      <c r="AA53" s="18">
        <f t="shared" si="59"/>
        <v>106.32816100082633</v>
      </c>
      <c r="AC53" s="17">
        <f t="shared" si="60"/>
        <v>4.2759390409564579</v>
      </c>
      <c r="AD53" s="17">
        <f t="shared" si="61"/>
        <v>1.5451069614523822</v>
      </c>
      <c r="AE53" s="17">
        <f t="shared" si="62"/>
        <v>21.402008456012449</v>
      </c>
      <c r="AF53" s="17">
        <f t="shared" si="63"/>
        <v>2.5114215790810714</v>
      </c>
      <c r="AG53" s="17">
        <f t="shared" si="64"/>
        <v>1.565034516610712</v>
      </c>
      <c r="AH53" s="17">
        <f t="shared" si="65"/>
        <v>2.2673179750345218</v>
      </c>
      <c r="AI53" s="17">
        <f t="shared" si="66"/>
        <v>2.8368589844049743</v>
      </c>
      <c r="AJ53" s="17">
        <f t="shared" si="67"/>
        <v>1.5968660442814795</v>
      </c>
      <c r="AK53" s="17">
        <f t="shared" si="68"/>
        <v>1.5209793078331386</v>
      </c>
      <c r="AL53" s="17">
        <f t="shared" si="69"/>
        <v>5.1270395343249922</v>
      </c>
      <c r="AM53" s="17">
        <f t="shared" si="70"/>
        <v>3.9665426091387754</v>
      </c>
      <c r="AN53" s="17">
        <f t="shared" si="71"/>
        <v>58.810251707486671</v>
      </c>
      <c r="AO53" s="19">
        <f t="shared" si="26"/>
        <v>107.42536671661762</v>
      </c>
      <c r="AQ53" s="20">
        <v>97.63</v>
      </c>
      <c r="AR53" s="19">
        <f t="shared" si="72"/>
        <v>109.51205832865952</v>
      </c>
      <c r="AT53" s="21">
        <v>42.699599999999997</v>
      </c>
      <c r="AU53" s="19">
        <f t="shared" si="42"/>
        <v>114.18472147375367</v>
      </c>
      <c r="AW53" s="50">
        <v>116.31000000000004</v>
      </c>
      <c r="AX53" s="50">
        <v>117.43000000000012</v>
      </c>
      <c r="AY53" s="50">
        <v>121.96455986177715</v>
      </c>
      <c r="AZ53" s="18">
        <f t="shared" si="48"/>
        <v>0.41434324976514347</v>
      </c>
      <c r="BA53" s="18">
        <f t="shared" si="43"/>
        <v>1.0691565538822341</v>
      </c>
      <c r="BB53" s="18">
        <f t="shared" si="44"/>
        <v>1.9255506887777241</v>
      </c>
      <c r="BC53" s="18">
        <f t="shared" si="45"/>
        <v>3.4090504924251017</v>
      </c>
      <c r="BD53" s="18">
        <f t="shared" si="73"/>
        <v>0.4669877320993483</v>
      </c>
      <c r="BE53" s="18">
        <f t="shared" si="46"/>
        <v>3.87603822452445</v>
      </c>
    </row>
    <row r="54" spans="1:57" s="17" customFormat="1">
      <c r="A54" s="23" t="s">
        <v>47</v>
      </c>
      <c r="B54" s="17">
        <v>123.177552339123</v>
      </c>
      <c r="C54" s="17">
        <v>105.69547796222101</v>
      </c>
      <c r="D54" s="17">
        <v>113.31321729614599</v>
      </c>
      <c r="E54" s="17">
        <v>109.88054470697401</v>
      </c>
      <c r="F54" s="17">
        <v>116.89944499141799</v>
      </c>
      <c r="G54" s="17">
        <v>105.908826724638</v>
      </c>
      <c r="H54" s="17">
        <v>107.432012167395</v>
      </c>
      <c r="I54" s="17">
        <v>100.72068904904199</v>
      </c>
      <c r="J54" s="17">
        <v>108.518126876558</v>
      </c>
      <c r="K54" s="17">
        <v>115.13919938940499</v>
      </c>
      <c r="L54" s="17">
        <v>106.467934933918</v>
      </c>
      <c r="M54" s="17">
        <v>107.27360694869</v>
      </c>
      <c r="P54" s="18">
        <f t="shared" si="39"/>
        <v>120.04073982521307</v>
      </c>
      <c r="Q54" s="18">
        <f t="shared" si="49"/>
        <v>104.76595744680907</v>
      </c>
      <c r="R54" s="18">
        <f t="shared" si="50"/>
        <v>109.3317567375352</v>
      </c>
      <c r="S54" s="18">
        <f t="shared" si="51"/>
        <v>108.83473999455526</v>
      </c>
      <c r="T54" s="18">
        <f t="shared" si="52"/>
        <v>114.38107416879849</v>
      </c>
      <c r="U54" s="18">
        <f t="shared" si="53"/>
        <v>104.9554060946068</v>
      </c>
      <c r="V54" s="18">
        <f t="shared" si="54"/>
        <v>106.56152405413309</v>
      </c>
      <c r="W54" s="18">
        <f t="shared" si="55"/>
        <v>101.05820105820109</v>
      </c>
      <c r="X54" s="18">
        <f t="shared" si="56"/>
        <v>107.42570285727349</v>
      </c>
      <c r="Y54" s="18">
        <f t="shared" si="57"/>
        <v>112.79591410491963</v>
      </c>
      <c r="Z54" s="18">
        <f t="shared" si="58"/>
        <v>104.17489484664934</v>
      </c>
      <c r="AA54" s="18">
        <f t="shared" si="59"/>
        <v>106.72372809438903</v>
      </c>
      <c r="AC54" s="17">
        <f t="shared" si="60"/>
        <v>4.2994514999919025</v>
      </c>
      <c r="AD54" s="17">
        <f t="shared" si="61"/>
        <v>1.5501439849616054</v>
      </c>
      <c r="AE54" s="17">
        <f t="shared" si="62"/>
        <v>21.616019223529584</v>
      </c>
      <c r="AF54" s="17">
        <f t="shared" si="63"/>
        <v>2.5237324691746017</v>
      </c>
      <c r="AG54" s="17">
        <f t="shared" si="64"/>
        <v>1.5767571594458512</v>
      </c>
      <c r="AH54" s="17">
        <f t="shared" si="65"/>
        <v>2.2545443320662875</v>
      </c>
      <c r="AI54" s="17">
        <f t="shared" si="66"/>
        <v>2.8421514465336322</v>
      </c>
      <c r="AJ54" s="17">
        <f t="shared" si="67"/>
        <v>1.5951956823104692</v>
      </c>
      <c r="AK54" s="17">
        <f t="shared" si="68"/>
        <v>1.5291528443209732</v>
      </c>
      <c r="AL54" s="17">
        <f t="shared" si="69"/>
        <v>5.1728805106930977</v>
      </c>
      <c r="AM54" s="17">
        <f t="shared" si="70"/>
        <v>3.9137710609847933</v>
      </c>
      <c r="AN54" s="17">
        <f t="shared" si="71"/>
        <v>59.029040409563827</v>
      </c>
      <c r="AO54" s="19">
        <f t="shared" si="26"/>
        <v>107.90284062357662</v>
      </c>
      <c r="AQ54" s="20">
        <v>94.62</v>
      </c>
      <c r="AR54" s="19">
        <f t="shared" si="72"/>
        <v>106.13572630398201</v>
      </c>
      <c r="AT54" s="21">
        <v>42.969200000000001</v>
      </c>
      <c r="AU54" s="19">
        <f t="shared" si="42"/>
        <v>114.90566970065332</v>
      </c>
      <c r="AW54" s="50">
        <v>116.58000000000003</v>
      </c>
      <c r="AX54" s="50">
        <v>117.89000000000011</v>
      </c>
      <c r="AY54" s="50">
        <v>122.24768625815476</v>
      </c>
      <c r="AZ54" s="18">
        <f t="shared" si="48"/>
        <v>0.42109928409342401</v>
      </c>
      <c r="BA54" s="18">
        <f t="shared" si="43"/>
        <v>-1.5130037346308306E-2</v>
      </c>
      <c r="BB54" s="18">
        <f t="shared" si="44"/>
        <v>1.7836906153278071</v>
      </c>
      <c r="BC54" s="18">
        <f t="shared" si="45"/>
        <v>2.1896598620749228</v>
      </c>
      <c r="BD54" s="18">
        <f t="shared" si="73"/>
        <v>0.63270739846485524</v>
      </c>
      <c r="BE54" s="18">
        <f t="shared" si="46"/>
        <v>2.822367260539778</v>
      </c>
    </row>
    <row r="55" spans="1:57" s="17" customFormat="1">
      <c r="A55" s="17" t="s">
        <v>33</v>
      </c>
      <c r="B55" s="17">
        <v>124.027446851492</v>
      </c>
      <c r="C55" s="17">
        <v>106.554092730395</v>
      </c>
      <c r="D55" s="17">
        <v>113.887821222939</v>
      </c>
      <c r="E55" s="17">
        <v>110.56772760070101</v>
      </c>
      <c r="F55" s="17">
        <v>117.674453050805</v>
      </c>
      <c r="G55" s="17">
        <v>106.4088763572</v>
      </c>
      <c r="H55" s="17">
        <v>107.331996608403</v>
      </c>
      <c r="I55" s="17">
        <v>100.72068904904199</v>
      </c>
      <c r="J55" s="17">
        <v>108.807570296159</v>
      </c>
      <c r="K55" s="17">
        <v>115.430865026788</v>
      </c>
      <c r="L55" s="17">
        <v>106.422325203082</v>
      </c>
      <c r="M55" s="17">
        <v>107.670294947846</v>
      </c>
      <c r="P55" s="18">
        <f t="shared" si="39"/>
        <v>120.86899111045769</v>
      </c>
      <c r="Q55" s="18">
        <f t="shared" si="49"/>
        <v>105.61702127659629</v>
      </c>
      <c r="R55" s="18">
        <f t="shared" si="50"/>
        <v>109.88617093778139</v>
      </c>
      <c r="S55" s="18">
        <f t="shared" si="51"/>
        <v>109.51538252110016</v>
      </c>
      <c r="T55" s="18">
        <f t="shared" si="52"/>
        <v>115.13938618925907</v>
      </c>
      <c r="U55" s="18">
        <f t="shared" si="53"/>
        <v>105.45095414169695</v>
      </c>
      <c r="V55" s="18">
        <f t="shared" si="54"/>
        <v>106.46231889004562</v>
      </c>
      <c r="W55" s="18">
        <f t="shared" si="55"/>
        <v>101.05820105820109</v>
      </c>
      <c r="X55" s="18">
        <f t="shared" si="56"/>
        <v>107.71223252455589</v>
      </c>
      <c r="Y55" s="18">
        <f t="shared" si="57"/>
        <v>113.08164383342283</v>
      </c>
      <c r="Z55" s="18">
        <f t="shared" si="58"/>
        <v>104.13026742979585</v>
      </c>
      <c r="AA55" s="18">
        <f t="shared" si="59"/>
        <v>107.11838269177274</v>
      </c>
      <c r="AC55" s="17">
        <f t="shared" si="60"/>
        <v>4.3291166473068916</v>
      </c>
      <c r="AD55" s="17">
        <f t="shared" si="61"/>
        <v>1.5627365437346483</v>
      </c>
      <c r="AE55" s="17">
        <f t="shared" si="62"/>
        <v>21.725632645722087</v>
      </c>
      <c r="AF55" s="17">
        <f t="shared" si="63"/>
        <v>2.5395156616022065</v>
      </c>
      <c r="AG55" s="17">
        <f t="shared" si="64"/>
        <v>1.5872105838086137</v>
      </c>
      <c r="AH55" s="17">
        <f t="shared" si="65"/>
        <v>2.2651891866993741</v>
      </c>
      <c r="AI55" s="17">
        <f t="shared" si="66"/>
        <v>2.8395054999490883</v>
      </c>
      <c r="AJ55" s="17">
        <f t="shared" si="67"/>
        <v>1.5951956823104692</v>
      </c>
      <c r="AK55" s="17">
        <f t="shared" si="68"/>
        <v>1.5332314553428563</v>
      </c>
      <c r="AL55" s="17">
        <f t="shared" si="69"/>
        <v>5.1859842277526091</v>
      </c>
      <c r="AM55" s="17">
        <f t="shared" si="70"/>
        <v>3.9120944430926916</v>
      </c>
      <c r="AN55" s="17">
        <f t="shared" si="71"/>
        <v>59.247324408752647</v>
      </c>
      <c r="AO55" s="19">
        <f t="shared" si="26"/>
        <v>108.32273698607418</v>
      </c>
      <c r="AQ55" s="20">
        <v>100.82</v>
      </c>
      <c r="AR55" s="19">
        <f t="shared" si="72"/>
        <v>113.0902972518227</v>
      </c>
      <c r="AT55" s="21">
        <v>43.181699999999999</v>
      </c>
      <c r="AU55" s="19">
        <f t="shared" si="42"/>
        <v>115.47392451599521</v>
      </c>
      <c r="AW55" s="50">
        <v>116.98000000000003</v>
      </c>
      <c r="AX55" s="50">
        <v>118.84000000000013</v>
      </c>
      <c r="AY55" s="50">
        <v>122.66713277130675</v>
      </c>
      <c r="AZ55" s="18">
        <f t="shared" si="48"/>
        <v>0.33928655127740931</v>
      </c>
      <c r="BA55" s="18">
        <f t="shared" si="43"/>
        <v>0.59353811146788937</v>
      </c>
      <c r="BB55" s="18">
        <f t="shared" si="44"/>
        <v>1.838830067556315</v>
      </c>
      <c r="BC55" s="18">
        <f t="shared" si="45"/>
        <v>2.7716547303016137</v>
      </c>
      <c r="BD55" s="18">
        <f t="shared" si="73"/>
        <v>6.7905709258829994E-2</v>
      </c>
      <c r="BE55" s="18">
        <f t="shared" si="46"/>
        <v>2.8395604395604437</v>
      </c>
    </row>
    <row r="56" spans="1:57" s="17" customFormat="1">
      <c r="A56" s="17" t="s">
        <v>34</v>
      </c>
      <c r="B56" s="17">
        <v>125.168559468401</v>
      </c>
      <c r="C56" s="17">
        <v>107.15512306811701</v>
      </c>
      <c r="D56" s="17">
        <v>113.31321729614599</v>
      </c>
      <c r="E56" s="17">
        <v>110.993780994812</v>
      </c>
      <c r="F56" s="17">
        <v>118.398490934279</v>
      </c>
      <c r="G56" s="17">
        <v>106.70889112635</v>
      </c>
      <c r="H56" s="17">
        <v>107.432012167395</v>
      </c>
      <c r="I56" s="17">
        <v>100.931622429249</v>
      </c>
      <c r="J56" s="17">
        <v>109.00786514252199</v>
      </c>
      <c r="K56" s="17">
        <v>115.747106320866</v>
      </c>
      <c r="L56" s="17">
        <v>106.65949580343</v>
      </c>
      <c r="M56" s="17">
        <v>108.363696398394</v>
      </c>
      <c r="P56" s="18">
        <f t="shared" si="39"/>
        <v>121.98104440390614</v>
      </c>
      <c r="Q56" s="18">
        <f t="shared" si="49"/>
        <v>106.21276595744756</v>
      </c>
      <c r="R56" s="18">
        <f t="shared" si="50"/>
        <v>109.3317567375352</v>
      </c>
      <c r="S56" s="18">
        <f t="shared" si="51"/>
        <v>109.93738088755825</v>
      </c>
      <c r="T56" s="18">
        <f t="shared" si="52"/>
        <v>115.84782608695694</v>
      </c>
      <c r="U56" s="18">
        <f t="shared" si="53"/>
        <v>105.74826809469151</v>
      </c>
      <c r="V56" s="18">
        <f t="shared" si="54"/>
        <v>106.56152405413309</v>
      </c>
      <c r="W56" s="18">
        <f t="shared" si="55"/>
        <v>101.26984126984088</v>
      </c>
      <c r="X56" s="18">
        <f t="shared" si="56"/>
        <v>107.91051105431443</v>
      </c>
      <c r="Y56" s="18">
        <f t="shared" si="57"/>
        <v>113.39144906076865</v>
      </c>
      <c r="Z56" s="18">
        <f t="shared" si="58"/>
        <v>104.36232999743468</v>
      </c>
      <c r="AA56" s="18">
        <f t="shared" si="59"/>
        <v>107.80822980303782</v>
      </c>
      <c r="AC56" s="17">
        <f t="shared" si="60"/>
        <v>4.3689466184279429</v>
      </c>
      <c r="AD56" s="17">
        <f t="shared" si="61"/>
        <v>1.5715513348757815</v>
      </c>
      <c r="AE56" s="17">
        <f t="shared" si="62"/>
        <v>21.616019223529584</v>
      </c>
      <c r="AF56" s="17">
        <f t="shared" si="63"/>
        <v>2.5493012409073272</v>
      </c>
      <c r="AG56" s="17">
        <f t="shared" si="64"/>
        <v>1.5969765148321651</v>
      </c>
      <c r="AH56" s="17">
        <f t="shared" si="65"/>
        <v>2.2715757799441647</v>
      </c>
      <c r="AI56" s="17">
        <f t="shared" si="66"/>
        <v>2.8421514465336322</v>
      </c>
      <c r="AJ56" s="17">
        <f t="shared" si="67"/>
        <v>1.5985364062524741</v>
      </c>
      <c r="AK56" s="17">
        <f t="shared" si="68"/>
        <v>1.5360538541699869</v>
      </c>
      <c r="AL56" s="17">
        <f t="shared" si="69"/>
        <v>5.2001920599721112</v>
      </c>
      <c r="AM56" s="17">
        <f t="shared" si="70"/>
        <v>3.9208128561316458</v>
      </c>
      <c r="AN56" s="17">
        <f t="shared" si="71"/>
        <v>59.628879792305895</v>
      </c>
      <c r="AO56" s="19">
        <f t="shared" si="26"/>
        <v>108.70099712788272</v>
      </c>
      <c r="AQ56" s="20">
        <v>100.8</v>
      </c>
      <c r="AR56" s="19">
        <f t="shared" si="72"/>
        <v>113.06786315199096</v>
      </c>
      <c r="AT56" s="21">
        <v>43.218899999999998</v>
      </c>
      <c r="AU56" s="19">
        <f t="shared" si="42"/>
        <v>115.57340253543389</v>
      </c>
      <c r="AW56" s="50">
        <v>117.59000000000002</v>
      </c>
      <c r="AX56" s="50">
        <v>119.54000000000012</v>
      </c>
      <c r="AY56" s="50">
        <v>123.30678870386359</v>
      </c>
      <c r="AZ56" s="18">
        <f t="shared" si="48"/>
        <v>0.40136394715190421</v>
      </c>
      <c r="BA56" s="18">
        <f t="shared" si="43"/>
        <v>0.84349191538347779</v>
      </c>
      <c r="BB56" s="18">
        <f t="shared" si="44"/>
        <v>1.6672739843091438</v>
      </c>
      <c r="BC56" s="18">
        <f t="shared" si="45"/>
        <v>2.9121298468445258</v>
      </c>
      <c r="BD56" s="18">
        <f t="shared" si="73"/>
        <v>7.4382677240247386E-2</v>
      </c>
      <c r="BE56" s="18">
        <f t="shared" si="46"/>
        <v>2.9865125240847732</v>
      </c>
    </row>
    <row r="57" spans="1:57" s="17" customFormat="1">
      <c r="A57" s="17" t="s">
        <v>35</v>
      </c>
      <c r="B57" s="17">
        <v>126.007216236934</v>
      </c>
      <c r="C57" s="17">
        <v>107.49856897538599</v>
      </c>
      <c r="D57" s="17">
        <v>112.85352389942</v>
      </c>
      <c r="E57" s="17">
        <v>111.50229633617001</v>
      </c>
      <c r="F57" s="17">
        <v>119.748547132165</v>
      </c>
      <c r="G57" s="17">
        <v>106.508877706348</v>
      </c>
      <c r="H57" s="17">
        <v>107.63205403858299</v>
      </c>
      <c r="I57" s="17">
        <v>103.040956231324</v>
      </c>
      <c r="J57" s="17">
        <v>109.078489336904</v>
      </c>
      <c r="K57" s="17">
        <v>115.531170215394</v>
      </c>
      <c r="L57" s="17">
        <v>107.60817820482001</v>
      </c>
      <c r="M57" s="17">
        <v>108.720944897056</v>
      </c>
      <c r="P57" s="18">
        <f t="shared" si="39"/>
        <v>122.79834412323291</v>
      </c>
      <c r="Q57" s="18">
        <f t="shared" si="49"/>
        <v>106.55319148936184</v>
      </c>
      <c r="R57" s="18">
        <f t="shared" si="50"/>
        <v>108.88821548238448</v>
      </c>
      <c r="S57" s="18">
        <f t="shared" si="51"/>
        <v>110.44105635720149</v>
      </c>
      <c r="T57" s="18">
        <f t="shared" si="52"/>
        <v>117.16879795396437</v>
      </c>
      <c r="U57" s="18">
        <f t="shared" si="53"/>
        <v>105.55005525096641</v>
      </c>
      <c r="V57" s="18">
        <f t="shared" si="54"/>
        <v>106.75994504838215</v>
      </c>
      <c r="W57" s="18">
        <f t="shared" si="55"/>
        <v>103.38624338624382</v>
      </c>
      <c r="X57" s="18">
        <f t="shared" si="56"/>
        <v>107.98042429313071</v>
      </c>
      <c r="Y57" s="18">
        <f t="shared" si="57"/>
        <v>113.17990763496289</v>
      </c>
      <c r="Z57" s="18">
        <f t="shared" si="58"/>
        <v>105.29058026798808</v>
      </c>
      <c r="AA57" s="18">
        <f t="shared" si="59"/>
        <v>108.163647064728</v>
      </c>
      <c r="AC57" s="17">
        <f t="shared" si="60"/>
        <v>4.3982195178562451</v>
      </c>
      <c r="AD57" s="17">
        <f t="shared" si="61"/>
        <v>1.5765883583849896</v>
      </c>
      <c r="AE57" s="17">
        <f t="shared" si="62"/>
        <v>21.528326529440871</v>
      </c>
      <c r="AF57" s="17">
        <f t="shared" si="63"/>
        <v>2.5609808033037553</v>
      </c>
      <c r="AG57" s="17">
        <f t="shared" si="64"/>
        <v>1.6151862743038827</v>
      </c>
      <c r="AH57" s="17">
        <f t="shared" si="65"/>
        <v>2.2673179750345218</v>
      </c>
      <c r="AI57" s="17">
        <f t="shared" si="66"/>
        <v>2.8474436241824908</v>
      </c>
      <c r="AJ57" s="17">
        <f t="shared" si="67"/>
        <v>1.6319436456726015</v>
      </c>
      <c r="AK57" s="17">
        <f t="shared" si="68"/>
        <v>1.5370490352593176</v>
      </c>
      <c r="AL57" s="17">
        <f t="shared" si="69"/>
        <v>5.1904906578651424</v>
      </c>
      <c r="AM57" s="17">
        <f t="shared" si="70"/>
        <v>3.9556865082873891</v>
      </c>
      <c r="AN57" s="17">
        <f t="shared" si="71"/>
        <v>59.825461567297964</v>
      </c>
      <c r="AO57" s="19">
        <f t="shared" si="26"/>
        <v>108.93469449688916</v>
      </c>
      <c r="AQ57" s="20">
        <v>102.07</v>
      </c>
      <c r="AR57" s="19">
        <f t="shared" si="72"/>
        <v>114.49242849130673</v>
      </c>
      <c r="AT57" s="21">
        <v>43.203600000000002</v>
      </c>
      <c r="AU57" s="19">
        <f t="shared" si="42"/>
        <v>115.53248818872927</v>
      </c>
      <c r="AW57" s="50">
        <v>118.09000000000002</v>
      </c>
      <c r="AX57" s="50">
        <v>119.90000000000012</v>
      </c>
      <c r="AY57" s="50">
        <v>123.83109684530362</v>
      </c>
      <c r="AZ57" s="18">
        <f t="shared" si="48"/>
        <v>0.44227857468825649</v>
      </c>
      <c r="BA57" s="18">
        <f t="shared" si="43"/>
        <v>1.0791722601598643</v>
      </c>
      <c r="BB57" s="18">
        <f t="shared" si="44"/>
        <v>1.6167195412652715</v>
      </c>
      <c r="BC57" s="18">
        <f t="shared" si="45"/>
        <v>3.1381703761133926</v>
      </c>
      <c r="BD57" s="18">
        <f t="shared" si="73"/>
        <v>0.34969221261677408</v>
      </c>
      <c r="BE57" s="18">
        <f t="shared" si="46"/>
        <v>3.4878625887301666</v>
      </c>
    </row>
    <row r="58" spans="1:57" s="17" customFormat="1">
      <c r="A58" s="17" t="s">
        <v>36</v>
      </c>
      <c r="B58" s="17">
        <v>126.586762740458</v>
      </c>
      <c r="C58" s="17">
        <v>108.013737836291</v>
      </c>
      <c r="D58" s="17">
        <v>112.968447248602</v>
      </c>
      <c r="E58" s="17">
        <v>112.05204265115199</v>
      </c>
      <c r="F58" s="17">
        <v>120.381100084515</v>
      </c>
      <c r="G58" s="17">
        <v>106.4088763572</v>
      </c>
      <c r="H58" s="17">
        <v>107.532049232796</v>
      </c>
      <c r="I58" s="17">
        <v>103.46282299173799</v>
      </c>
      <c r="J58" s="17">
        <v>109.25794425705701</v>
      </c>
      <c r="K58" s="17">
        <v>115.161717992795</v>
      </c>
      <c r="L58" s="17">
        <v>107.63326355677999</v>
      </c>
      <c r="M58" s="17">
        <v>109.100664739023</v>
      </c>
      <c r="P58" s="18">
        <f t="shared" si="39"/>
        <v>123.36313202269208</v>
      </c>
      <c r="Q58" s="18">
        <f t="shared" si="49"/>
        <v>107.06382978723478</v>
      </c>
      <c r="R58" s="18">
        <f t="shared" si="50"/>
        <v>108.99910079617266</v>
      </c>
      <c r="S58" s="18">
        <f t="shared" si="51"/>
        <v>110.98557037843779</v>
      </c>
      <c r="T58" s="18">
        <f t="shared" si="52"/>
        <v>117.78772378516697</v>
      </c>
      <c r="U58" s="18">
        <f t="shared" si="53"/>
        <v>105.45095414169697</v>
      </c>
      <c r="V58" s="18">
        <f t="shared" si="54"/>
        <v>106.66075055036981</v>
      </c>
      <c r="W58" s="18">
        <f t="shared" si="55"/>
        <v>103.8095238095234</v>
      </c>
      <c r="X58" s="18">
        <f t="shared" si="56"/>
        <v>108.15807268684618</v>
      </c>
      <c r="Y58" s="18">
        <f t="shared" si="57"/>
        <v>112.81797441511124</v>
      </c>
      <c r="Z58" s="18">
        <f t="shared" si="58"/>
        <v>105.31512534725768</v>
      </c>
      <c r="AA58" s="18">
        <f t="shared" si="59"/>
        <v>108.54142048280197</v>
      </c>
      <c r="AC58" s="17">
        <f t="shared" si="60"/>
        <v>4.4184483017261442</v>
      </c>
      <c r="AD58" s="17">
        <f t="shared" si="61"/>
        <v>1.5841438936488244</v>
      </c>
      <c r="AE58" s="17">
        <f t="shared" si="62"/>
        <v>21.550249702963146</v>
      </c>
      <c r="AF58" s="17">
        <f t="shared" si="63"/>
        <v>2.5736073572458475</v>
      </c>
      <c r="AG58" s="17">
        <f t="shared" si="64"/>
        <v>1.623718242923748</v>
      </c>
      <c r="AH58" s="17">
        <f t="shared" si="65"/>
        <v>2.2651891866993741</v>
      </c>
      <c r="AI58" s="17">
        <f t="shared" si="66"/>
        <v>2.8447979620777453</v>
      </c>
      <c r="AJ58" s="17">
        <f t="shared" si="67"/>
        <v>1.6386250935566111</v>
      </c>
      <c r="AK58" s="17">
        <f t="shared" si="68"/>
        <v>1.5395777740928906</v>
      </c>
      <c r="AL58" s="17">
        <f t="shared" si="69"/>
        <v>5.1738922082315728</v>
      </c>
      <c r="AM58" s="17">
        <f t="shared" si="70"/>
        <v>3.9566086481280518</v>
      </c>
      <c r="AN58" s="17">
        <f t="shared" si="71"/>
        <v>60.034408563053447</v>
      </c>
      <c r="AO58" s="19">
        <f t="shared" si="26"/>
        <v>109.2032669343474</v>
      </c>
      <c r="AQ58" s="20">
        <v>102.18</v>
      </c>
      <c r="AR58" s="19">
        <f t="shared" si="72"/>
        <v>114.61581604038135</v>
      </c>
      <c r="AT58" s="21">
        <v>43.283304761904766</v>
      </c>
      <c r="AU58" s="19">
        <f t="shared" si="42"/>
        <v>115.74562990523779</v>
      </c>
      <c r="AW58" s="50">
        <v>118.11000000000001</v>
      </c>
      <c r="AX58" s="50">
        <v>119.85000000000011</v>
      </c>
      <c r="AY58" s="50">
        <v>123.85206917096122</v>
      </c>
      <c r="AZ58" s="18">
        <f t="shared" si="48"/>
        <v>0.49539113987442729</v>
      </c>
      <c r="BA58" s="18">
        <f t="shared" si="43"/>
        <v>0.82512559107402439</v>
      </c>
      <c r="BB58" s="18">
        <f t="shared" si="44"/>
        <v>1.6527684352784617</v>
      </c>
      <c r="BC58" s="18">
        <f t="shared" si="45"/>
        <v>2.9732851662269133</v>
      </c>
      <c r="BD58" s="18">
        <f t="shared" si="73"/>
        <v>0.72293959233322136</v>
      </c>
      <c r="BE58" s="18">
        <f t="shared" si="46"/>
        <v>3.6962247585601347</v>
      </c>
    </row>
    <row r="59" spans="1:57" s="17" customFormat="1">
      <c r="A59" s="17" t="s">
        <v>37</v>
      </c>
      <c r="B59" s="17">
        <v>127.093103369852</v>
      </c>
      <c r="C59" s="17">
        <v>108.099599313108</v>
      </c>
      <c r="D59" s="17">
        <v>112.85352389942</v>
      </c>
      <c r="E59" s="17">
        <v>112.14824825627301</v>
      </c>
      <c r="F59" s="17">
        <v>120.839831667727</v>
      </c>
      <c r="G59" s="17">
        <v>106.70889112635</v>
      </c>
      <c r="H59" s="17">
        <v>107.63205403858299</v>
      </c>
      <c r="I59" s="17">
        <v>103.35735630163499</v>
      </c>
      <c r="J59" s="17">
        <v>109.11785364197</v>
      </c>
      <c r="K59" s="17">
        <v>115.36129303192</v>
      </c>
      <c r="L59" s="17">
        <v>107.662909881823</v>
      </c>
      <c r="M59" s="17">
        <v>109.30382402645201</v>
      </c>
      <c r="P59" s="18">
        <f t="shared" si="39"/>
        <v>123.85657829274525</v>
      </c>
      <c r="Q59" s="18">
        <f t="shared" si="49"/>
        <v>107.1489361702131</v>
      </c>
      <c r="R59" s="18">
        <f t="shared" si="50"/>
        <v>108.88821548238448</v>
      </c>
      <c r="S59" s="18">
        <f t="shared" si="51"/>
        <v>111.08086033215331</v>
      </c>
      <c r="T59" s="18">
        <f t="shared" si="52"/>
        <v>118.23657289002622</v>
      </c>
      <c r="U59" s="18">
        <f t="shared" si="53"/>
        <v>105.74826809469153</v>
      </c>
      <c r="V59" s="18">
        <f t="shared" si="54"/>
        <v>106.75994504838214</v>
      </c>
      <c r="W59" s="18">
        <f t="shared" si="55"/>
        <v>103.70370370370401</v>
      </c>
      <c r="X59" s="18">
        <f t="shared" si="56"/>
        <v>108.01939232788138</v>
      </c>
      <c r="Y59" s="18">
        <f t="shared" si="57"/>
        <v>113.01348775105598</v>
      </c>
      <c r="Z59" s="18">
        <f t="shared" si="58"/>
        <v>105.34413316821204</v>
      </c>
      <c r="AA59" s="18">
        <f t="shared" si="59"/>
        <v>108.74353838643313</v>
      </c>
      <c r="AC59" s="17">
        <f t="shared" si="60"/>
        <v>4.4361218707914016</v>
      </c>
      <c r="AD59" s="17">
        <f t="shared" si="61"/>
        <v>1.5854031495261227</v>
      </c>
      <c r="AE59" s="17">
        <f t="shared" si="62"/>
        <v>21.528326529440871</v>
      </c>
      <c r="AF59" s="17">
        <f t="shared" si="63"/>
        <v>2.5758170041856947</v>
      </c>
      <c r="AG59" s="17">
        <f t="shared" si="64"/>
        <v>1.6299056829765775</v>
      </c>
      <c r="AH59" s="17">
        <f t="shared" si="65"/>
        <v>2.2715757799441652</v>
      </c>
      <c r="AI59" s="17">
        <f t="shared" si="66"/>
        <v>2.8474436241824903</v>
      </c>
      <c r="AJ59" s="17">
        <f t="shared" si="67"/>
        <v>1.6369547315856166</v>
      </c>
      <c r="AK59" s="17">
        <f t="shared" si="68"/>
        <v>1.5376037263582973</v>
      </c>
      <c r="AL59" s="17">
        <f t="shared" si="69"/>
        <v>5.1828585536272787</v>
      </c>
      <c r="AM59" s="17">
        <f t="shared" si="70"/>
        <v>3.9576984497579022</v>
      </c>
      <c r="AN59" s="17">
        <f t="shared" si="71"/>
        <v>60.146200252811397</v>
      </c>
      <c r="AO59" s="19">
        <f t="shared" si="26"/>
        <v>109.33590935518781</v>
      </c>
      <c r="AQ59" s="20">
        <v>105.79</v>
      </c>
      <c r="AR59" s="19">
        <f t="shared" si="72"/>
        <v>118.66517106001119</v>
      </c>
      <c r="AT59" s="21">
        <v>43.481099999999998</v>
      </c>
      <c r="AU59" s="19">
        <f t="shared" si="42"/>
        <v>116.27456212405808</v>
      </c>
      <c r="AW59" s="50">
        <v>118.13</v>
      </c>
      <c r="AX59" s="50">
        <v>120.07000000000011</v>
      </c>
      <c r="AY59" s="50">
        <v>123.87304149661881</v>
      </c>
      <c r="AZ59" s="18">
        <f t="shared" si="48"/>
        <v>0.48797311985011149</v>
      </c>
      <c r="BA59" s="18">
        <f t="shared" si="43"/>
        <v>1.0775561834504515</v>
      </c>
      <c r="BB59" s="18">
        <f t="shared" si="44"/>
        <v>1.4832602278739373</v>
      </c>
      <c r="BC59" s="18">
        <f t="shared" si="45"/>
        <v>3.0487895311745001</v>
      </c>
      <c r="BD59" s="18">
        <f t="shared" si="73"/>
        <v>0.62858452534646059</v>
      </c>
      <c r="BE59" s="18">
        <f t="shared" si="46"/>
        <v>3.6773740565209607</v>
      </c>
    </row>
    <row r="60" spans="1:57" s="17" customFormat="1">
      <c r="A60" s="17" t="s">
        <v>38</v>
      </c>
      <c r="B60" s="17">
        <v>127.10594650566399</v>
      </c>
      <c r="C60" s="17">
        <v>107.927876359473</v>
      </c>
      <c r="D60" s="17">
        <v>112.85352389942</v>
      </c>
      <c r="E60" s="17">
        <v>112.326915808642</v>
      </c>
      <c r="F60" s="17">
        <v>121.941571623988</v>
      </c>
      <c r="G60" s="17">
        <v>107.008916617205</v>
      </c>
      <c r="H60" s="17">
        <v>107.532049232796</v>
      </c>
      <c r="I60" s="17">
        <v>103.46282299173799</v>
      </c>
      <c r="J60" s="17">
        <v>109.277626409589</v>
      </c>
      <c r="K60" s="17">
        <v>115.678542418346</v>
      </c>
      <c r="L60" s="17">
        <v>106.650373857262</v>
      </c>
      <c r="M60" s="17">
        <v>109.261174334057</v>
      </c>
      <c r="P60" s="18">
        <f t="shared" si="39"/>
        <v>123.86909436807936</v>
      </c>
      <c r="Q60" s="18">
        <f t="shared" si="49"/>
        <v>106.97872340425546</v>
      </c>
      <c r="R60" s="18">
        <f t="shared" si="50"/>
        <v>108.88821548238448</v>
      </c>
      <c r="S60" s="18">
        <f t="shared" si="51"/>
        <v>111.25782738905495</v>
      </c>
      <c r="T60" s="18">
        <f t="shared" si="52"/>
        <v>119.31457800511527</v>
      </c>
      <c r="U60" s="18">
        <f t="shared" si="53"/>
        <v>106.04559267287132</v>
      </c>
      <c r="V60" s="18">
        <f t="shared" si="54"/>
        <v>106.66075055036981</v>
      </c>
      <c r="W60" s="18">
        <f t="shared" si="55"/>
        <v>103.8095238095234</v>
      </c>
      <c r="X60" s="18">
        <f t="shared" si="56"/>
        <v>108.17755670422052</v>
      </c>
      <c r="Y60" s="18">
        <f t="shared" si="57"/>
        <v>113.32428055429688</v>
      </c>
      <c r="Z60" s="18">
        <f t="shared" si="58"/>
        <v>104.3534045140632</v>
      </c>
      <c r="AA60" s="18">
        <f t="shared" si="59"/>
        <v>108.70110731411307</v>
      </c>
      <c r="AC60" s="17">
        <f t="shared" si="60"/>
        <v>4.4365701540904521</v>
      </c>
      <c r="AD60" s="17">
        <f t="shared" si="61"/>
        <v>1.5828846377715111</v>
      </c>
      <c r="AE60" s="17">
        <f t="shared" si="62"/>
        <v>21.528326529440871</v>
      </c>
      <c r="AF60" s="17">
        <f t="shared" si="63"/>
        <v>2.5799206342168715</v>
      </c>
      <c r="AG60" s="17">
        <f t="shared" si="64"/>
        <v>1.6447661159239677</v>
      </c>
      <c r="AH60" s="17">
        <f t="shared" si="65"/>
        <v>2.2779626014282819</v>
      </c>
      <c r="AI60" s="17">
        <f t="shared" si="66"/>
        <v>2.8447979620777453</v>
      </c>
      <c r="AJ60" s="17">
        <f t="shared" si="67"/>
        <v>1.6386250935566111</v>
      </c>
      <c r="AK60" s="17">
        <f t="shared" si="68"/>
        <v>1.5398551196423664</v>
      </c>
      <c r="AL60" s="17">
        <f t="shared" si="69"/>
        <v>5.1971116766016898</v>
      </c>
      <c r="AM60" s="17">
        <f t="shared" si="70"/>
        <v>3.9204775325531958</v>
      </c>
      <c r="AN60" s="17">
        <f t="shared" si="71"/>
        <v>60.122731568505444</v>
      </c>
      <c r="AO60" s="19">
        <f t="shared" si="26"/>
        <v>109.31402962580901</v>
      </c>
      <c r="AQ60" s="20">
        <v>103.59</v>
      </c>
      <c r="AR60" s="19">
        <f t="shared" si="72"/>
        <v>116.19742007851931</v>
      </c>
      <c r="AT60" s="21">
        <v>43.5749</v>
      </c>
      <c r="AU60" s="19">
        <f t="shared" si="42"/>
        <v>116.52539648490075</v>
      </c>
      <c r="AW60" s="50">
        <v>118.56000000000002</v>
      </c>
      <c r="AX60" s="50">
        <v>120.47000000000013</v>
      </c>
      <c r="AY60" s="50">
        <v>124.32394649825721</v>
      </c>
      <c r="AZ60" s="18">
        <f t="shared" si="48"/>
        <v>0.47066930897183934</v>
      </c>
      <c r="BA60" s="18">
        <f t="shared" si="43"/>
        <v>-0.1154245296286901</v>
      </c>
      <c r="BB60" s="18">
        <f t="shared" si="44"/>
        <v>1.2224530383618903</v>
      </c>
      <c r="BC60" s="18">
        <f t="shared" si="45"/>
        <v>1.5776978177050396</v>
      </c>
      <c r="BD60" s="18">
        <f t="shared" si="73"/>
        <v>1.8326815979076698</v>
      </c>
      <c r="BE60" s="18">
        <f t="shared" si="46"/>
        <v>3.4103794156127094</v>
      </c>
    </row>
    <row r="61" spans="1:57" s="17" customFormat="1">
      <c r="A61" s="17" t="s">
        <v>39</v>
      </c>
      <c r="B61" s="17">
        <v>127.423814117014</v>
      </c>
      <c r="C61" s="17">
        <v>107.927876359473</v>
      </c>
      <c r="D61" s="17">
        <v>113.083370597783</v>
      </c>
      <c r="E61" s="17">
        <v>112.546814334635</v>
      </c>
      <c r="F61" s="17">
        <v>122.346719176113</v>
      </c>
      <c r="G61" s="17">
        <v>107.008916617205</v>
      </c>
      <c r="H61" s="17">
        <v>107.73205884436901</v>
      </c>
      <c r="I61" s="17">
        <v>103.673756371946</v>
      </c>
      <c r="J61" s="17">
        <v>109.468659066526</v>
      </c>
      <c r="K61" s="17">
        <v>116.094039940074</v>
      </c>
      <c r="L61" s="17">
        <v>106.819129861356</v>
      </c>
      <c r="M61" s="17">
        <v>109.078651994561</v>
      </c>
      <c r="P61" s="18">
        <f t="shared" si="39"/>
        <v>124.1788672326016</v>
      </c>
      <c r="Q61" s="18">
        <f t="shared" si="49"/>
        <v>106.97872340425546</v>
      </c>
      <c r="R61" s="18">
        <f t="shared" si="50"/>
        <v>109.10998610995985</v>
      </c>
      <c r="S61" s="18">
        <f t="shared" si="51"/>
        <v>111.47563299754968</v>
      </c>
      <c r="T61" s="18">
        <f t="shared" si="52"/>
        <v>119.71099744245578</v>
      </c>
      <c r="U61" s="18">
        <f t="shared" si="53"/>
        <v>106.04559267287132</v>
      </c>
      <c r="V61" s="18">
        <f t="shared" si="54"/>
        <v>106.85913954639351</v>
      </c>
      <c r="W61" s="18">
        <f t="shared" si="55"/>
        <v>104.02116402116421</v>
      </c>
      <c r="X61" s="18">
        <f t="shared" si="56"/>
        <v>108.36666628462724</v>
      </c>
      <c r="Y61" s="18">
        <f t="shared" si="57"/>
        <v>113.73132197042776</v>
      </c>
      <c r="Z61" s="18">
        <f t="shared" si="58"/>
        <v>104.51852595642184</v>
      </c>
      <c r="AA61" s="18">
        <f t="shared" si="59"/>
        <v>108.51952057450768</v>
      </c>
      <c r="AC61" s="17">
        <f t="shared" si="60"/>
        <v>4.4476651657420474</v>
      </c>
      <c r="AD61" s="17">
        <f t="shared" si="61"/>
        <v>1.5828846377715111</v>
      </c>
      <c r="AE61" s="17">
        <f t="shared" si="62"/>
        <v>21.572172876485229</v>
      </c>
      <c r="AF61" s="17">
        <f t="shared" si="63"/>
        <v>2.5849712557937132</v>
      </c>
      <c r="AG61" s="17">
        <f t="shared" si="64"/>
        <v>1.6502308065689228</v>
      </c>
      <c r="AH61" s="17">
        <f t="shared" si="65"/>
        <v>2.2779626014282819</v>
      </c>
      <c r="AI61" s="17">
        <f t="shared" si="66"/>
        <v>2.85008928628721</v>
      </c>
      <c r="AJ61" s="17">
        <f t="shared" si="67"/>
        <v>1.641965817498632</v>
      </c>
      <c r="AK61" s="17">
        <f t="shared" si="68"/>
        <v>1.542547002916814</v>
      </c>
      <c r="AL61" s="17">
        <f t="shared" si="69"/>
        <v>5.2157788120671631</v>
      </c>
      <c r="AM61" s="17">
        <f t="shared" si="70"/>
        <v>3.9266810187539991</v>
      </c>
      <c r="AN61" s="17">
        <f t="shared" si="71"/>
        <v>60.022295693734208</v>
      </c>
      <c r="AO61" s="19">
        <f t="shared" si="26"/>
        <v>109.31524497504773</v>
      </c>
      <c r="AQ61" s="20">
        <v>96.54</v>
      </c>
      <c r="AR61" s="19">
        <f t="shared" si="72"/>
        <v>108.28939988782948</v>
      </c>
      <c r="AT61" s="21">
        <v>43.601599999999998</v>
      </c>
      <c r="AU61" s="19">
        <f t="shared" si="42"/>
        <v>116.59679603111077</v>
      </c>
      <c r="AW61" s="50">
        <v>119.02000000000001</v>
      </c>
      <c r="AX61" s="50">
        <v>120.59000000000012</v>
      </c>
      <c r="AY61" s="50">
        <v>124.80630998838203</v>
      </c>
      <c r="AZ61" s="18">
        <f t="shared" si="48"/>
        <v>0.42141893734719638</v>
      </c>
      <c r="BA61" s="18">
        <f t="shared" si="43"/>
        <v>-1.0648928449052084</v>
      </c>
      <c r="BB61" s="18">
        <f t="shared" si="44"/>
        <v>0.86042862546617205</v>
      </c>
      <c r="BC61" s="18">
        <f t="shared" si="45"/>
        <v>0.21695471790816001</v>
      </c>
      <c r="BD61" s="18">
        <f t="shared" si="73"/>
        <v>2.9110237934859589</v>
      </c>
      <c r="BE61" s="18">
        <f t="shared" si="46"/>
        <v>3.1279785113941188</v>
      </c>
    </row>
    <row r="62" spans="1:57" s="17" customFormat="1">
      <c r="A62" s="17" t="s">
        <v>40</v>
      </c>
      <c r="B62" s="17">
        <v>128.15009344719101</v>
      </c>
      <c r="C62" s="17">
        <v>108.013737836291</v>
      </c>
      <c r="D62" s="17">
        <v>113.65797452457601</v>
      </c>
      <c r="E62" s="17">
        <v>112.71173822913001</v>
      </c>
      <c r="F62" s="17">
        <v>122.178125517326</v>
      </c>
      <c r="G62" s="17">
        <v>107.008916617205</v>
      </c>
      <c r="H62" s="17">
        <v>107.331996608403</v>
      </c>
      <c r="I62" s="17">
        <v>103.88468975215299</v>
      </c>
      <c r="J62" s="17">
        <v>109.398034872143</v>
      </c>
      <c r="K62" s="17">
        <v>116.606777504755</v>
      </c>
      <c r="L62" s="17">
        <v>106.982184649095</v>
      </c>
      <c r="M62" s="17">
        <v>109.16074118745</v>
      </c>
      <c r="P62" s="18">
        <f t="shared" si="39"/>
        <v>124.88665129275391</v>
      </c>
      <c r="Q62" s="18">
        <f t="shared" si="49"/>
        <v>107.06382978723478</v>
      </c>
      <c r="R62" s="18">
        <f t="shared" si="50"/>
        <v>109.66440031020603</v>
      </c>
      <c r="S62" s="18">
        <f t="shared" si="51"/>
        <v>111.63898720392098</v>
      </c>
      <c r="T62" s="18">
        <f t="shared" si="52"/>
        <v>119.54603580562747</v>
      </c>
      <c r="U62" s="18">
        <f t="shared" si="53"/>
        <v>106.04559267287132</v>
      </c>
      <c r="V62" s="18">
        <f t="shared" si="54"/>
        <v>106.46231889004561</v>
      </c>
      <c r="W62" s="18">
        <f t="shared" si="55"/>
        <v>104.232804232804</v>
      </c>
      <c r="X62" s="18">
        <f t="shared" si="56"/>
        <v>108.29675304580998</v>
      </c>
      <c r="Y62" s="18">
        <f t="shared" si="57"/>
        <v>114.23362442355257</v>
      </c>
      <c r="Z62" s="18">
        <f t="shared" si="58"/>
        <v>104.67806897167328</v>
      </c>
      <c r="AA62" s="18">
        <f t="shared" si="59"/>
        <v>108.60118898252125</v>
      </c>
      <c r="AC62" s="17">
        <f t="shared" si="60"/>
        <v>4.4730155863036263</v>
      </c>
      <c r="AD62" s="17">
        <f t="shared" si="61"/>
        <v>1.5841438936488244</v>
      </c>
      <c r="AE62" s="17">
        <f t="shared" si="62"/>
        <v>21.681786298677729</v>
      </c>
      <c r="AF62" s="17">
        <f t="shared" si="63"/>
        <v>2.5887592219763502</v>
      </c>
      <c r="AG62" s="17">
        <f t="shared" si="64"/>
        <v>1.6479567901392547</v>
      </c>
      <c r="AH62" s="17">
        <f t="shared" si="65"/>
        <v>2.2779626014282819</v>
      </c>
      <c r="AI62" s="17">
        <f t="shared" si="66"/>
        <v>2.8395054999490879</v>
      </c>
      <c r="AJ62" s="17">
        <f t="shared" si="67"/>
        <v>1.6453065414406367</v>
      </c>
      <c r="AK62" s="17">
        <f t="shared" si="68"/>
        <v>1.5415518218274695</v>
      </c>
      <c r="AL62" s="17">
        <f t="shared" si="69"/>
        <v>5.2388146692687432</v>
      </c>
      <c r="AM62" s="17">
        <f t="shared" si="70"/>
        <v>3.9326749277182702</v>
      </c>
      <c r="AN62" s="17">
        <f t="shared" si="71"/>
        <v>60.067466602236898</v>
      </c>
      <c r="AO62" s="19">
        <f t="shared" si="26"/>
        <v>109.51894445461517</v>
      </c>
      <c r="AQ62" s="20">
        <v>93.21</v>
      </c>
      <c r="AR62" s="19">
        <f t="shared" si="72"/>
        <v>104.55412226584404</v>
      </c>
      <c r="AT62" s="21">
        <v>43.765166666666673</v>
      </c>
      <c r="AU62" s="19">
        <f t="shared" si="42"/>
        <v>117.03419624740611</v>
      </c>
      <c r="AW62" s="50">
        <v>119.25000000000001</v>
      </c>
      <c r="AX62" s="50">
        <v>120.54000000000012</v>
      </c>
      <c r="AY62" s="50">
        <v>125.04749173344445</v>
      </c>
      <c r="AZ62" s="18">
        <f t="shared" si="48"/>
        <v>0.40536666236008079</v>
      </c>
      <c r="BA62" s="18">
        <f t="shared" si="43"/>
        <v>-1.3820078306557222</v>
      </c>
      <c r="BB62" s="18">
        <f t="shared" si="44"/>
        <v>0.81875654198468351</v>
      </c>
      <c r="BC62" s="18">
        <f t="shared" si="45"/>
        <v>-0.1578846263109579</v>
      </c>
      <c r="BD62" s="18">
        <f t="shared" si="73"/>
        <v>2.986202294673431</v>
      </c>
      <c r="BE62" s="18">
        <f t="shared" si="46"/>
        <v>2.8283176683624731</v>
      </c>
    </row>
    <row r="63" spans="1:57" s="17" customFormat="1">
      <c r="A63" s="17" t="s">
        <v>41</v>
      </c>
      <c r="B63" s="17">
        <v>128.68822083772</v>
      </c>
      <c r="C63" s="17">
        <v>108.099599313108</v>
      </c>
      <c r="D63" s="17">
        <v>113.65797452457601</v>
      </c>
      <c r="E63" s="17">
        <v>112.890405781499</v>
      </c>
      <c r="F63" s="17">
        <v>121.82394814111299</v>
      </c>
      <c r="G63" s="17">
        <v>106.70889112635</v>
      </c>
      <c r="H63" s="17">
        <v>107.432012167395</v>
      </c>
      <c r="I63" s="17">
        <v>103.568289681842</v>
      </c>
      <c r="J63" s="17">
        <v>109.06806937379901</v>
      </c>
      <c r="K63" s="17">
        <v>117.25153429839</v>
      </c>
      <c r="L63" s="17">
        <v>107.480470958479</v>
      </c>
      <c r="M63" s="17">
        <v>108.88649907936301</v>
      </c>
      <c r="P63" s="18">
        <f t="shared" si="39"/>
        <v>125.41107484925929</v>
      </c>
      <c r="Q63" s="18">
        <f t="shared" si="49"/>
        <v>107.1489361702131</v>
      </c>
      <c r="R63" s="18">
        <f t="shared" si="50"/>
        <v>109.66440031020603</v>
      </c>
      <c r="S63" s="18">
        <f t="shared" si="51"/>
        <v>111.81595426082262</v>
      </c>
      <c r="T63" s="18">
        <f t="shared" si="52"/>
        <v>119.19948849104865</v>
      </c>
      <c r="U63" s="18">
        <f t="shared" si="53"/>
        <v>105.74826809469153</v>
      </c>
      <c r="V63" s="18">
        <f t="shared" si="54"/>
        <v>106.56152405413307</v>
      </c>
      <c r="W63" s="18">
        <f t="shared" si="55"/>
        <v>103.91534391534381</v>
      </c>
      <c r="X63" s="18">
        <f t="shared" si="56"/>
        <v>107.97010922510917</v>
      </c>
      <c r="Y63" s="18">
        <f t="shared" si="57"/>
        <v>114.86525928204638</v>
      </c>
      <c r="Z63" s="18">
        <f t="shared" si="58"/>
        <v>105.16562350079815</v>
      </c>
      <c r="AA63" s="18">
        <f t="shared" si="59"/>
        <v>108.32835262502367</v>
      </c>
      <c r="AC63" s="17">
        <f t="shared" si="60"/>
        <v>4.4917986565340433</v>
      </c>
      <c r="AD63" s="17">
        <f t="shared" si="61"/>
        <v>1.5854031495261227</v>
      </c>
      <c r="AE63" s="17">
        <f t="shared" si="62"/>
        <v>21.681786298677729</v>
      </c>
      <c r="AF63" s="17">
        <f t="shared" si="63"/>
        <v>2.592862852007527</v>
      </c>
      <c r="AG63" s="17">
        <f t="shared" si="64"/>
        <v>1.6431795928334967</v>
      </c>
      <c r="AH63" s="17">
        <f t="shared" si="65"/>
        <v>2.2715757799441652</v>
      </c>
      <c r="AI63" s="17">
        <f t="shared" si="66"/>
        <v>2.8421514465336317</v>
      </c>
      <c r="AJ63" s="17">
        <f t="shared" si="67"/>
        <v>1.6402954555276217</v>
      </c>
      <c r="AK63" s="17">
        <f t="shared" si="68"/>
        <v>1.5369022052625387</v>
      </c>
      <c r="AL63" s="17">
        <f t="shared" si="69"/>
        <v>5.2677817792505621</v>
      </c>
      <c r="AM63" s="17">
        <f t="shared" si="70"/>
        <v>3.9509919781894984</v>
      </c>
      <c r="AN63" s="17">
        <f t="shared" si="71"/>
        <v>59.916560438635877</v>
      </c>
      <c r="AO63" s="19">
        <f t="shared" si="26"/>
        <v>109.42128963292282</v>
      </c>
      <c r="AQ63" s="20">
        <v>84.4</v>
      </c>
      <c r="AR63" s="19">
        <f t="shared" si="72"/>
        <v>94.671901289960715</v>
      </c>
      <c r="AT63" s="21">
        <v>43.908499999999997</v>
      </c>
      <c r="AU63" s="19">
        <f t="shared" si="42"/>
        <v>117.41748969147983</v>
      </c>
      <c r="AW63" s="50">
        <v>119.15000000000002</v>
      </c>
      <c r="AX63" s="50">
        <v>120.20000000000012</v>
      </c>
      <c r="AY63" s="50">
        <v>124.94263010515645</v>
      </c>
      <c r="AZ63" s="18">
        <f t="shared" si="48"/>
        <v>0.40673429249570214</v>
      </c>
      <c r="BA63" s="18">
        <f t="shared" si="43"/>
        <v>-1.7076776159221454</v>
      </c>
      <c r="BB63" s="18">
        <f t="shared" si="44"/>
        <v>1.0784587537366592</v>
      </c>
      <c r="BC63" s="18">
        <f t="shared" si="45"/>
        <v>-0.22248456968978392</v>
      </c>
      <c r="BD63" s="18">
        <f t="shared" si="73"/>
        <v>3.1065187636281033</v>
      </c>
      <c r="BE63" s="18">
        <f t="shared" si="46"/>
        <v>2.8840341939383194</v>
      </c>
    </row>
    <row r="64" spans="1:57" s="17" customFormat="1">
      <c r="A64" s="17" t="s">
        <v>42</v>
      </c>
      <c r="B64" s="17">
        <v>129.34450507772101</v>
      </c>
      <c r="C64" s="17">
        <v>107.670291929021</v>
      </c>
      <c r="D64" s="17">
        <v>113.31321729614599</v>
      </c>
      <c r="E64" s="17">
        <v>113.04158601811901</v>
      </c>
      <c r="F64" s="17">
        <v>122.240858041525</v>
      </c>
      <c r="G64" s="17">
        <v>106.70889112635</v>
      </c>
      <c r="H64" s="17">
        <v>107.23195954300201</v>
      </c>
      <c r="I64" s="17">
        <v>103.251889611531</v>
      </c>
      <c r="J64" s="17">
        <v>108.848092374903</v>
      </c>
      <c r="K64" s="17">
        <v>118.197165789233</v>
      </c>
      <c r="L64" s="17">
        <v>107.405214902599</v>
      </c>
      <c r="M64" s="17">
        <v>108.298575362694</v>
      </c>
      <c r="P64" s="18">
        <f t="shared" si="39"/>
        <v>126.05064629884011</v>
      </c>
      <c r="Q64" s="18">
        <f t="shared" si="49"/>
        <v>106.72340425531949</v>
      </c>
      <c r="R64" s="18">
        <f t="shared" si="50"/>
        <v>109.3317567375352</v>
      </c>
      <c r="S64" s="18">
        <f t="shared" si="51"/>
        <v>111.96569561666256</v>
      </c>
      <c r="T64" s="18">
        <f t="shared" si="52"/>
        <v>119.60741687979535</v>
      </c>
      <c r="U64" s="18">
        <f t="shared" si="53"/>
        <v>105.74826809469151</v>
      </c>
      <c r="V64" s="18">
        <f t="shared" si="54"/>
        <v>106.36309239380887</v>
      </c>
      <c r="W64" s="18">
        <f t="shared" si="55"/>
        <v>103.59788359788362</v>
      </c>
      <c r="X64" s="18">
        <f t="shared" si="56"/>
        <v>107.7523466779753</v>
      </c>
      <c r="Y64" s="18">
        <f t="shared" si="57"/>
        <v>115.79164550829843</v>
      </c>
      <c r="Z64" s="18">
        <f t="shared" si="58"/>
        <v>105.09198826298932</v>
      </c>
      <c r="AA64" s="18">
        <f t="shared" si="59"/>
        <v>107.74344257433397</v>
      </c>
      <c r="AC64" s="17">
        <f t="shared" si="60"/>
        <v>4.5147059331157777</v>
      </c>
      <c r="AD64" s="17">
        <f t="shared" si="61"/>
        <v>1.5791068701396012</v>
      </c>
      <c r="AE64" s="17">
        <f t="shared" si="62"/>
        <v>21.616019223529584</v>
      </c>
      <c r="AF64" s="17">
        <f t="shared" si="63"/>
        <v>2.5963351543416016</v>
      </c>
      <c r="AG64" s="17">
        <f t="shared" si="64"/>
        <v>1.6488029357874923</v>
      </c>
      <c r="AH64" s="17">
        <f t="shared" si="65"/>
        <v>2.2715757799441647</v>
      </c>
      <c r="AI64" s="17">
        <f t="shared" si="66"/>
        <v>2.8368589844049743</v>
      </c>
      <c r="AJ64" s="17">
        <f t="shared" si="67"/>
        <v>1.6352843696146064</v>
      </c>
      <c r="AK64" s="17">
        <f t="shared" si="68"/>
        <v>1.5338024608859182</v>
      </c>
      <c r="AL64" s="17">
        <f t="shared" si="69"/>
        <v>5.3102663434582364</v>
      </c>
      <c r="AM64" s="17">
        <f t="shared" si="70"/>
        <v>3.9482255586675095</v>
      </c>
      <c r="AN64" s="17">
        <f t="shared" si="71"/>
        <v>59.593045887236528</v>
      </c>
      <c r="AO64" s="19">
        <f t="shared" si="26"/>
        <v>109.084029501126</v>
      </c>
      <c r="AQ64" s="20">
        <v>75.790000000000006</v>
      </c>
      <c r="AR64" s="19">
        <f t="shared" si="72"/>
        <v>85.014021312394817</v>
      </c>
      <c r="AT64" s="21">
        <v>44.147399999999998</v>
      </c>
      <c r="AU64" s="19">
        <f t="shared" si="42"/>
        <v>118.05634181093949</v>
      </c>
      <c r="AW64" s="51">
        <v>118.98000000000003</v>
      </c>
      <c r="AX64" s="51">
        <v>119.62000000000012</v>
      </c>
      <c r="AY64" s="51">
        <v>124.76436533706686</v>
      </c>
      <c r="AZ64" s="18">
        <f t="shared" si="48"/>
        <v>0.35445975493880866</v>
      </c>
      <c r="BA64" s="18">
        <f t="shared" si="43"/>
        <v>-1.9107245470830518</v>
      </c>
      <c r="BB64" s="18">
        <f t="shared" si="44"/>
        <v>1.2546568016040944</v>
      </c>
      <c r="BC64" s="18">
        <f t="shared" si="45"/>
        <v>-0.30160799054014875</v>
      </c>
      <c r="BD64" s="18">
        <f t="shared" si="73"/>
        <v>2.9767892124939128</v>
      </c>
      <c r="BE64" s="18">
        <f t="shared" si="46"/>
        <v>2.6751812219537641</v>
      </c>
    </row>
    <row r="65" spans="1:57" s="17" customFormat="1">
      <c r="A65" s="17" t="s">
        <v>43</v>
      </c>
      <c r="B65" s="17">
        <v>130.35333339576499</v>
      </c>
      <c r="C65" s="17">
        <v>106.89753863766499</v>
      </c>
      <c r="D65" s="17">
        <v>113.77291069287099</v>
      </c>
      <c r="E65" s="17">
        <v>113.34394649135901</v>
      </c>
      <c r="F65" s="17">
        <v>121.97947252402599</v>
      </c>
      <c r="G65" s="17">
        <v>106.70889112635</v>
      </c>
      <c r="H65" s="17">
        <v>107.23195954300201</v>
      </c>
      <c r="I65" s="17">
        <v>103.251889611531</v>
      </c>
      <c r="J65" s="17">
        <v>108.837672411797</v>
      </c>
      <c r="K65" s="17">
        <v>118.77641020313</v>
      </c>
      <c r="L65" s="17">
        <v>106.779221346874</v>
      </c>
      <c r="M65" s="17">
        <v>107.68451151197701</v>
      </c>
      <c r="P65" s="18">
        <f t="shared" si="39"/>
        <v>127.03378401634581</v>
      </c>
      <c r="Q65" s="18">
        <f t="shared" si="49"/>
        <v>105.95744680851158</v>
      </c>
      <c r="R65" s="18">
        <f t="shared" si="50"/>
        <v>109.77529799268495</v>
      </c>
      <c r="S65" s="18">
        <f t="shared" si="51"/>
        <v>112.26517832834243</v>
      </c>
      <c r="T65" s="18">
        <f t="shared" si="52"/>
        <v>119.35166240409276</v>
      </c>
      <c r="U65" s="18">
        <f t="shared" si="53"/>
        <v>105.74826809469151</v>
      </c>
      <c r="V65" s="18">
        <f t="shared" si="54"/>
        <v>106.36309239380888</v>
      </c>
      <c r="W65" s="18">
        <f t="shared" si="55"/>
        <v>103.59788359788362</v>
      </c>
      <c r="X65" s="18">
        <f t="shared" si="56"/>
        <v>107.74203160995276</v>
      </c>
      <c r="Y65" s="18">
        <f t="shared" si="57"/>
        <v>116.35910127924495</v>
      </c>
      <c r="Z65" s="18">
        <f t="shared" si="58"/>
        <v>104.47947696667454</v>
      </c>
      <c r="AA65" s="18">
        <f t="shared" si="59"/>
        <v>107.13252638254544</v>
      </c>
      <c r="AC65" s="17">
        <f t="shared" si="60"/>
        <v>4.5499185862565632</v>
      </c>
      <c r="AD65" s="17">
        <f t="shared" si="61"/>
        <v>1.5677735672438713</v>
      </c>
      <c r="AE65" s="17">
        <f t="shared" si="62"/>
        <v>21.703711917618108</v>
      </c>
      <c r="AF65" s="17">
        <f t="shared" si="63"/>
        <v>2.6032797590097503</v>
      </c>
      <c r="AG65" s="17">
        <f t="shared" si="64"/>
        <v>1.6452773289197928</v>
      </c>
      <c r="AH65" s="17">
        <f t="shared" si="65"/>
        <v>2.2715757799441647</v>
      </c>
      <c r="AI65" s="17">
        <f t="shared" si="66"/>
        <v>2.8368589844049747</v>
      </c>
      <c r="AJ65" s="17">
        <f t="shared" si="67"/>
        <v>1.6352843696146064</v>
      </c>
      <c r="AK65" s="17">
        <f t="shared" si="68"/>
        <v>1.5336556308891252</v>
      </c>
      <c r="AL65" s="17">
        <f t="shared" si="69"/>
        <v>5.3362901664087667</v>
      </c>
      <c r="AM65" s="17">
        <f t="shared" si="70"/>
        <v>3.9252139780983915</v>
      </c>
      <c r="AN65" s="17">
        <f t="shared" si="71"/>
        <v>59.255147303520936</v>
      </c>
      <c r="AO65" s="19">
        <f t="shared" si="26"/>
        <v>108.86398737192906</v>
      </c>
      <c r="AQ65" s="20">
        <v>59.29</v>
      </c>
      <c r="AR65" s="19">
        <f t="shared" si="72"/>
        <v>66.505888951205819</v>
      </c>
      <c r="AT65" s="21">
        <v>44.2607</v>
      </c>
      <c r="AU65" s="19">
        <f t="shared" si="42"/>
        <v>118.35932190777825</v>
      </c>
      <c r="AW65" s="51">
        <v>118.15000000000002</v>
      </c>
      <c r="AX65" s="51">
        <v>117.74000000000009</v>
      </c>
      <c r="AY65" s="51">
        <v>123.89401382227646</v>
      </c>
      <c r="AZ65" s="18">
        <f t="shared" si="48"/>
        <v>0.27953595400256653</v>
      </c>
      <c r="BA65" s="18">
        <f t="shared" si="43"/>
        <v>-4.0390894370947539</v>
      </c>
      <c r="BB65" s="18">
        <f t="shared" si="44"/>
        <v>1.2032331920738533</v>
      </c>
      <c r="BC65" s="18">
        <f t="shared" si="45"/>
        <v>-2.5563202910183342</v>
      </c>
      <c r="BD65" s="18">
        <f t="shared" si="73"/>
        <v>4.138299484552828</v>
      </c>
      <c r="BE65" s="18">
        <f t="shared" si="46"/>
        <v>1.5819791935344938</v>
      </c>
    </row>
    <row r="66" spans="1:57" s="17" customFormat="1">
      <c r="A66" s="23" t="s">
        <v>48</v>
      </c>
      <c r="B66" s="17">
        <v>131.96964203772399</v>
      </c>
      <c r="C66" s="17">
        <v>106.72581568403</v>
      </c>
      <c r="D66" s="17">
        <v>114.117667921302</v>
      </c>
      <c r="E66" s="17">
        <v>114.07236035870901</v>
      </c>
      <c r="F66" s="17">
        <v>122.026521917176</v>
      </c>
      <c r="G66" s="17">
        <v>105.608801233782</v>
      </c>
      <c r="H66" s="17">
        <v>106.83184354101201</v>
      </c>
      <c r="I66" s="17">
        <v>103.146422921427</v>
      </c>
      <c r="J66" s="17">
        <v>109.57517424493901</v>
      </c>
      <c r="K66" s="17">
        <v>118.66895300800201</v>
      </c>
      <c r="L66" s="17">
        <v>105.06315522416701</v>
      </c>
      <c r="M66" s="17">
        <v>107.177759790512</v>
      </c>
      <c r="P66" s="18">
        <f t="shared" si="39"/>
        <v>128.6089320971623</v>
      </c>
      <c r="Q66" s="18">
        <f t="shared" si="49"/>
        <v>105.78723404255393</v>
      </c>
      <c r="R66" s="18">
        <f t="shared" si="50"/>
        <v>110.10794156535675</v>
      </c>
      <c r="S66" s="18">
        <f t="shared" si="51"/>
        <v>112.9866594064794</v>
      </c>
      <c r="T66" s="18">
        <f t="shared" si="52"/>
        <v>119.39769820971941</v>
      </c>
      <c r="U66" s="18">
        <f t="shared" si="53"/>
        <v>104.65808151642602</v>
      </c>
      <c r="V66" s="18">
        <f t="shared" si="54"/>
        <v>105.96621840708632</v>
      </c>
      <c r="W66" s="18">
        <f t="shared" si="55"/>
        <v>103.49206349206322</v>
      </c>
      <c r="X66" s="18">
        <f t="shared" si="56"/>
        <v>108.47210920218701</v>
      </c>
      <c r="Y66" s="18">
        <f t="shared" si="57"/>
        <v>116.25383102709894</v>
      </c>
      <c r="Z66" s="18">
        <f t="shared" si="58"/>
        <v>102.80037040756022</v>
      </c>
      <c r="AA66" s="18">
        <f t="shared" si="59"/>
        <v>106.62837224369127</v>
      </c>
      <c r="AC66" s="17">
        <f t="shared" si="60"/>
        <v>4.606335039442679</v>
      </c>
      <c r="AD66" s="17">
        <f t="shared" si="61"/>
        <v>1.5652550554892597</v>
      </c>
      <c r="AE66" s="17">
        <f t="shared" si="62"/>
        <v>21.769478992766444</v>
      </c>
      <c r="AF66" s="17">
        <f t="shared" si="63"/>
        <v>2.6200099429829971</v>
      </c>
      <c r="AG66" s="17">
        <f t="shared" si="64"/>
        <v>1.645911938155981</v>
      </c>
      <c r="AH66" s="17">
        <f t="shared" si="65"/>
        <v>2.2481575105821494</v>
      </c>
      <c r="AI66" s="17">
        <f t="shared" si="66"/>
        <v>2.8262737756678877</v>
      </c>
      <c r="AJ66" s="17">
        <f t="shared" si="67"/>
        <v>1.6336140076435961</v>
      </c>
      <c r="AK66" s="17">
        <f t="shared" si="68"/>
        <v>1.5440479317728648</v>
      </c>
      <c r="AL66" s="17">
        <f t="shared" si="69"/>
        <v>5.3314624167513154</v>
      </c>
      <c r="AM66" s="17">
        <f t="shared" si="70"/>
        <v>3.8621312299080031</v>
      </c>
      <c r="AN66" s="17">
        <f t="shared" si="71"/>
        <v>58.976298957736475</v>
      </c>
      <c r="AO66" s="19">
        <f t="shared" si="26"/>
        <v>108.62897679889964</v>
      </c>
      <c r="AQ66" s="20">
        <v>47.22</v>
      </c>
      <c r="AR66" s="19">
        <f t="shared" si="72"/>
        <v>52.966909702748161</v>
      </c>
      <c r="AT66" s="45">
        <v>44.607922222222236</v>
      </c>
      <c r="AU66" s="19">
        <f t="shared" si="42"/>
        <v>119.2878428478794</v>
      </c>
      <c r="AW66" s="50">
        <v>117.93000000000002</v>
      </c>
      <c r="AX66" s="50">
        <v>116.78000000000009</v>
      </c>
      <c r="AY66" s="50">
        <v>123.66331824004288</v>
      </c>
      <c r="AZ66" s="18">
        <f t="shared" si="48"/>
        <v>0.14076752069223072</v>
      </c>
      <c r="BA66" s="18">
        <f t="shared" si="43"/>
        <v>-4.9819883505481055</v>
      </c>
      <c r="BB66" s="18">
        <f t="shared" si="44"/>
        <v>1.2601360262108685</v>
      </c>
      <c r="BC66" s="18">
        <f t="shared" si="45"/>
        <v>-3.5810848036450063</v>
      </c>
      <c r="BD66" s="18">
        <f t="shared" si="73"/>
        <v>4.7390878916532211</v>
      </c>
      <c r="BE66" s="18">
        <f t="shared" si="46"/>
        <v>1.1580030880082148</v>
      </c>
    </row>
    <row r="67" spans="1:57" s="17" customFormat="1">
      <c r="A67" s="17" t="s">
        <v>33</v>
      </c>
      <c r="B67" s="17">
        <v>133.57952911177699</v>
      </c>
      <c r="C67" s="17">
        <v>107.670291929021</v>
      </c>
      <c r="D67" s="17">
        <v>115.49673529236399</v>
      </c>
      <c r="E67" s="17">
        <v>115.378007856791</v>
      </c>
      <c r="F67" s="17">
        <v>121.825255068701</v>
      </c>
      <c r="G67" s="17">
        <v>106.35932063341301</v>
      </c>
      <c r="H67" s="17">
        <v>107.23195954300201</v>
      </c>
      <c r="I67" s="17">
        <v>102.93548954121999</v>
      </c>
      <c r="J67" s="17">
        <v>109.51033891894799</v>
      </c>
      <c r="K67" s="17">
        <v>118.89411179616999</v>
      </c>
      <c r="L67" s="17">
        <v>105.279801445638</v>
      </c>
      <c r="M67" s="17">
        <v>107.64323761611099</v>
      </c>
      <c r="P67" s="18">
        <f t="shared" si="39"/>
        <v>130.17782214031175</v>
      </c>
      <c r="Q67" s="18">
        <f t="shared" si="49"/>
        <v>106.72340425531949</v>
      </c>
      <c r="R67" s="18">
        <f t="shared" si="50"/>
        <v>111.43855296211522</v>
      </c>
      <c r="S67" s="18">
        <f t="shared" si="51"/>
        <v>114.27988020691539</v>
      </c>
      <c r="T67" s="18">
        <f t="shared" si="52"/>
        <v>119.20076726342766</v>
      </c>
      <c r="U67" s="18">
        <f t="shared" si="53"/>
        <v>105.40184453227886</v>
      </c>
      <c r="V67" s="18">
        <f t="shared" si="54"/>
        <v>106.36309239380888</v>
      </c>
      <c r="W67" s="18">
        <f t="shared" si="55"/>
        <v>103.28042328042342</v>
      </c>
      <c r="X67" s="18">
        <f t="shared" si="56"/>
        <v>108.40792655671538</v>
      </c>
      <c r="Y67" s="18">
        <f t="shared" si="57"/>
        <v>116.47440743778137</v>
      </c>
      <c r="Z67" s="18">
        <f t="shared" si="58"/>
        <v>103.0123506376142</v>
      </c>
      <c r="AA67" s="18">
        <f t="shared" si="59"/>
        <v>107.09146405449387</v>
      </c>
      <c r="AC67" s="17">
        <f t="shared" si="60"/>
        <v>4.6625273509792704</v>
      </c>
      <c r="AD67" s="17">
        <f t="shared" si="61"/>
        <v>1.5791068701396012</v>
      </c>
      <c r="AE67" s="17">
        <f t="shared" si="62"/>
        <v>22.032554629613905</v>
      </c>
      <c r="AF67" s="17">
        <f t="shared" si="63"/>
        <v>2.6499980085954618</v>
      </c>
      <c r="AG67" s="17">
        <f t="shared" si="64"/>
        <v>1.643197220867842</v>
      </c>
      <c r="AH67" s="17">
        <f t="shared" si="65"/>
        <v>2.2641342644644604</v>
      </c>
      <c r="AI67" s="17">
        <f t="shared" si="66"/>
        <v>2.8368589844049747</v>
      </c>
      <c r="AJ67" s="17">
        <f t="shared" si="67"/>
        <v>1.6302732837015912</v>
      </c>
      <c r="AK67" s="17">
        <f t="shared" si="68"/>
        <v>1.5431343229039578</v>
      </c>
      <c r="AL67" s="17">
        <f t="shared" si="69"/>
        <v>5.341578168061921</v>
      </c>
      <c r="AM67" s="17">
        <f t="shared" si="70"/>
        <v>3.8700951648954822</v>
      </c>
      <c r="AN67" s="17">
        <f t="shared" si="71"/>
        <v>59.232435673547485</v>
      </c>
      <c r="AO67" s="19">
        <f t="shared" si="26"/>
        <v>109.28589394217596</v>
      </c>
      <c r="AQ67" s="20">
        <v>50.58</v>
      </c>
      <c r="AR67" s="19">
        <f t="shared" si="72"/>
        <v>56.735838474481191</v>
      </c>
      <c r="AT67" s="45">
        <v>44.881700000000002</v>
      </c>
      <c r="AU67" s="19">
        <f t="shared" si="42"/>
        <v>120.0199630387303</v>
      </c>
      <c r="AW67" s="50">
        <v>118.17000000000003</v>
      </c>
      <c r="AX67" s="50">
        <v>117.2000000000001</v>
      </c>
      <c r="AY67" s="50">
        <v>123.91498614793409</v>
      </c>
      <c r="AZ67" s="18">
        <f t="shared" si="48"/>
        <v>0.18607751075312287</v>
      </c>
      <c r="BA67" s="18">
        <f t="shared" si="43"/>
        <v>-5.2624311963245454</v>
      </c>
      <c r="BB67" s="18">
        <f t="shared" si="44"/>
        <v>1.3027870715046526</v>
      </c>
      <c r="BC67" s="18">
        <f t="shared" si="45"/>
        <v>-3.7735666140667705</v>
      </c>
      <c r="BD67" s="18">
        <f t="shared" si="73"/>
        <v>4.790834523111049</v>
      </c>
      <c r="BE67" s="18">
        <f t="shared" si="46"/>
        <v>1.0172679090442784</v>
      </c>
    </row>
    <row r="68" spans="1:57" s="17" customFormat="1">
      <c r="A68" s="17" t="s">
        <v>34</v>
      </c>
      <c r="B68" s="17">
        <v>135.34289165878499</v>
      </c>
      <c r="C68" s="17">
        <v>108.443045220378</v>
      </c>
      <c r="D68" s="17">
        <v>114.807195197277</v>
      </c>
      <c r="E68" s="17">
        <v>116.051447092644</v>
      </c>
      <c r="F68" s="17">
        <v>122.005611075776</v>
      </c>
      <c r="G68" s="17">
        <v>106.895405918864</v>
      </c>
      <c r="H68" s="17">
        <v>107.331996608403</v>
      </c>
      <c r="I68" s="17">
        <v>103.251889611531</v>
      </c>
      <c r="J68" s="17">
        <v>109.520758882054</v>
      </c>
      <c r="K68" s="17">
        <v>119.378173220417</v>
      </c>
      <c r="L68" s="17">
        <v>105.9514047322</v>
      </c>
      <c r="M68" s="17">
        <v>108.28390019971999</v>
      </c>
      <c r="P68" s="18">
        <f t="shared" si="39"/>
        <v>131.89627928370541</v>
      </c>
      <c r="Q68" s="18">
        <f t="shared" si="49"/>
        <v>107.48936170212838</v>
      </c>
      <c r="R68" s="18">
        <f t="shared" si="50"/>
        <v>110.77324107939108</v>
      </c>
      <c r="S68" s="18">
        <f t="shared" si="51"/>
        <v>114.94690988292992</v>
      </c>
      <c r="T68" s="18">
        <f t="shared" si="52"/>
        <v>119.37723785166312</v>
      </c>
      <c r="U68" s="18">
        <f t="shared" si="53"/>
        <v>105.93310382931686</v>
      </c>
      <c r="V68" s="18">
        <f t="shared" si="54"/>
        <v>106.46231889004562</v>
      </c>
      <c r="W68" s="18">
        <f t="shared" si="55"/>
        <v>103.59788359788362</v>
      </c>
      <c r="X68" s="18">
        <f t="shared" si="56"/>
        <v>108.41824162473792</v>
      </c>
      <c r="Y68" s="18">
        <f t="shared" si="57"/>
        <v>116.94861736038304</v>
      </c>
      <c r="Z68" s="18">
        <f t="shared" si="58"/>
        <v>103.66948935078344</v>
      </c>
      <c r="AA68" s="18">
        <f t="shared" si="59"/>
        <v>107.72884263547175</v>
      </c>
      <c r="AC68" s="17">
        <f t="shared" si="60"/>
        <v>4.7240766479395662</v>
      </c>
      <c r="AD68" s="17">
        <f t="shared" si="61"/>
        <v>1.5904401730353455</v>
      </c>
      <c r="AE68" s="17">
        <f t="shared" si="62"/>
        <v>21.901015588481215</v>
      </c>
      <c r="AF68" s="17">
        <f t="shared" si="63"/>
        <v>2.6654655371745264</v>
      </c>
      <c r="AG68" s="17">
        <f t="shared" si="64"/>
        <v>1.6456298896065642</v>
      </c>
      <c r="AH68" s="17">
        <f t="shared" si="65"/>
        <v>2.27554623152326</v>
      </c>
      <c r="AI68" s="17">
        <f t="shared" si="66"/>
        <v>2.8395054999490883</v>
      </c>
      <c r="AJ68" s="17">
        <f t="shared" si="67"/>
        <v>1.6352843696146064</v>
      </c>
      <c r="AK68" s="17">
        <f t="shared" si="68"/>
        <v>1.5432811529007509</v>
      </c>
      <c r="AL68" s="17">
        <f t="shared" si="69"/>
        <v>5.3633256868977695</v>
      </c>
      <c r="AM68" s="17">
        <f t="shared" si="70"/>
        <v>3.8947833633567379</v>
      </c>
      <c r="AN68" s="17">
        <f t="shared" si="71"/>
        <v>59.584970641024057</v>
      </c>
      <c r="AO68" s="19">
        <f t="shared" si="26"/>
        <v>109.66332478150349</v>
      </c>
      <c r="AQ68" s="20">
        <v>47.82</v>
      </c>
      <c r="AR68" s="19">
        <f t="shared" si="72"/>
        <v>53.639932697700495</v>
      </c>
      <c r="AT68" s="45">
        <v>44.752400000000002</v>
      </c>
      <c r="AU68" s="19">
        <f t="shared" si="42"/>
        <v>119.67419669697168</v>
      </c>
      <c r="AW68" s="50">
        <v>118.34000000000003</v>
      </c>
      <c r="AX68" s="50">
        <v>117.9700000000001</v>
      </c>
      <c r="AY68" s="50">
        <v>124.09325091602368</v>
      </c>
      <c r="AZ68" s="18">
        <f t="shared" si="48"/>
        <v>0.18495284439008011</v>
      </c>
      <c r="BA68" s="18">
        <f t="shared" si="43"/>
        <v>-5.5206470269881178</v>
      </c>
      <c r="BB68" s="18">
        <f t="shared" si="44"/>
        <v>1.1690942531945274</v>
      </c>
      <c r="BC68" s="18">
        <f t="shared" si="45"/>
        <v>-4.1665999294035103</v>
      </c>
      <c r="BD68" s="18">
        <f t="shared" si="73"/>
        <v>4.8044092669322183</v>
      </c>
      <c r="BE68" s="18">
        <f t="shared" si="46"/>
        <v>0.63780933752870794</v>
      </c>
    </row>
    <row r="69" spans="1:57" s="17" customFormat="1">
      <c r="A69" s="17" t="s">
        <v>35</v>
      </c>
      <c r="B69" s="17">
        <v>136.30387929592899</v>
      </c>
      <c r="C69" s="17">
        <v>108.35718374356</v>
      </c>
      <c r="D69" s="17">
        <v>114.577361318027</v>
      </c>
      <c r="E69" s="17">
        <v>116.683655354873</v>
      </c>
      <c r="F69" s="17">
        <v>121.910205361888</v>
      </c>
      <c r="G69" s="17">
        <v>107.43149120431499</v>
      </c>
      <c r="H69" s="17">
        <v>107.532049232796</v>
      </c>
      <c r="I69" s="17">
        <v>103.77922306204999</v>
      </c>
      <c r="J69" s="17">
        <v>109.554334318727</v>
      </c>
      <c r="K69" s="17">
        <v>119.0691111786</v>
      </c>
      <c r="L69" s="17">
        <v>106.92517248554999</v>
      </c>
      <c r="M69" s="17">
        <v>108.504027644338</v>
      </c>
      <c r="P69" s="18">
        <f t="shared" si="39"/>
        <v>132.83279462059127</v>
      </c>
      <c r="Q69" s="18">
        <f t="shared" si="49"/>
        <v>107.40425531914907</v>
      </c>
      <c r="R69" s="18">
        <f t="shared" si="50"/>
        <v>110.55148282050651</v>
      </c>
      <c r="S69" s="18">
        <f t="shared" si="51"/>
        <v>115.57310100735138</v>
      </c>
      <c r="T69" s="18">
        <f t="shared" si="52"/>
        <v>119.28388746803084</v>
      </c>
      <c r="U69" s="18">
        <f t="shared" si="53"/>
        <v>106.46436312635488</v>
      </c>
      <c r="V69" s="18">
        <f t="shared" si="54"/>
        <v>106.66075055036983</v>
      </c>
      <c r="W69" s="18">
        <f t="shared" si="55"/>
        <v>104.1269841269846</v>
      </c>
      <c r="X69" s="18">
        <f t="shared" si="56"/>
        <v>108.45147906614197</v>
      </c>
      <c r="Y69" s="18">
        <f t="shared" si="57"/>
        <v>116.64584527488347</v>
      </c>
      <c r="Z69" s="18">
        <f t="shared" si="58"/>
        <v>104.62228470060643</v>
      </c>
      <c r="AA69" s="18">
        <f t="shared" si="59"/>
        <v>107.94784171841263</v>
      </c>
      <c r="AC69" s="17">
        <f t="shared" si="60"/>
        <v>4.7576194457913807</v>
      </c>
      <c r="AD69" s="17">
        <f t="shared" si="61"/>
        <v>1.5891809171580327</v>
      </c>
      <c r="AE69" s="17">
        <f t="shared" si="62"/>
        <v>21.857171686854969</v>
      </c>
      <c r="AF69" s="17">
        <f t="shared" si="63"/>
        <v>2.6799860742079264</v>
      </c>
      <c r="AG69" s="17">
        <f t="shared" si="64"/>
        <v>1.6443430430998422</v>
      </c>
      <c r="AH69" s="17">
        <f t="shared" si="65"/>
        <v>2.2869581985820595</v>
      </c>
      <c r="AI69" s="17">
        <f t="shared" si="66"/>
        <v>2.8447979620777457</v>
      </c>
      <c r="AJ69" s="17">
        <f t="shared" si="67"/>
        <v>1.6436361794696421</v>
      </c>
      <c r="AK69" s="17">
        <f t="shared" si="68"/>
        <v>1.5437542717792792</v>
      </c>
      <c r="AL69" s="17">
        <f t="shared" si="69"/>
        <v>5.3494403982976362</v>
      </c>
      <c r="AM69" s="17">
        <f t="shared" si="70"/>
        <v>3.9305791553531435</v>
      </c>
      <c r="AN69" s="17">
        <f t="shared" si="71"/>
        <v>59.706099334215338</v>
      </c>
      <c r="AO69" s="19">
        <f t="shared" si="26"/>
        <v>109.83356666688701</v>
      </c>
      <c r="AQ69" s="20">
        <v>54.45</v>
      </c>
      <c r="AR69" s="19">
        <f t="shared" si="72"/>
        <v>61.076836791923718</v>
      </c>
      <c r="AT69" s="45">
        <v>44.797123809523796</v>
      </c>
      <c r="AU69" s="19">
        <f t="shared" si="42"/>
        <v>119.79379443872382</v>
      </c>
      <c r="AW69" s="50">
        <v>118.04000000000003</v>
      </c>
      <c r="AX69" s="50">
        <v>117.93000000000012</v>
      </c>
      <c r="AY69" s="50">
        <v>123.77866603115966</v>
      </c>
      <c r="AZ69" s="18">
        <f t="shared" si="48"/>
        <v>0.17202566721950441</v>
      </c>
      <c r="BA69" s="18">
        <f t="shared" si="43"/>
        <v>-4.9411118557587441</v>
      </c>
      <c r="BB69" s="18">
        <f t="shared" si="44"/>
        <v>1.2097108335417239</v>
      </c>
      <c r="BC69" s="18">
        <f t="shared" si="45"/>
        <v>-3.559375354997516</v>
      </c>
      <c r="BD69" s="18">
        <f t="shared" si="73"/>
        <v>3.5170347673101814</v>
      </c>
      <c r="BE69" s="18">
        <f t="shared" si="46"/>
        <v>-4.2340587687334619E-2</v>
      </c>
    </row>
    <row r="70" spans="1:57" s="17" customFormat="1">
      <c r="A70" s="17" t="s">
        <v>36</v>
      </c>
      <c r="B70" s="17">
        <v>137.31238653557801</v>
      </c>
      <c r="C70" s="17">
        <v>108.95821408128199</v>
      </c>
      <c r="D70" s="17">
        <v>114.347514619664</v>
      </c>
      <c r="E70" s="17">
        <v>116.986015828113</v>
      </c>
      <c r="F70" s="17">
        <v>121.552107202914</v>
      </c>
      <c r="G70" s="17">
        <v>107.645925318495</v>
      </c>
      <c r="H70" s="17">
        <v>107.63205403858299</v>
      </c>
      <c r="I70" s="17">
        <v>104.095623132361</v>
      </c>
      <c r="J70" s="17">
        <v>109.86114434350399</v>
      </c>
      <c r="K70" s="17">
        <v>118.474513790703</v>
      </c>
      <c r="L70" s="17">
        <v>107.43600147091399</v>
      </c>
      <c r="M70" s="17">
        <v>109.05709784894201</v>
      </c>
      <c r="P70" s="18">
        <f t="shared" si="39"/>
        <v>133.81561943621395</v>
      </c>
      <c r="Q70" s="18">
        <f t="shared" si="49"/>
        <v>108.00000000000031</v>
      </c>
      <c r="R70" s="18">
        <f t="shared" si="50"/>
        <v>110.32971219293114</v>
      </c>
      <c r="S70" s="18">
        <f t="shared" si="51"/>
        <v>115.87258371903125</v>
      </c>
      <c r="T70" s="18">
        <f t="shared" si="52"/>
        <v>118.93350383631794</v>
      </c>
      <c r="U70" s="18">
        <f t="shared" si="53"/>
        <v>106.67686684516971</v>
      </c>
      <c r="V70" s="18">
        <f t="shared" si="54"/>
        <v>106.75994504838216</v>
      </c>
      <c r="W70" s="18">
        <f t="shared" si="55"/>
        <v>104.44444444444478</v>
      </c>
      <c r="X70" s="18">
        <f t="shared" si="56"/>
        <v>108.75520051346126</v>
      </c>
      <c r="Y70" s="18">
        <f t="shared" si="57"/>
        <v>116.06334898997</v>
      </c>
      <c r="Z70" s="18">
        <f t="shared" si="58"/>
        <v>105.1221117693661</v>
      </c>
      <c r="AA70" s="18">
        <f t="shared" si="59"/>
        <v>108.49807691430289</v>
      </c>
      <c r="AC70" s="17">
        <f t="shared" ref="AC70:AC86" si="74">+P70*(B$3/100)</f>
        <v>4.7928208918497015</v>
      </c>
      <c r="AD70" s="17">
        <f t="shared" ref="AD70:AD86" si="75">+Q70*(C$3/100)</f>
        <v>1.5979957082991654</v>
      </c>
      <c r="AE70" s="17">
        <f t="shared" ref="AE70:AE86" si="76">+R70*(D$3/100)</f>
        <v>21.813325339810611</v>
      </c>
      <c r="AF70" s="17">
        <f t="shared" ref="AF70:AF86" si="77">+S70*(E$3/100)</f>
        <v>2.6869306788760752</v>
      </c>
      <c r="AG70" s="17">
        <f t="shared" ref="AG70:AG86" si="78">+T70*(F$3/100)</f>
        <v>1.6395129616910888</v>
      </c>
      <c r="AH70" s="17">
        <f t="shared" ref="AH70:AH86" si="79">+U70*(G$3/100)</f>
        <v>2.291522985405571</v>
      </c>
      <c r="AI70" s="17">
        <f t="shared" ref="AI70:AI86" si="80">+V70*(H$3/100)</f>
        <v>2.8474436241824912</v>
      </c>
      <c r="AJ70" s="17">
        <f t="shared" ref="AJ70:AJ86" si="81">+W70*(I$3/100)</f>
        <v>1.6486472653826574</v>
      </c>
      <c r="AK70" s="17">
        <f t="shared" ref="AK70:AK86" si="82">+X70*(J$3/100)</f>
        <v>1.5480775994624747</v>
      </c>
      <c r="AL70" s="17">
        <f t="shared" ref="AL70:AL86" si="83">+Y70*(K$3/100)</f>
        <v>5.3227268093907076</v>
      </c>
      <c r="AM70" s="17">
        <f t="shared" ref="AM70:AM86" si="84">+Z70*(L$3/100)</f>
        <v>3.9493572757447035</v>
      </c>
      <c r="AN70" s="17">
        <f t="shared" ref="AN70:AN86" si="85">+AA70*(M$3/100)</f>
        <v>60.010435175859136</v>
      </c>
      <c r="AO70" s="19">
        <f t="shared" si="26"/>
        <v>110.14879631595437</v>
      </c>
      <c r="AQ70" s="20">
        <v>59.27</v>
      </c>
      <c r="AR70" s="19">
        <f t="shared" si="72"/>
        <v>66.483454851374091</v>
      </c>
      <c r="AT70" s="45">
        <v>44.865099999999998</v>
      </c>
      <c r="AU70" s="19">
        <f t="shared" si="42"/>
        <v>119.97557230962593</v>
      </c>
      <c r="AW70" s="50">
        <v>118.38000000000001</v>
      </c>
      <c r="AX70" s="50">
        <v>118.5200000000001</v>
      </c>
      <c r="AY70" s="50">
        <v>124.1351955673389</v>
      </c>
      <c r="AZ70" s="18">
        <f t="shared" si="48"/>
        <v>0.18092425725440364</v>
      </c>
      <c r="BA70" s="18">
        <f t="shared" si="43"/>
        <v>-4.4516423158103331</v>
      </c>
      <c r="BB70" s="18">
        <f t="shared" si="44"/>
        <v>1.2006038454151782</v>
      </c>
      <c r="BC70" s="18">
        <f t="shared" si="45"/>
        <v>-3.0701142131407515</v>
      </c>
      <c r="BD70" s="18">
        <f t="shared" si="73"/>
        <v>3.2987146703416492</v>
      </c>
      <c r="BE70" s="18">
        <f t="shared" si="46"/>
        <v>0.22860045720089772</v>
      </c>
    </row>
    <row r="71" spans="1:57" s="17" customFormat="1">
      <c r="A71" s="17" t="s">
        <v>37</v>
      </c>
      <c r="B71" s="17">
        <v>138.397310433309</v>
      </c>
      <c r="C71" s="17">
        <v>109.21579851173399</v>
      </c>
      <c r="D71" s="17">
        <v>114.347514619664</v>
      </c>
      <c r="E71" s="17">
        <v>117.109708748984</v>
      </c>
      <c r="F71" s="17">
        <v>122.073571310326</v>
      </c>
      <c r="G71" s="17">
        <v>107.645925318495</v>
      </c>
      <c r="H71" s="17">
        <v>107.832171182205</v>
      </c>
      <c r="I71" s="17">
        <v>103.77922306204999</v>
      </c>
      <c r="J71" s="17">
        <v>109.88314204339299</v>
      </c>
      <c r="K71" s="17">
        <v>118.673053491741</v>
      </c>
      <c r="L71" s="17">
        <v>107.723342775181</v>
      </c>
      <c r="M71" s="17">
        <v>109.43911068512401</v>
      </c>
      <c r="P71" s="18">
        <f t="shared" si="39"/>
        <v>134.87291490007516</v>
      </c>
      <c r="Q71" s="18">
        <f t="shared" si="49"/>
        <v>108.25531914893628</v>
      </c>
      <c r="R71" s="18">
        <f t="shared" si="50"/>
        <v>110.32971219293113</v>
      </c>
      <c r="S71" s="18">
        <f t="shared" si="51"/>
        <v>115.99509937380948</v>
      </c>
      <c r="T71" s="18">
        <f t="shared" si="52"/>
        <v>119.44373401534605</v>
      </c>
      <c r="U71" s="18">
        <f t="shared" si="53"/>
        <v>106.6768668451697</v>
      </c>
      <c r="V71" s="18">
        <f t="shared" si="54"/>
        <v>106.95844070515619</v>
      </c>
      <c r="W71" s="18">
        <f t="shared" si="55"/>
        <v>104.1269841269846</v>
      </c>
      <c r="X71" s="18">
        <f t="shared" si="56"/>
        <v>108.77697676817405</v>
      </c>
      <c r="Y71" s="18">
        <f t="shared" si="57"/>
        <v>116.25784805877939</v>
      </c>
      <c r="Z71" s="18">
        <f t="shared" si="58"/>
        <v>105.40326449554317</v>
      </c>
      <c r="AA71" s="18">
        <f t="shared" si="59"/>
        <v>108.87813157282439</v>
      </c>
      <c r="AC71" s="17">
        <f t="shared" si="74"/>
        <v>4.8306896235373911</v>
      </c>
      <c r="AD71" s="17">
        <f t="shared" si="75"/>
        <v>1.6017734759310751</v>
      </c>
      <c r="AE71" s="17">
        <f t="shared" si="76"/>
        <v>21.813325339810607</v>
      </c>
      <c r="AF71" s="17">
        <f t="shared" si="77"/>
        <v>2.6897716535130476</v>
      </c>
      <c r="AG71" s="17">
        <f t="shared" si="78"/>
        <v>1.6465465473921694</v>
      </c>
      <c r="AH71" s="17">
        <f t="shared" si="79"/>
        <v>2.291522985405571</v>
      </c>
      <c r="AI71" s="17">
        <f t="shared" si="80"/>
        <v>2.8527377931899123</v>
      </c>
      <c r="AJ71" s="17">
        <f t="shared" si="81"/>
        <v>1.6436361794696421</v>
      </c>
      <c r="AK71" s="17">
        <f t="shared" si="82"/>
        <v>1.5483875739001283</v>
      </c>
      <c r="AL71" s="17">
        <f t="shared" si="83"/>
        <v>5.3316466399570546</v>
      </c>
      <c r="AM71" s="17">
        <f t="shared" si="84"/>
        <v>3.9599199684649466</v>
      </c>
      <c r="AN71" s="17">
        <f t="shared" si="85"/>
        <v>60.220643928835486</v>
      </c>
      <c r="AO71" s="19">
        <f t="shared" ref="AO71:AO84" si="86">+SUM(AC71:AN71)</f>
        <v>110.43060170940703</v>
      </c>
      <c r="AQ71" s="20">
        <v>59.82</v>
      </c>
      <c r="AR71" s="19">
        <f t="shared" si="72"/>
        <v>67.100392596747056</v>
      </c>
      <c r="AT71" s="45">
        <v>44.914857142857144</v>
      </c>
      <c r="AU71" s="19">
        <f t="shared" si="42"/>
        <v>120.10862989092581</v>
      </c>
      <c r="AW71" s="50">
        <v>118.86000000000003</v>
      </c>
      <c r="AX71" s="50">
        <v>118.89000000000011</v>
      </c>
      <c r="AY71" s="50">
        <v>124.63853138312132</v>
      </c>
      <c r="AZ71" s="18">
        <f t="shared" si="48"/>
        <v>0.20943068827016309</v>
      </c>
      <c r="BA71" s="18">
        <f t="shared" si="43"/>
        <v>-4.7682906162630871</v>
      </c>
      <c r="BB71" s="18">
        <f t="shared" si="44"/>
        <v>1.0880566968267489</v>
      </c>
      <c r="BC71" s="18">
        <f t="shared" si="45"/>
        <v>-3.4708032311661752</v>
      </c>
      <c r="BD71" s="18">
        <f t="shared" si="73"/>
        <v>4.0887664919805529</v>
      </c>
      <c r="BE71" s="18">
        <f t="shared" si="46"/>
        <v>0.61796326081437769</v>
      </c>
    </row>
    <row r="72" spans="1:57" s="17" customFormat="1">
      <c r="A72" s="17" t="s">
        <v>38</v>
      </c>
      <c r="B72" s="17">
        <v>139.25523190556001</v>
      </c>
      <c r="C72" s="17">
        <v>109.301659988552</v>
      </c>
      <c r="D72" s="17">
        <v>114.807195197277</v>
      </c>
      <c r="E72" s="17">
        <v>117.329607274976</v>
      </c>
      <c r="F72" s="17">
        <v>121.549493347739</v>
      </c>
      <c r="G72" s="17">
        <v>107.860359432675</v>
      </c>
      <c r="H72" s="17">
        <v>107.73205884436901</v>
      </c>
      <c r="I72" s="17">
        <v>103.673756371946</v>
      </c>
      <c r="J72" s="17">
        <v>110.0811213424</v>
      </c>
      <c r="K72" s="17">
        <v>118.847031158954</v>
      </c>
      <c r="L72" s="17">
        <v>106.7233494266</v>
      </c>
      <c r="M72" s="17">
        <v>109.446448266611</v>
      </c>
      <c r="P72" s="18">
        <f t="shared" si="39"/>
        <v>135.7089887324031</v>
      </c>
      <c r="Q72" s="18">
        <f t="shared" si="49"/>
        <v>108.34042553191561</v>
      </c>
      <c r="R72" s="18">
        <f t="shared" si="50"/>
        <v>110.77324107939107</v>
      </c>
      <c r="S72" s="18">
        <f t="shared" si="51"/>
        <v>116.2129049823032</v>
      </c>
      <c r="T72" s="18">
        <f t="shared" si="52"/>
        <v>118.9309462915609</v>
      </c>
      <c r="U72" s="18">
        <f t="shared" si="53"/>
        <v>106.8893705639845</v>
      </c>
      <c r="V72" s="18">
        <f t="shared" si="54"/>
        <v>106.85913954639355</v>
      </c>
      <c r="W72" s="18">
        <f t="shared" si="55"/>
        <v>104.0211640211642</v>
      </c>
      <c r="X72" s="18">
        <f t="shared" si="56"/>
        <v>108.97296306059513</v>
      </c>
      <c r="Y72" s="18">
        <f t="shared" si="57"/>
        <v>116.42828497436678</v>
      </c>
      <c r="Z72" s="18">
        <f t="shared" si="58"/>
        <v>104.42480838102914</v>
      </c>
      <c r="AA72" s="18">
        <f t="shared" si="59"/>
        <v>108.88543154225547</v>
      </c>
      <c r="AC72" s="17">
        <f t="shared" si="74"/>
        <v>4.8606349479142681</v>
      </c>
      <c r="AD72" s="17">
        <f t="shared" si="75"/>
        <v>1.6030327318083886</v>
      </c>
      <c r="AE72" s="17">
        <f t="shared" si="76"/>
        <v>21.901015588481215</v>
      </c>
      <c r="AF72" s="17">
        <f t="shared" si="77"/>
        <v>2.6948222750898658</v>
      </c>
      <c r="AG72" s="17">
        <f t="shared" si="78"/>
        <v>1.6394777056224117</v>
      </c>
      <c r="AH72" s="17">
        <f t="shared" si="79"/>
        <v>2.296087772229082</v>
      </c>
      <c r="AI72" s="17">
        <f t="shared" si="80"/>
        <v>2.8500892862872114</v>
      </c>
      <c r="AJ72" s="17">
        <f t="shared" si="81"/>
        <v>1.6419658174986318</v>
      </c>
      <c r="AK72" s="17">
        <f t="shared" si="82"/>
        <v>1.5511773438390952</v>
      </c>
      <c r="AL72" s="17">
        <f t="shared" si="83"/>
        <v>5.3394629674006575</v>
      </c>
      <c r="AM72" s="17">
        <f t="shared" si="84"/>
        <v>3.9231601211805716</v>
      </c>
      <c r="AN72" s="17">
        <f t="shared" si="85"/>
        <v>60.224681551941714</v>
      </c>
      <c r="AO72" s="19">
        <f t="shared" si="86"/>
        <v>110.5256081092931</v>
      </c>
      <c r="AQ72" s="20">
        <v>50.9</v>
      </c>
      <c r="AR72" s="19">
        <f t="shared" si="72"/>
        <v>57.094784071789121</v>
      </c>
      <c r="AT72" s="45">
        <v>45.060499999999998</v>
      </c>
      <c r="AU72" s="19">
        <f t="shared" si="42"/>
        <v>120.4980993257097</v>
      </c>
      <c r="AW72" s="50">
        <v>119.15000000000003</v>
      </c>
      <c r="AX72" s="50">
        <v>119.14000000000011</v>
      </c>
      <c r="AY72" s="50">
        <v>124.94263010515655</v>
      </c>
      <c r="AZ72" s="18">
        <f t="shared" si="48"/>
        <v>0.23095203885577276</v>
      </c>
      <c r="BA72" s="18">
        <f t="shared" si="43"/>
        <v>-5.4455083075802841</v>
      </c>
      <c r="BB72" s="18">
        <f t="shared" si="44"/>
        <v>1.1233105450778256</v>
      </c>
      <c r="BC72" s="18">
        <f t="shared" si="45"/>
        <v>-4.0912457236466855</v>
      </c>
      <c r="BD72" s="18">
        <f t="shared" si="73"/>
        <v>4.5888840502324006</v>
      </c>
      <c r="BE72" s="18">
        <f t="shared" si="46"/>
        <v>0.49763832658571516</v>
      </c>
    </row>
    <row r="73" spans="1:57" s="17" customFormat="1">
      <c r="A73" s="17" t="s">
        <v>39</v>
      </c>
      <c r="B73" s="17">
        <v>139.56154069467999</v>
      </c>
      <c r="C73" s="17">
        <v>109.301659988552</v>
      </c>
      <c r="D73" s="17">
        <v>115.381811943183</v>
      </c>
      <c r="E73" s="17">
        <v>117.893097247833</v>
      </c>
      <c r="F73" s="17">
        <v>121.44363221315101</v>
      </c>
      <c r="G73" s="17">
        <v>107.860359432675</v>
      </c>
      <c r="H73" s="17">
        <v>107.932175987991</v>
      </c>
      <c r="I73" s="17">
        <v>103.77922306204999</v>
      </c>
      <c r="J73" s="17">
        <v>110.235105241627</v>
      </c>
      <c r="K73" s="17">
        <v>119.09776007329501</v>
      </c>
      <c r="L73" s="17">
        <v>106.36873376935</v>
      </c>
      <c r="M73" s="17">
        <v>109.29144185769201</v>
      </c>
      <c r="P73" s="18">
        <f t="shared" si="39"/>
        <v>136.0074971291254</v>
      </c>
      <c r="Q73" s="18">
        <f t="shared" si="49"/>
        <v>108.34042553191561</v>
      </c>
      <c r="R73" s="18">
        <f t="shared" si="50"/>
        <v>111.32766764832802</v>
      </c>
      <c r="S73" s="18">
        <f t="shared" si="51"/>
        <v>116.77103185407086</v>
      </c>
      <c r="T73" s="18">
        <f t="shared" si="52"/>
        <v>118.82736572890047</v>
      </c>
      <c r="U73" s="18">
        <f t="shared" si="53"/>
        <v>106.8893705639845</v>
      </c>
      <c r="V73" s="18">
        <f t="shared" si="54"/>
        <v>107.05763520316756</v>
      </c>
      <c r="W73" s="18">
        <f t="shared" si="55"/>
        <v>104.1269841269846</v>
      </c>
      <c r="X73" s="18">
        <f t="shared" si="56"/>
        <v>109.12539684358865</v>
      </c>
      <c r="Y73" s="18">
        <f t="shared" si="57"/>
        <v>116.6739111141663</v>
      </c>
      <c r="Z73" s="18">
        <f t="shared" si="58"/>
        <v>104.0778302149933</v>
      </c>
      <c r="AA73" s="18">
        <f t="shared" si="59"/>
        <v>108.73121968801745</v>
      </c>
      <c r="AC73" s="17">
        <f t="shared" si="74"/>
        <v>4.8713265045967464</v>
      </c>
      <c r="AD73" s="17">
        <f t="shared" si="75"/>
        <v>1.6030327318083886</v>
      </c>
      <c r="AE73" s="17">
        <f t="shared" si="76"/>
        <v>22.010631456091819</v>
      </c>
      <c r="AF73" s="17">
        <f t="shared" si="77"/>
        <v>2.7077644928805213</v>
      </c>
      <c r="AG73" s="17">
        <f t="shared" si="78"/>
        <v>1.6380498348409811</v>
      </c>
      <c r="AH73" s="17">
        <f t="shared" si="79"/>
        <v>2.296087772229082</v>
      </c>
      <c r="AI73" s="17">
        <f t="shared" si="80"/>
        <v>2.855383455294632</v>
      </c>
      <c r="AJ73" s="17">
        <f t="shared" si="81"/>
        <v>1.6436361794696421</v>
      </c>
      <c r="AK73" s="17">
        <f t="shared" si="82"/>
        <v>1.5533471649027266</v>
      </c>
      <c r="AL73" s="17">
        <f t="shared" si="83"/>
        <v>5.3507275125889162</v>
      </c>
      <c r="AM73" s="17">
        <f t="shared" si="84"/>
        <v>3.9101244170694835</v>
      </c>
      <c r="AN73" s="17">
        <f t="shared" si="85"/>
        <v>60.139386763819246</v>
      </c>
      <c r="AO73" s="19">
        <f t="shared" si="86"/>
        <v>110.57949828559218</v>
      </c>
      <c r="AQ73" s="20">
        <v>42.87</v>
      </c>
      <c r="AR73" s="19">
        <f t="shared" si="72"/>
        <v>48.087492989343801</v>
      </c>
      <c r="AT73" s="45">
        <v>45.143261904761914</v>
      </c>
      <c r="AU73" s="19">
        <f t="shared" si="42"/>
        <v>120.71941627115829</v>
      </c>
      <c r="AW73" s="50">
        <v>119.53000000000004</v>
      </c>
      <c r="AX73" s="50">
        <v>119.10000000000009</v>
      </c>
      <c r="AY73" s="50">
        <v>125.34110429265098</v>
      </c>
      <c r="AZ73" s="18">
        <f t="shared" si="48"/>
        <v>0.24006154275167624</v>
      </c>
      <c r="BA73" s="18">
        <f t="shared" si="43"/>
        <v>-5.5253534732564944</v>
      </c>
      <c r="BB73" s="18">
        <f t="shared" si="44"/>
        <v>1.1611954641344413</v>
      </c>
      <c r="BC73" s="18">
        <f t="shared" si="45"/>
        <v>-4.1240964663703767</v>
      </c>
      <c r="BD73" s="18">
        <f t="shared" si="73"/>
        <v>4.5525958782339604</v>
      </c>
      <c r="BE73" s="18">
        <f t="shared" si="46"/>
        <v>0.42849941186358365</v>
      </c>
    </row>
    <row r="74" spans="1:57" s="17" customFormat="1">
      <c r="A74" s="17" t="s">
        <v>40</v>
      </c>
      <c r="B74" s="17">
        <v>140.31511168845799</v>
      </c>
      <c r="C74" s="17">
        <v>109.12993703491701</v>
      </c>
      <c r="D74" s="17">
        <v>115.49673529236399</v>
      </c>
      <c r="E74" s="17">
        <v>118.74520403605401</v>
      </c>
      <c r="F74" s="17">
        <v>121.122128026626</v>
      </c>
      <c r="G74" s="17">
        <v>107.645925318495</v>
      </c>
      <c r="H74" s="17">
        <v>107.532049232796</v>
      </c>
      <c r="I74" s="17">
        <v>103.88468975215299</v>
      </c>
      <c r="J74" s="17">
        <v>109.94913514306199</v>
      </c>
      <c r="K74" s="17">
        <v>119.54397716589099</v>
      </c>
      <c r="L74" s="17">
        <v>106.04148395060101</v>
      </c>
      <c r="M74" s="17">
        <v>109.121301686956</v>
      </c>
      <c r="P74" s="18">
        <f t="shared" si="39"/>
        <v>136.74187784936316</v>
      </c>
      <c r="Q74" s="18">
        <f t="shared" si="49"/>
        <v>108.17021276595797</v>
      </c>
      <c r="R74" s="18">
        <f t="shared" si="50"/>
        <v>111.43855296211521</v>
      </c>
      <c r="S74" s="18">
        <f t="shared" si="51"/>
        <v>117.61502858698606</v>
      </c>
      <c r="T74" s="18">
        <f t="shared" si="52"/>
        <v>118.51278772378508</v>
      </c>
      <c r="U74" s="18">
        <f t="shared" si="53"/>
        <v>106.6768668451697</v>
      </c>
      <c r="V74" s="18">
        <f t="shared" si="54"/>
        <v>106.66075055036987</v>
      </c>
      <c r="W74" s="18">
        <f t="shared" si="55"/>
        <v>104.232804232804</v>
      </c>
      <c r="X74" s="18">
        <f t="shared" si="56"/>
        <v>108.84230553231441</v>
      </c>
      <c r="Y74" s="18">
        <f t="shared" si="57"/>
        <v>117.11104690384973</v>
      </c>
      <c r="Z74" s="18">
        <f t="shared" si="58"/>
        <v>103.75762849906896</v>
      </c>
      <c r="AA74" s="18">
        <f t="shared" si="59"/>
        <v>108.56195164682772</v>
      </c>
      <c r="AC74" s="17">
        <f t="shared" si="74"/>
        <v>4.8976295271688235</v>
      </c>
      <c r="AD74" s="17">
        <f t="shared" si="75"/>
        <v>1.600514220053777</v>
      </c>
      <c r="AE74" s="17">
        <f t="shared" si="76"/>
        <v>22.032554629613902</v>
      </c>
      <c r="AF74" s="17">
        <f t="shared" si="77"/>
        <v>2.7273356514907401</v>
      </c>
      <c r="AG74" s="17">
        <f t="shared" si="78"/>
        <v>1.6337133383936939</v>
      </c>
      <c r="AH74" s="17">
        <f t="shared" si="79"/>
        <v>2.291522985405571</v>
      </c>
      <c r="AI74" s="17">
        <f t="shared" si="80"/>
        <v>2.8447979620777466</v>
      </c>
      <c r="AJ74" s="17">
        <f t="shared" si="81"/>
        <v>1.6453065414406367</v>
      </c>
      <c r="AK74" s="17">
        <f t="shared" si="82"/>
        <v>1.5493174972131172</v>
      </c>
      <c r="AL74" s="17">
        <f t="shared" si="83"/>
        <v>5.3707747920043429</v>
      </c>
      <c r="AM74" s="17">
        <f t="shared" si="84"/>
        <v>3.8980946836936341</v>
      </c>
      <c r="AN74" s="17">
        <f t="shared" si="85"/>
        <v>60.045764378040154</v>
      </c>
      <c r="AO74" s="19">
        <f t="shared" si="86"/>
        <v>110.53732620659615</v>
      </c>
      <c r="AQ74" s="20">
        <v>45.48</v>
      </c>
      <c r="AR74" s="19">
        <f t="shared" si="72"/>
        <v>51.015143017386428</v>
      </c>
      <c r="AT74" s="45">
        <v>45.228223809523811</v>
      </c>
      <c r="AU74" s="19">
        <f t="shared" si="42"/>
        <v>120.94661632528332</v>
      </c>
      <c r="AW74" s="50">
        <v>119.72000000000006</v>
      </c>
      <c r="AX74" s="50">
        <v>118.8000000000001</v>
      </c>
      <c r="AY74" s="50">
        <v>125.5403413863982</v>
      </c>
      <c r="AZ74" s="18">
        <f t="shared" si="48"/>
        <v>0.19300148926432029</v>
      </c>
      <c r="BA74" s="18">
        <f t="shared" si="43"/>
        <v>-4.9043500848333448</v>
      </c>
      <c r="BB74" s="18">
        <f t="shared" si="44"/>
        <v>1.0998641254904142</v>
      </c>
      <c r="BC74" s="18">
        <f t="shared" si="45"/>
        <v>-3.6114844700786102</v>
      </c>
      <c r="BD74" s="18">
        <f t="shared" si="73"/>
        <v>4.0056144491142778</v>
      </c>
      <c r="BE74" s="18">
        <f t="shared" si="46"/>
        <v>0.39412997903566804</v>
      </c>
    </row>
    <row r="75" spans="1:57" s="17" customFormat="1">
      <c r="A75" s="17" t="s">
        <v>41</v>
      </c>
      <c r="B75" s="17">
        <v>141.46553557883101</v>
      </c>
      <c r="C75" s="17">
        <v>109.21579851173399</v>
      </c>
      <c r="D75" s="17">
        <v>115.03704189563901</v>
      </c>
      <c r="E75" s="17">
        <v>119.542336192778</v>
      </c>
      <c r="F75" s="17">
        <v>120.78101992628901</v>
      </c>
      <c r="G75" s="17">
        <v>107.645925318495</v>
      </c>
      <c r="H75" s="17">
        <v>107.73205884436901</v>
      </c>
      <c r="I75" s="17">
        <v>103.88468975215299</v>
      </c>
      <c r="J75" s="17">
        <v>109.94913514306199</v>
      </c>
      <c r="K75" s="17">
        <v>120.15904972674301</v>
      </c>
      <c r="L75" s="17">
        <v>106.721068940058</v>
      </c>
      <c r="M75" s="17">
        <v>109.07223161076</v>
      </c>
      <c r="P75" s="18">
        <f t="shared" si="39"/>
        <v>137.86300529742917</v>
      </c>
      <c r="Q75" s="18">
        <f t="shared" si="49"/>
        <v>108.25531914893628</v>
      </c>
      <c r="R75" s="18">
        <f t="shared" si="50"/>
        <v>110.99501170696549</v>
      </c>
      <c r="S75" s="18">
        <f t="shared" si="51"/>
        <v>118.40457391777881</v>
      </c>
      <c r="T75" s="18">
        <f t="shared" si="52"/>
        <v>118.17902813299243</v>
      </c>
      <c r="U75" s="18">
        <f t="shared" si="53"/>
        <v>106.6768668451697</v>
      </c>
      <c r="V75" s="18">
        <f t="shared" si="54"/>
        <v>106.85913954639356</v>
      </c>
      <c r="W75" s="18">
        <f t="shared" si="55"/>
        <v>104.232804232804</v>
      </c>
      <c r="X75" s="18">
        <f t="shared" si="56"/>
        <v>108.8423055323144</v>
      </c>
      <c r="Y75" s="18">
        <f t="shared" si="57"/>
        <v>117.71360165592438</v>
      </c>
      <c r="Z75" s="18">
        <f t="shared" si="58"/>
        <v>104.42257701018629</v>
      </c>
      <c r="AA75" s="18">
        <f t="shared" si="59"/>
        <v>108.51313310125558</v>
      </c>
      <c r="AC75" s="17">
        <f t="shared" si="74"/>
        <v>4.9377845036816979</v>
      </c>
      <c r="AD75" s="17">
        <f t="shared" si="75"/>
        <v>1.6017734759310751</v>
      </c>
      <c r="AE75" s="17">
        <f t="shared" si="76"/>
        <v>21.944861935525385</v>
      </c>
      <c r="AF75" s="17">
        <f t="shared" si="77"/>
        <v>2.7456441547067771</v>
      </c>
      <c r="AG75" s="17">
        <f t="shared" si="78"/>
        <v>1.6291124214313353</v>
      </c>
      <c r="AH75" s="17">
        <f t="shared" si="79"/>
        <v>2.291522985405571</v>
      </c>
      <c r="AI75" s="17">
        <f t="shared" si="80"/>
        <v>2.8500892862872118</v>
      </c>
      <c r="AJ75" s="17">
        <f t="shared" si="81"/>
        <v>1.6453065414406367</v>
      </c>
      <c r="AK75" s="17">
        <f t="shared" si="82"/>
        <v>1.549317497213117</v>
      </c>
      <c r="AL75" s="17">
        <f t="shared" si="83"/>
        <v>5.3984082728654776</v>
      </c>
      <c r="AM75" s="17">
        <f t="shared" si="84"/>
        <v>3.9230762902859602</v>
      </c>
      <c r="AN75" s="17">
        <f t="shared" si="85"/>
        <v>60.018762773516315</v>
      </c>
      <c r="AO75" s="19">
        <f t="shared" si="86"/>
        <v>110.53566013829057</v>
      </c>
      <c r="AQ75" s="20">
        <v>46.22</v>
      </c>
      <c r="AR75" s="19">
        <f t="shared" si="72"/>
        <v>51.845204711160967</v>
      </c>
      <c r="AT75" s="45">
        <v>45.3339</v>
      </c>
      <c r="AU75" s="19">
        <f t="shared" si="42"/>
        <v>121.22920928577781</v>
      </c>
      <c r="AW75" s="50">
        <v>120.61000000000004</v>
      </c>
      <c r="AX75" s="50">
        <v>120.2500000000001</v>
      </c>
      <c r="AY75" s="50">
        <v>126.47360987816144</v>
      </c>
      <c r="AZ75" s="18">
        <f t="shared" si="48"/>
        <v>0.21137031826530456</v>
      </c>
      <c r="BA75" s="18">
        <f t="shared" si="43"/>
        <v>-3.9263616065281974</v>
      </c>
      <c r="BB75" s="18">
        <f t="shared" si="44"/>
        <v>1.0724544201709385</v>
      </c>
      <c r="BC75" s="18">
        <f t="shared" si="45"/>
        <v>-2.6425368680919545</v>
      </c>
      <c r="BD75" s="18">
        <f t="shared" si="73"/>
        <v>3.8678830703580216</v>
      </c>
      <c r="BE75" s="18">
        <f t="shared" si="46"/>
        <v>1.2253462022660671</v>
      </c>
    </row>
    <row r="76" spans="1:57" s="17" customFormat="1">
      <c r="A76" s="17" t="s">
        <v>42</v>
      </c>
      <c r="B76" s="17">
        <v>142.894334437932</v>
      </c>
      <c r="C76" s="17">
        <v>109.12993703491701</v>
      </c>
      <c r="D76" s="17">
        <v>115.03704189563901</v>
      </c>
      <c r="E76" s="17">
        <v>120.270750060129</v>
      </c>
      <c r="F76" s="17">
        <v>120.769257578002</v>
      </c>
      <c r="G76" s="17">
        <v>106.895405918864</v>
      </c>
      <c r="H76" s="17">
        <v>107.331996608403</v>
      </c>
      <c r="I76" s="17">
        <v>103.46282299173799</v>
      </c>
      <c r="J76" s="17">
        <v>109.74073588095</v>
      </c>
      <c r="K76" s="17">
        <v>120.815059010638</v>
      </c>
      <c r="L76" s="17">
        <v>107.111032138707</v>
      </c>
      <c r="M76" s="17">
        <v>108.842014991596</v>
      </c>
      <c r="P76" s="18">
        <f t="shared" si="39"/>
        <v>139.25541867836489</v>
      </c>
      <c r="Q76" s="18">
        <f t="shared" si="49"/>
        <v>108.17021276595797</v>
      </c>
      <c r="R76" s="18">
        <f t="shared" si="50"/>
        <v>110.99501170696549</v>
      </c>
      <c r="S76" s="18">
        <f t="shared" si="51"/>
        <v>119.12605499591679</v>
      </c>
      <c r="T76" s="18">
        <f t="shared" si="52"/>
        <v>118.16751918158626</v>
      </c>
      <c r="U76" s="18">
        <f t="shared" si="53"/>
        <v>105.93310382931686</v>
      </c>
      <c r="V76" s="18">
        <f t="shared" si="54"/>
        <v>106.46231889004565</v>
      </c>
      <c r="W76" s="18">
        <f t="shared" si="55"/>
        <v>103.80952380952341</v>
      </c>
      <c r="X76" s="18">
        <f t="shared" si="56"/>
        <v>108.63600417187179</v>
      </c>
      <c r="Y76" s="18">
        <f t="shared" si="57"/>
        <v>118.35625999670364</v>
      </c>
      <c r="Z76" s="18">
        <f t="shared" si="58"/>
        <v>104.80414142428464</v>
      </c>
      <c r="AA76" s="18">
        <f t="shared" si="59"/>
        <v>108.28409656034557</v>
      </c>
      <c r="AC76" s="17">
        <f t="shared" si="74"/>
        <v>4.9876560207015839</v>
      </c>
      <c r="AD76" s="17">
        <f t="shared" si="75"/>
        <v>1.600514220053777</v>
      </c>
      <c r="AE76" s="17">
        <f t="shared" si="76"/>
        <v>21.944861935525385</v>
      </c>
      <c r="AF76" s="17">
        <f t="shared" si="77"/>
        <v>2.7623743386800474</v>
      </c>
      <c r="AG76" s="17">
        <f t="shared" si="78"/>
        <v>1.6289537691222948</v>
      </c>
      <c r="AH76" s="17">
        <f t="shared" si="79"/>
        <v>2.27554623152326</v>
      </c>
      <c r="AI76" s="17">
        <f t="shared" si="80"/>
        <v>2.8395054999490892</v>
      </c>
      <c r="AJ76" s="17">
        <f t="shared" si="81"/>
        <v>1.6386250935566113</v>
      </c>
      <c r="AK76" s="17">
        <f t="shared" si="82"/>
        <v>1.5463808972773714</v>
      </c>
      <c r="AL76" s="17">
        <f t="shared" si="83"/>
        <v>5.4278809255979086</v>
      </c>
      <c r="AM76" s="17">
        <f t="shared" si="84"/>
        <v>3.9374113732634668</v>
      </c>
      <c r="AN76" s="17">
        <f t="shared" si="85"/>
        <v>59.892082348553217</v>
      </c>
      <c r="AO76" s="19">
        <f t="shared" si="86"/>
        <v>110.48179265380401</v>
      </c>
      <c r="AQ76" s="20">
        <v>42.44</v>
      </c>
      <c r="AR76" s="19">
        <f t="shared" si="72"/>
        <v>47.605159842961307</v>
      </c>
      <c r="AT76" s="45">
        <v>45.433300000000003</v>
      </c>
      <c r="AU76" s="19">
        <f t="shared" si="42"/>
        <v>121.49501883234245</v>
      </c>
      <c r="AW76" s="50">
        <v>120.81000000000004</v>
      </c>
      <c r="AX76" s="50">
        <v>120.4500000000001</v>
      </c>
      <c r="AY76" s="50">
        <v>126.68333313473745</v>
      </c>
      <c r="AZ76" s="18">
        <f t="shared" si="48"/>
        <v>0.26550216213248462</v>
      </c>
      <c r="BA76" s="18">
        <f t="shared" si="43"/>
        <v>-3.4345535386926436</v>
      </c>
      <c r="BB76" s="18">
        <f t="shared" si="44"/>
        <v>0.9688786086939537</v>
      </c>
      <c r="BC76" s="18">
        <f t="shared" si="45"/>
        <v>-2.2001727678662055</v>
      </c>
      <c r="BD76" s="18">
        <f t="shared" si="73"/>
        <v>3.7382463936856842</v>
      </c>
      <c r="BE76" s="18">
        <f t="shared" si="46"/>
        <v>1.5380736258194787</v>
      </c>
    </row>
    <row r="77" spans="1:57" s="17" customFormat="1">
      <c r="A77" s="17" t="s">
        <v>43</v>
      </c>
      <c r="B77" s="17">
        <v>144.26598134266999</v>
      </c>
      <c r="C77" s="17">
        <v>108.61476817401299</v>
      </c>
      <c r="D77" s="17">
        <v>115.611658641546</v>
      </c>
      <c r="E77" s="17">
        <v>121.012907585354</v>
      </c>
      <c r="F77" s="17">
        <v>120.99404912305199</v>
      </c>
      <c r="G77" s="17">
        <v>106.895405918864</v>
      </c>
      <c r="H77" s="17">
        <v>107.331996608403</v>
      </c>
      <c r="I77" s="17">
        <v>103.46282299173799</v>
      </c>
      <c r="J77" s="17">
        <v>110.069543605616</v>
      </c>
      <c r="K77" s="17">
        <v>121.307307779494</v>
      </c>
      <c r="L77" s="17">
        <v>106.79860548248</v>
      </c>
      <c r="M77" s="17">
        <v>108.47009132996</v>
      </c>
      <c r="P77" s="18">
        <f t="shared" si="39"/>
        <v>140.59213552406416</v>
      </c>
      <c r="Q77" s="18">
        <f t="shared" si="49"/>
        <v>107.65957446808602</v>
      </c>
      <c r="R77" s="18">
        <f t="shared" si="50"/>
        <v>111.54943827590338</v>
      </c>
      <c r="S77" s="18">
        <f t="shared" si="51"/>
        <v>119.86114892458511</v>
      </c>
      <c r="T77" s="18">
        <f t="shared" si="52"/>
        <v>118.38746803069131</v>
      </c>
      <c r="U77" s="18">
        <f t="shared" si="53"/>
        <v>105.93310382931686</v>
      </c>
      <c r="V77" s="18">
        <f t="shared" si="54"/>
        <v>106.46231889004565</v>
      </c>
      <c r="W77" s="18">
        <f t="shared" si="55"/>
        <v>103.80952380952341</v>
      </c>
      <c r="X77" s="18">
        <f t="shared" si="56"/>
        <v>108.96150187390388</v>
      </c>
      <c r="Y77" s="18">
        <f t="shared" si="57"/>
        <v>118.83849063704665</v>
      </c>
      <c r="Z77" s="18">
        <f t="shared" si="58"/>
        <v>104.49844361883797</v>
      </c>
      <c r="AA77" s="18">
        <f t="shared" si="59"/>
        <v>107.91407935979319</v>
      </c>
      <c r="AC77" s="17">
        <f t="shared" si="74"/>
        <v>5.0355326770407105</v>
      </c>
      <c r="AD77" s="17">
        <f t="shared" si="75"/>
        <v>1.5929586847899571</v>
      </c>
      <c r="AE77" s="17">
        <f t="shared" si="76"/>
        <v>22.054477803136177</v>
      </c>
      <c r="AF77" s="17">
        <f t="shared" si="77"/>
        <v>2.7794201865018566</v>
      </c>
      <c r="AG77" s="17">
        <f t="shared" si="78"/>
        <v>1.631985791028528</v>
      </c>
      <c r="AH77" s="17">
        <f t="shared" si="79"/>
        <v>2.27554623152326</v>
      </c>
      <c r="AI77" s="17">
        <f t="shared" si="80"/>
        <v>2.8395054999490892</v>
      </c>
      <c r="AJ77" s="17">
        <f t="shared" si="81"/>
        <v>1.6386250935566113</v>
      </c>
      <c r="AK77" s="17">
        <f t="shared" si="82"/>
        <v>1.5510141993982205</v>
      </c>
      <c r="AL77" s="17">
        <f t="shared" si="83"/>
        <v>5.4499962788080349</v>
      </c>
      <c r="AM77" s="17">
        <f t="shared" si="84"/>
        <v>3.925926540702561</v>
      </c>
      <c r="AN77" s="17">
        <f t="shared" si="85"/>
        <v>59.687425327348684</v>
      </c>
      <c r="AO77" s="19">
        <f t="shared" si="86"/>
        <v>110.46241431378368</v>
      </c>
      <c r="AQ77" s="20">
        <v>37.19</v>
      </c>
      <c r="AR77" s="19">
        <f t="shared" si="72"/>
        <v>41.716208637128439</v>
      </c>
      <c r="AT77" s="45">
        <v>45.527700000000003</v>
      </c>
      <c r="AU77" s="19">
        <f t="shared" si="42"/>
        <v>121.74745767736964</v>
      </c>
      <c r="AW77" s="50">
        <v>120.92000000000006</v>
      </c>
      <c r="AX77" s="50">
        <v>120.24000000000009</v>
      </c>
      <c r="AY77" s="50">
        <v>126.79868092585427</v>
      </c>
      <c r="AZ77" s="18">
        <f t="shared" si="48"/>
        <v>0.30575073115458778</v>
      </c>
      <c r="BA77" s="18">
        <f t="shared" si="43"/>
        <v>-2.2919596347599409</v>
      </c>
      <c r="BB77" s="18">
        <f t="shared" si="44"/>
        <v>0.96134445280618497</v>
      </c>
      <c r="BC77" s="18">
        <f t="shared" si="45"/>
        <v>-1.0248644507991682</v>
      </c>
      <c r="BD77" s="18">
        <f t="shared" si="73"/>
        <v>3.3693418100882409</v>
      </c>
      <c r="BE77" s="18">
        <f t="shared" si="46"/>
        <v>2.3444773592890726</v>
      </c>
    </row>
    <row r="78" spans="1:57" s="17" customFormat="1">
      <c r="A78" s="23" t="s">
        <v>49</v>
      </c>
      <c r="B78" s="17">
        <v>146.09805466627199</v>
      </c>
      <c r="C78" s="17">
        <v>108.87235260446499</v>
      </c>
      <c r="D78" s="17">
        <v>116.186275387452</v>
      </c>
      <c r="E78" s="17">
        <v>122.579684583052</v>
      </c>
      <c r="F78" s="17">
        <v>121.81610657558799</v>
      </c>
      <c r="G78" s="17">
        <v>106.144886519233</v>
      </c>
      <c r="H78" s="17">
        <v>107.101921035865</v>
      </c>
      <c r="I78" s="17">
        <v>103.040956231324</v>
      </c>
      <c r="J78" s="17">
        <v>110.257102941517</v>
      </c>
      <c r="K78" s="17">
        <v>121.769899561307</v>
      </c>
      <c r="L78" s="17">
        <v>104.760990757378</v>
      </c>
      <c r="M78" s="17">
        <v>108.649403477555</v>
      </c>
      <c r="P78" s="18">
        <f t="shared" si="39"/>
        <v>142.37755367049513</v>
      </c>
      <c r="Q78" s="18">
        <f t="shared" si="49"/>
        <v>107.91489361702199</v>
      </c>
      <c r="R78" s="18">
        <f t="shared" si="50"/>
        <v>112.10386484484033</v>
      </c>
      <c r="S78" s="18">
        <f t="shared" si="51"/>
        <v>121.4130138851079</v>
      </c>
      <c r="T78" s="18">
        <f t="shared" si="52"/>
        <v>119.19181585677754</v>
      </c>
      <c r="U78" s="18">
        <f t="shared" si="53"/>
        <v>105.18934081346401</v>
      </c>
      <c r="V78" s="18">
        <f t="shared" si="54"/>
        <v>106.23410754816857</v>
      </c>
      <c r="W78" s="18">
        <f t="shared" si="55"/>
        <v>103.38624338624383</v>
      </c>
      <c r="X78" s="18">
        <f t="shared" si="56"/>
        <v>109.14717309830245</v>
      </c>
      <c r="Y78" s="18">
        <f t="shared" si="57"/>
        <v>119.29166786221174</v>
      </c>
      <c r="Z78" s="18">
        <f t="shared" si="58"/>
        <v>102.50471377090548</v>
      </c>
      <c r="AA78" s="18">
        <f t="shared" si="59"/>
        <v>108.09247236277203</v>
      </c>
      <c r="AC78" s="17">
        <f t="shared" si="74"/>
        <v>5.0994802896509173</v>
      </c>
      <c r="AD78" s="17">
        <f t="shared" si="75"/>
        <v>1.596736452421867</v>
      </c>
      <c r="AE78" s="17">
        <f t="shared" si="76"/>
        <v>22.164093670746784</v>
      </c>
      <c r="AF78" s="17">
        <f t="shared" si="77"/>
        <v>2.815405865236805</v>
      </c>
      <c r="AG78" s="17">
        <f t="shared" si="78"/>
        <v>1.6430738246274652</v>
      </c>
      <c r="AH78" s="17">
        <f t="shared" si="79"/>
        <v>2.2595694776409485</v>
      </c>
      <c r="AI78" s="17">
        <f t="shared" si="80"/>
        <v>2.8334187702294407</v>
      </c>
      <c r="AJ78" s="17">
        <f t="shared" si="81"/>
        <v>1.6319436456726018</v>
      </c>
      <c r="AK78" s="17">
        <f t="shared" si="82"/>
        <v>1.5536571393403946</v>
      </c>
      <c r="AL78" s="17">
        <f t="shared" si="83"/>
        <v>5.4707792269719722</v>
      </c>
      <c r="AM78" s="17">
        <f t="shared" si="84"/>
        <v>3.8510236363728163</v>
      </c>
      <c r="AN78" s="17">
        <f t="shared" si="85"/>
        <v>59.786094742010697</v>
      </c>
      <c r="AO78" s="19">
        <f t="shared" si="86"/>
        <v>110.70527674092271</v>
      </c>
      <c r="AQ78" s="20">
        <v>31.68</v>
      </c>
      <c r="AR78" s="19">
        <f t="shared" si="72"/>
        <v>35.535614133482902</v>
      </c>
      <c r="AT78" s="45">
        <v>45.615400000000001</v>
      </c>
      <c r="AU78" s="19">
        <f t="shared" si="42"/>
        <v>121.98197978233662</v>
      </c>
      <c r="AW78" s="50">
        <v>120.91000000000005</v>
      </c>
      <c r="AX78" s="50">
        <v>119.85000000000008</v>
      </c>
      <c r="AY78" s="50">
        <v>126.78819476302546</v>
      </c>
      <c r="AZ78" s="18">
        <f t="shared" si="48"/>
        <v>0.3979002687163688</v>
      </c>
      <c r="BA78" s="18">
        <f t="shared" si="43"/>
        <v>-1.6146378649197226</v>
      </c>
      <c r="BB78" s="18">
        <f t="shared" si="44"/>
        <v>0.76585634147090209</v>
      </c>
      <c r="BC78" s="18">
        <f t="shared" si="45"/>
        <v>-0.45088125473245166</v>
      </c>
      <c r="BD78" s="18">
        <f t="shared" si="73"/>
        <v>2.9778040055168455</v>
      </c>
      <c r="BE78" s="18">
        <f t="shared" si="46"/>
        <v>2.5269227507843937</v>
      </c>
    </row>
    <row r="79" spans="1:57" s="17" customFormat="1">
      <c r="A79" s="17" t="s">
        <v>33</v>
      </c>
      <c r="B79" s="17">
        <v>147.41287069504099</v>
      </c>
      <c r="C79" s="17">
        <v>109.12993703491701</v>
      </c>
      <c r="D79" s="17">
        <v>118.02502333612701</v>
      </c>
      <c r="E79" s="17">
        <v>124.14646158075</v>
      </c>
      <c r="F79" s="17">
        <v>121.78604724107601</v>
      </c>
      <c r="G79" s="17">
        <v>106.466537690503</v>
      </c>
      <c r="H79" s="17">
        <v>106.886856937399</v>
      </c>
      <c r="I79" s="17">
        <v>103.146422921427</v>
      </c>
      <c r="J79" s="17">
        <v>110.729474602305</v>
      </c>
      <c r="K79" s="17">
        <v>122.303098676075</v>
      </c>
      <c r="L79" s="17">
        <v>104.391551937606</v>
      </c>
      <c r="M79" s="17">
        <v>108.73883025193101</v>
      </c>
      <c r="P79" s="18">
        <f t="shared" si="39"/>
        <v>143.65888688284011</v>
      </c>
      <c r="Q79" s="18">
        <f t="shared" si="49"/>
        <v>108.17021276595797</v>
      </c>
      <c r="R79" s="18">
        <f t="shared" si="50"/>
        <v>113.87800512805877</v>
      </c>
      <c r="S79" s="18">
        <f t="shared" si="51"/>
        <v>122.96487884563069</v>
      </c>
      <c r="T79" s="18">
        <f t="shared" si="52"/>
        <v>119.16240409207214</v>
      </c>
      <c r="U79" s="18">
        <f t="shared" si="53"/>
        <v>105.50809639168624</v>
      </c>
      <c r="V79" s="18">
        <f t="shared" si="54"/>
        <v>106.02078604706743</v>
      </c>
      <c r="W79" s="18">
        <f t="shared" si="55"/>
        <v>103.49206349206324</v>
      </c>
      <c r="X79" s="18">
        <f t="shared" si="56"/>
        <v>109.61478951530651</v>
      </c>
      <c r="Y79" s="18">
        <f t="shared" si="57"/>
        <v>119.81401543687905</v>
      </c>
      <c r="Z79" s="18">
        <f t="shared" si="58"/>
        <v>102.14323169439197</v>
      </c>
      <c r="AA79" s="18">
        <f t="shared" si="59"/>
        <v>108.1814407402167</v>
      </c>
      <c r="AC79" s="17">
        <f t="shared" si="74"/>
        <v>5.1453732923917164</v>
      </c>
      <c r="AD79" s="17">
        <f>+Q79*(C$3/100)</f>
        <v>1.600514220053777</v>
      </c>
      <c r="AE79" s="17">
        <f t="shared" si="76"/>
        <v>22.514859556264856</v>
      </c>
      <c r="AF79" s="17">
        <f t="shared" si="77"/>
        <v>2.8513915439717539</v>
      </c>
      <c r="AG79" s="17">
        <f t="shared" si="78"/>
        <v>1.6426683798376851</v>
      </c>
      <c r="AH79" s="17">
        <f t="shared" si="79"/>
        <v>2.2664166578762157</v>
      </c>
      <c r="AI79" s="17">
        <f t="shared" si="80"/>
        <v>2.8277291743052744</v>
      </c>
      <c r="AJ79" s="17">
        <f t="shared" si="81"/>
        <v>1.6336140076435963</v>
      </c>
      <c r="AK79" s="17">
        <f t="shared" si="82"/>
        <v>1.5603134325280965</v>
      </c>
      <c r="AL79" s="17">
        <f t="shared" si="83"/>
        <v>5.4947343640906006</v>
      </c>
      <c r="AM79" s="17">
        <f t="shared" si="84"/>
        <v>3.8374430314467842</v>
      </c>
      <c r="AN79" s="17">
        <f t="shared" si="85"/>
        <v>59.835303273619623</v>
      </c>
      <c r="AO79" s="19">
        <f t="shared" si="86"/>
        <v>111.21036093402998</v>
      </c>
      <c r="AQ79" s="20">
        <v>30.32</v>
      </c>
      <c r="AR79" s="19">
        <f t="shared" si="72"/>
        <v>34.010095344924295</v>
      </c>
      <c r="AT79" s="45">
        <v>45.764200000000002</v>
      </c>
      <c r="AU79" s="19">
        <f t="shared" si="42"/>
        <v>122.37989186009133</v>
      </c>
      <c r="AW79" s="50">
        <v>120.23000000000008</v>
      </c>
      <c r="AX79" s="50">
        <v>119.40000000000009</v>
      </c>
      <c r="AY79" s="50">
        <v>126.07513569066705</v>
      </c>
      <c r="AZ79" s="18">
        <f t="shared" si="48"/>
        <v>0.36805410862233062</v>
      </c>
      <c r="BA79" s="18">
        <f t="shared" si="43"/>
        <v>-2.1007802337677974</v>
      </c>
      <c r="BB79" s="18">
        <f t="shared" si="44"/>
        <v>0.6694892597838793</v>
      </c>
      <c r="BC79" s="18">
        <f t="shared" si="45"/>
        <v>-1.0632368653615876</v>
      </c>
      <c r="BD79" s="18">
        <f t="shared" si="73"/>
        <v>2.8064881135633746</v>
      </c>
      <c r="BE79" s="18">
        <f t="shared" si="46"/>
        <v>1.743251248201787</v>
      </c>
    </row>
    <row r="80" spans="1:57" s="17" customFormat="1">
      <c r="A80" s="17" t="s">
        <v>34</v>
      </c>
      <c r="B80" s="17">
        <v>148.04667944737099</v>
      </c>
      <c r="C80" s="17">
        <v>109.816828849456</v>
      </c>
      <c r="D80" s="17">
        <v>117.45040659022099</v>
      </c>
      <c r="E80" s="17">
        <v>125.314672500086</v>
      </c>
      <c r="F80" s="17">
        <v>120.680386502052</v>
      </c>
      <c r="G80" s="17">
        <v>107.21705709013401</v>
      </c>
      <c r="H80" s="17">
        <v>107.101921035865</v>
      </c>
      <c r="I80" s="17">
        <v>103.251889611531</v>
      </c>
      <c r="J80" s="17">
        <v>110.44350450374</v>
      </c>
      <c r="K80" s="17">
        <v>122.483220257461</v>
      </c>
      <c r="L80" s="17">
        <v>105.060874737625</v>
      </c>
      <c r="M80" s="17">
        <v>109.207059670588</v>
      </c>
      <c r="P80" s="18">
        <f t="shared" si="39"/>
        <v>144.27655520058619</v>
      </c>
      <c r="Q80" s="18">
        <f t="shared" si="49"/>
        <v>108.85106382978753</v>
      </c>
      <c r="R80" s="18">
        <f t="shared" si="50"/>
        <v>113.32357855912183</v>
      </c>
      <c r="S80" s="18">
        <f t="shared" si="51"/>
        <v>124.12197114075711</v>
      </c>
      <c r="T80" s="18">
        <f t="shared" si="52"/>
        <v>118.08056265984706</v>
      </c>
      <c r="U80" s="18">
        <f t="shared" si="53"/>
        <v>106.25185940753907</v>
      </c>
      <c r="V80" s="18">
        <f t="shared" si="54"/>
        <v>106.23410754816857</v>
      </c>
      <c r="W80" s="18">
        <f t="shared" si="55"/>
        <v>103.59788359788362</v>
      </c>
      <c r="X80" s="18">
        <f t="shared" si="56"/>
        <v>109.33169820403226</v>
      </c>
      <c r="Y80" s="18">
        <f t="shared" si="57"/>
        <v>119.99047122717637</v>
      </c>
      <c r="Z80" s="18">
        <f t="shared" si="58"/>
        <v>102.79813903671736</v>
      </c>
      <c r="AA80" s="18">
        <f t="shared" si="59"/>
        <v>108.64727003955633</v>
      </c>
      <c r="AC80" s="17">
        <f t="shared" si="74"/>
        <v>5.1674960732001125</v>
      </c>
      <c r="AD80" s="17">
        <f t="shared" si="75"/>
        <v>1.6105882670722083</v>
      </c>
      <c r="AE80" s="17">
        <f t="shared" si="76"/>
        <v>22.405243688654252</v>
      </c>
      <c r="AF80" s="17">
        <f t="shared" si="77"/>
        <v>2.8782229710986837</v>
      </c>
      <c r="AG80" s="17">
        <f t="shared" si="78"/>
        <v>1.6277550627872728</v>
      </c>
      <c r="AH80" s="17">
        <f t="shared" si="79"/>
        <v>2.2823934117585267</v>
      </c>
      <c r="AI80" s="17">
        <f t="shared" si="80"/>
        <v>2.8334187702294407</v>
      </c>
      <c r="AJ80" s="17">
        <f t="shared" si="81"/>
        <v>1.6352843696146064</v>
      </c>
      <c r="AK80" s="17">
        <f t="shared" si="82"/>
        <v>1.5562837648384866</v>
      </c>
      <c r="AL80" s="17">
        <f t="shared" si="83"/>
        <v>5.502826720324169</v>
      </c>
      <c r="AM80" s="17">
        <f t="shared" si="84"/>
        <v>3.8620473990133908</v>
      </c>
      <c r="AN80" s="17">
        <f t="shared" si="85"/>
        <v>60.092954098095682</v>
      </c>
      <c r="AO80" s="19">
        <f t="shared" si="86"/>
        <v>111.45451459668683</v>
      </c>
      <c r="AQ80" s="20">
        <v>37.549999999999997</v>
      </c>
      <c r="AR80" s="19">
        <f t="shared" si="72"/>
        <v>42.120022434099837</v>
      </c>
      <c r="AT80" s="45">
        <v>45.809399999999997</v>
      </c>
      <c r="AU80" s="19">
        <f t="shared" si="42"/>
        <v>122.50076300198994</v>
      </c>
      <c r="AW80" s="50">
        <v>120.22000000000007</v>
      </c>
      <c r="AX80" s="50">
        <v>119.69000000000008</v>
      </c>
      <c r="AY80" s="50">
        <v>126.06464952783827</v>
      </c>
      <c r="AZ80" s="18">
        <f t="shared" si="48"/>
        <v>0.34207275496994732</v>
      </c>
      <c r="BA80" s="18">
        <f t="shared" si="43"/>
        <v>-1.0633770808390608</v>
      </c>
      <c r="BB80" s="18">
        <f t="shared" si="44"/>
        <v>0.80071793847845751</v>
      </c>
      <c r="BC80" s="18">
        <f t="shared" si="45"/>
        <v>7.9413612609344097E-2</v>
      </c>
      <c r="BD80" s="18">
        <f t="shared" si="73"/>
        <v>1.5092292807488115</v>
      </c>
      <c r="BE80" s="18">
        <f t="shared" si="46"/>
        <v>1.5886428933581556</v>
      </c>
    </row>
    <row r="81" spans="1:57" s="17" customFormat="1">
      <c r="A81" s="17" t="s">
        <v>35</v>
      </c>
      <c r="B81" s="17">
        <v>148.94987297335999</v>
      </c>
      <c r="C81" s="17">
        <v>110.160274756726</v>
      </c>
      <c r="D81" s="17">
        <v>117.220559891858</v>
      </c>
      <c r="E81" s="17">
        <v>125.93313710443999</v>
      </c>
      <c r="F81" s="17">
        <v>120.791475346989</v>
      </c>
      <c r="G81" s="17">
        <v>107.324274147225</v>
      </c>
      <c r="H81" s="17">
        <v>106.994388986632</v>
      </c>
      <c r="I81" s="17">
        <v>103.46282299173799</v>
      </c>
      <c r="J81" s="17">
        <v>110.651903765852</v>
      </c>
      <c r="K81" s="17">
        <v>122.095336292342</v>
      </c>
      <c r="L81" s="17">
        <v>105.797471890628</v>
      </c>
      <c r="M81" s="17">
        <v>109.72481776428501</v>
      </c>
      <c r="P81" s="18">
        <f t="shared" si="39"/>
        <v>145.15674819846757</v>
      </c>
      <c r="Q81" s="18">
        <f t="shared" si="49"/>
        <v>109.19148936170282</v>
      </c>
      <c r="R81" s="18">
        <f t="shared" si="50"/>
        <v>113.10180793154649</v>
      </c>
      <c r="S81" s="18">
        <f t="shared" si="51"/>
        <v>124.7345494146472</v>
      </c>
      <c r="T81" s="18">
        <f t="shared" si="52"/>
        <v>118.1892583120206</v>
      </c>
      <c r="U81" s="18">
        <f t="shared" si="53"/>
        <v>106.35811126694746</v>
      </c>
      <c r="V81" s="18">
        <f t="shared" si="54"/>
        <v>106.12744679761799</v>
      </c>
      <c r="W81" s="18">
        <f t="shared" si="55"/>
        <v>103.80952380952341</v>
      </c>
      <c r="X81" s="18">
        <f t="shared" si="56"/>
        <v>109.53799956447487</v>
      </c>
      <c r="Y81" s="18">
        <f t="shared" si="57"/>
        <v>119.61048138319397</v>
      </c>
      <c r="Z81" s="18">
        <f t="shared" si="58"/>
        <v>103.5188718189025</v>
      </c>
      <c r="AA81" s="18">
        <f t="shared" si="59"/>
        <v>109.16237413255863</v>
      </c>
      <c r="AC81" s="17">
        <f t="shared" si="74"/>
        <v>5.1990215962061663</v>
      </c>
      <c r="AD81" s="17">
        <f t="shared" si="75"/>
        <v>1.6156252905814312</v>
      </c>
      <c r="AE81" s="17">
        <f t="shared" si="76"/>
        <v>22.361397341609898</v>
      </c>
      <c r="AF81" s="17">
        <f t="shared" si="77"/>
        <v>2.892427844283521</v>
      </c>
      <c r="AG81" s="17">
        <f t="shared" si="78"/>
        <v>1.6292534457060441</v>
      </c>
      <c r="AH81" s="17">
        <f t="shared" si="79"/>
        <v>2.2846758051703033</v>
      </c>
      <c r="AI81" s="17">
        <f t="shared" si="80"/>
        <v>2.8305739722673575</v>
      </c>
      <c r="AJ81" s="17">
        <f t="shared" si="81"/>
        <v>1.6386250935566113</v>
      </c>
      <c r="AK81" s="17">
        <f t="shared" si="82"/>
        <v>1.5592203647742324</v>
      </c>
      <c r="AL81" s="17">
        <f t="shared" si="83"/>
        <v>5.4854001843206612</v>
      </c>
      <c r="AM81" s="17">
        <f t="shared" si="84"/>
        <v>3.8891247779708795</v>
      </c>
      <c r="AN81" s="17">
        <f t="shared" si="85"/>
        <v>60.377858878540309</v>
      </c>
      <c r="AO81" s="19">
        <f t="shared" si="86"/>
        <v>111.76320459498741</v>
      </c>
      <c r="AQ81" s="20">
        <v>40.75</v>
      </c>
      <c r="AR81" s="19">
        <f t="shared" si="72"/>
        <v>45.709478407178921</v>
      </c>
      <c r="AT81" s="45">
        <v>45.853499999999997</v>
      </c>
      <c r="AU81" s="19">
        <f t="shared" si="42"/>
        <v>122.61869258955031</v>
      </c>
      <c r="AW81" s="50">
        <v>120.11000000000006</v>
      </c>
      <c r="AX81" s="50">
        <v>119.54000000000008</v>
      </c>
      <c r="AY81" s="50">
        <v>125.94930173672145</v>
      </c>
      <c r="AZ81" s="18">
        <f t="shared" si="48"/>
        <v>0.36944948470915911</v>
      </c>
      <c r="BA81" s="18">
        <f t="shared" si="43"/>
        <v>-1.4221315891853328</v>
      </c>
      <c r="BB81" s="18">
        <f t="shared" si="44"/>
        <v>0.80227921161353621</v>
      </c>
      <c r="BC81" s="18">
        <f t="shared" si="45"/>
        <v>-0.25040289286263739</v>
      </c>
      <c r="BD81" s="18">
        <f t="shared" si="73"/>
        <v>2.0040457258006361</v>
      </c>
      <c r="BE81" s="18">
        <f t="shared" si="46"/>
        <v>1.7536428329379987</v>
      </c>
    </row>
    <row r="82" spans="1:57" s="17" customFormat="1">
      <c r="A82" s="17" t="s">
        <v>36</v>
      </c>
      <c r="B82" s="17">
        <v>150.11153460756901</v>
      </c>
      <c r="C82" s="17">
        <v>110.58958214081299</v>
      </c>
      <c r="D82" s="17">
        <v>116.760879314246</v>
      </c>
      <c r="E82" s="17">
        <v>126.579089024544</v>
      </c>
      <c r="F82" s="17">
        <v>121.025415385152</v>
      </c>
      <c r="G82" s="17">
        <v>107.860359432675</v>
      </c>
      <c r="H82" s="17">
        <v>107.31698513433</v>
      </c>
      <c r="I82" s="17">
        <v>103.568289681842</v>
      </c>
      <c r="J82" s="17">
        <v>110.717896865521</v>
      </c>
      <c r="K82" s="17">
        <v>121.550898310183</v>
      </c>
      <c r="L82" s="17">
        <v>106.37557522897499</v>
      </c>
      <c r="M82" s="17">
        <v>110.168741444265</v>
      </c>
      <c r="P82" s="18">
        <f t="shared" si="39"/>
        <v>146.28882721245139</v>
      </c>
      <c r="Q82" s="18">
        <f t="shared" si="49"/>
        <v>109.61702127659643</v>
      </c>
      <c r="R82" s="18">
        <f t="shared" si="50"/>
        <v>112.6582790450875</v>
      </c>
      <c r="S82" s="18">
        <f t="shared" si="51"/>
        <v>125.37435338960003</v>
      </c>
      <c r="T82" s="18">
        <f t="shared" si="52"/>
        <v>118.41815856777576</v>
      </c>
      <c r="U82" s="18">
        <f t="shared" si="53"/>
        <v>106.88937056398449</v>
      </c>
      <c r="V82" s="18">
        <f t="shared" si="54"/>
        <v>106.44742904926872</v>
      </c>
      <c r="W82" s="18">
        <f t="shared" si="55"/>
        <v>103.91534391534383</v>
      </c>
      <c r="X82" s="18">
        <f t="shared" si="56"/>
        <v>109.60332832861523</v>
      </c>
      <c r="Y82" s="18">
        <f t="shared" si="57"/>
        <v>119.07712367186085</v>
      </c>
      <c r="Z82" s="18">
        <f t="shared" si="58"/>
        <v>104.08452432752092</v>
      </c>
      <c r="AA82" s="18">
        <f t="shared" si="59"/>
        <v>109.60402228315644</v>
      </c>
      <c r="AC82" s="17">
        <f t="shared" si="74"/>
        <v>5.2395688206057258</v>
      </c>
      <c r="AD82" s="17">
        <f t="shared" si="75"/>
        <v>1.6219215699679526</v>
      </c>
      <c r="AE82" s="17">
        <f t="shared" si="76"/>
        <v>22.273707092939478</v>
      </c>
      <c r="AF82" s="17">
        <f t="shared" si="77"/>
        <v>2.9072640451654839</v>
      </c>
      <c r="AG82" s="17">
        <f t="shared" si="78"/>
        <v>1.6324088638526539</v>
      </c>
      <c r="AH82" s="17">
        <f t="shared" si="79"/>
        <v>2.2960877722290816</v>
      </c>
      <c r="AI82" s="17">
        <f t="shared" si="80"/>
        <v>2.8391083661535803</v>
      </c>
      <c r="AJ82" s="17">
        <f t="shared" si="81"/>
        <v>1.6402954555276219</v>
      </c>
      <c r="AK82" s="17">
        <f t="shared" si="82"/>
        <v>1.5601502880872213</v>
      </c>
      <c r="AL82" s="17">
        <f t="shared" si="83"/>
        <v>5.460940116488624</v>
      </c>
      <c r="AM82" s="17">
        <f t="shared" si="84"/>
        <v>3.910375909753284</v>
      </c>
      <c r="AN82" s="17">
        <f t="shared" si="85"/>
        <v>60.622135076476255</v>
      </c>
      <c r="AO82" s="19">
        <f t="shared" si="86"/>
        <v>112.00396337724696</v>
      </c>
      <c r="AQ82" s="20">
        <v>46.71</v>
      </c>
      <c r="AR82" s="19">
        <f t="shared" si="72"/>
        <v>52.394840157038715</v>
      </c>
      <c r="AT82" s="45">
        <v>45.901000000000003</v>
      </c>
      <c r="AU82" s="19">
        <f t="shared" si="42"/>
        <v>122.74571425415616</v>
      </c>
      <c r="AW82" s="50">
        <v>120.41000000000007</v>
      </c>
      <c r="AX82" s="50">
        <v>120.05000000000007</v>
      </c>
      <c r="AY82" s="50">
        <v>126.26388662158546</v>
      </c>
      <c r="AZ82" s="18">
        <f t="shared" si="48"/>
        <v>0.35417110648093042</v>
      </c>
      <c r="BA82" s="18">
        <f t="shared" si="43"/>
        <v>-1.3000489976052656</v>
      </c>
      <c r="BB82" s="18">
        <f t="shared" si="44"/>
        <v>0.78446872365135878</v>
      </c>
      <c r="BC82" s="18">
        <f t="shared" si="45"/>
        <v>-0.1614091674729764</v>
      </c>
      <c r="BD82" s="18">
        <f t="shared" ref="BD82:BD86" si="87">+BE82-BC82</f>
        <v>1.8762258594818149</v>
      </c>
      <c r="BE82" s="18">
        <f t="shared" si="46"/>
        <v>1.7148166920088386</v>
      </c>
    </row>
    <row r="83" spans="1:57" s="17" customFormat="1">
      <c r="A83" s="17" t="s">
        <v>37</v>
      </c>
      <c r="B83" s="17">
        <v>150.636818862285</v>
      </c>
      <c r="C83" s="17">
        <v>110.84716657126501</v>
      </c>
      <c r="D83" s="17">
        <v>116.53103261588301</v>
      </c>
      <c r="E83" s="17">
        <v>127.183809971024</v>
      </c>
      <c r="F83" s="17">
        <v>121.000583760989</v>
      </c>
      <c r="G83" s="17">
        <v>107.96757648976499</v>
      </c>
      <c r="H83" s="17">
        <v>107.424517183563</v>
      </c>
      <c r="I83" s="17">
        <v>103.46282299173799</v>
      </c>
      <c r="J83" s="17">
        <v>110.695899165631</v>
      </c>
      <c r="K83" s="17">
        <v>121.68496096957</v>
      </c>
      <c r="L83" s="17">
        <v>106.867020078734</v>
      </c>
      <c r="M83" s="17">
        <v>110.53057593135701</v>
      </c>
      <c r="P83" s="18">
        <f t="shared" ref="P83:P84" si="88">+P82*B83/B82</f>
        <v>146.80073469362168</v>
      </c>
      <c r="Q83" s="18">
        <f t="shared" si="49"/>
        <v>109.87234042553241</v>
      </c>
      <c r="R83" s="18">
        <f t="shared" si="50"/>
        <v>112.43650841751216</v>
      </c>
      <c r="S83" s="18">
        <f t="shared" si="51"/>
        <v>125.97331881295977</v>
      </c>
      <c r="T83" s="18">
        <f t="shared" si="52"/>
        <v>118.39386189258344</v>
      </c>
      <c r="U83" s="18">
        <f t="shared" si="53"/>
        <v>106.99562242339189</v>
      </c>
      <c r="V83" s="18">
        <f t="shared" si="54"/>
        <v>106.55408979981929</v>
      </c>
      <c r="W83" s="18">
        <f t="shared" si="55"/>
        <v>103.80952380952343</v>
      </c>
      <c r="X83" s="18">
        <f t="shared" si="56"/>
        <v>109.58155207390146</v>
      </c>
      <c r="Y83" s="18">
        <f t="shared" si="57"/>
        <v>119.20845792025831</v>
      </c>
      <c r="Z83" s="18">
        <f t="shared" si="58"/>
        <v>104.56538474411818</v>
      </c>
      <c r="AA83" s="18">
        <f t="shared" si="59"/>
        <v>109.96400202574169</v>
      </c>
      <c r="AC83" s="17">
        <f t="shared" si="74"/>
        <v>5.2579036075370569</v>
      </c>
      <c r="AD83" s="17">
        <f t="shared" si="75"/>
        <v>1.6256993375998627</v>
      </c>
      <c r="AE83" s="17">
        <f t="shared" si="76"/>
        <v>22.229860745895127</v>
      </c>
      <c r="AF83" s="17">
        <f t="shared" si="77"/>
        <v>2.9211532545017813</v>
      </c>
      <c r="AG83" s="17">
        <f t="shared" si="78"/>
        <v>1.6320739312002146</v>
      </c>
      <c r="AH83" s="17">
        <f t="shared" si="79"/>
        <v>2.2983701656408373</v>
      </c>
      <c r="AI83" s="17">
        <f t="shared" si="80"/>
        <v>2.8419531641156635</v>
      </c>
      <c r="AJ83" s="17">
        <f t="shared" si="81"/>
        <v>1.6386250935566116</v>
      </c>
      <c r="AK83" s="17">
        <f t="shared" si="82"/>
        <v>1.5598403136495538</v>
      </c>
      <c r="AL83" s="17">
        <f t="shared" si="83"/>
        <v>5.4669631748530421</v>
      </c>
      <c r="AM83" s="17">
        <f t="shared" si="84"/>
        <v>3.9284414675407122</v>
      </c>
      <c r="AN83" s="17">
        <f t="shared" si="85"/>
        <v>60.821240365910072</v>
      </c>
      <c r="AO83" s="19">
        <f t="shared" si="86"/>
        <v>112.22212462200054</v>
      </c>
      <c r="AQ83" s="20">
        <v>48.76</v>
      </c>
      <c r="AR83" s="19">
        <f t="shared" ref="AR83:AR88" si="89">+AR82*AQ83/AQ82</f>
        <v>54.694335389792499</v>
      </c>
      <c r="AT83" s="45">
        <v>45.954127272727277</v>
      </c>
      <c r="AU83" s="19">
        <f t="shared" ref="AU83:AU146" si="90">+AU82*AT83/AT82</f>
        <v>122.88778403558324</v>
      </c>
      <c r="AW83" s="50">
        <v>121.13000000000007</v>
      </c>
      <c r="AX83" s="50">
        <v>120.62000000000009</v>
      </c>
      <c r="AY83" s="50">
        <v>127.01889034525911</v>
      </c>
      <c r="AZ83" s="18">
        <f t="shared" ref="AZ83:AZ86" si="91">+((AO83-AO71)/$AW71)*$AO$4</f>
        <v>0.34063955766963866</v>
      </c>
      <c r="BA83" s="18">
        <f t="shared" ref="BA83:BA86" si="92">+((AR83-AR71)/$AW71)*$AR$4</f>
        <v>-1.1401652962444007</v>
      </c>
      <c r="BB83" s="18">
        <f t="shared" ref="BB83:BB86" si="93">+((AU83-AU71)/$AW71)*$AU$4</f>
        <v>0.78384258622961578</v>
      </c>
      <c r="BC83" s="18">
        <f t="shared" ref="BC83:BC86" si="94">+AZ83+BA83+BB83</f>
        <v>-1.5683152345146278E-2</v>
      </c>
      <c r="BD83" s="18">
        <f t="shared" si="87"/>
        <v>1.92549301268508</v>
      </c>
      <c r="BE83" s="18">
        <f t="shared" ref="BE83:BE146" si="95">+AW83/AW71*100-100</f>
        <v>1.9098098603399336</v>
      </c>
    </row>
    <row r="84" spans="1:57" s="17" customFormat="1">
      <c r="A84" s="17" t="s">
        <v>38</v>
      </c>
      <c r="B84" s="17">
        <v>151.42025014682699</v>
      </c>
      <c r="C84" s="17">
        <v>110.67544361762999</v>
      </c>
      <c r="D84" s="17">
        <v>116.760879314246</v>
      </c>
      <c r="E84" s="17">
        <v>127.843505549002</v>
      </c>
      <c r="F84" s="17">
        <v>122.127155341413</v>
      </c>
      <c r="G84" s="17">
        <v>108.39644471812601</v>
      </c>
      <c r="H84" s="17">
        <v>107.639581282029</v>
      </c>
      <c r="I84" s="17">
        <v>103.251889611531</v>
      </c>
      <c r="J84" s="17">
        <v>110.48749990351899</v>
      </c>
      <c r="K84" s="17">
        <v>122.002223978866</v>
      </c>
      <c r="L84" s="17">
        <v>106.089374167979</v>
      </c>
      <c r="M84" s="17">
        <v>110.351722382604</v>
      </c>
      <c r="P84" s="18">
        <f t="shared" si="88"/>
        <v>147.56421528901234</v>
      </c>
      <c r="Q84" s="18">
        <f t="shared" si="49"/>
        <v>109.70212765957476</v>
      </c>
      <c r="R84" s="18">
        <f t="shared" si="50"/>
        <v>112.6582790450875</v>
      </c>
      <c r="S84" s="18">
        <f t="shared" si="51"/>
        <v>126.62673563844295</v>
      </c>
      <c r="T84" s="18">
        <f t="shared" si="52"/>
        <v>119.49616368286482</v>
      </c>
      <c r="U84" s="18">
        <f t="shared" si="53"/>
        <v>107.42062986102252</v>
      </c>
      <c r="V84" s="18">
        <f t="shared" si="54"/>
        <v>106.76741130092043</v>
      </c>
      <c r="W84" s="18">
        <f t="shared" si="55"/>
        <v>103.59788359788364</v>
      </c>
      <c r="X84" s="18">
        <f t="shared" si="56"/>
        <v>109.37525071345884</v>
      </c>
      <c r="Y84" s="18">
        <f t="shared" si="57"/>
        <v>119.51926406911983</v>
      </c>
      <c r="Z84" s="18">
        <f t="shared" si="58"/>
        <v>103.80448728676531</v>
      </c>
      <c r="AA84" s="18">
        <f t="shared" si="59"/>
        <v>109.78606527085135</v>
      </c>
      <c r="AC84" s="17">
        <f t="shared" si="74"/>
        <v>5.2852488887794644</v>
      </c>
      <c r="AD84" s="17">
        <f t="shared" si="75"/>
        <v>1.6231808258452509</v>
      </c>
      <c r="AE84" s="17">
        <f t="shared" si="76"/>
        <v>22.273707092939478</v>
      </c>
      <c r="AF84" s="17">
        <f t="shared" si="77"/>
        <v>2.9363051192322835</v>
      </c>
      <c r="AG84" s="17">
        <f t="shared" si="78"/>
        <v>1.6472692968000442</v>
      </c>
      <c r="AH84" s="17">
        <f t="shared" si="79"/>
        <v>2.3074997392878815</v>
      </c>
      <c r="AI84" s="17">
        <f t="shared" si="80"/>
        <v>2.8476427600398297</v>
      </c>
      <c r="AJ84" s="17">
        <f t="shared" si="81"/>
        <v>1.6352843696146067</v>
      </c>
      <c r="AK84" s="17">
        <f t="shared" si="82"/>
        <v>1.556903713713808</v>
      </c>
      <c r="AL84" s="17">
        <f t="shared" si="83"/>
        <v>5.4812169098647008</v>
      </c>
      <c r="AM84" s="17">
        <f t="shared" si="84"/>
        <v>3.8998551324803477</v>
      </c>
      <c r="AN84" s="17">
        <f t="shared" si="85"/>
        <v>60.72282330269168</v>
      </c>
      <c r="AO84" s="19">
        <f t="shared" si="86"/>
        <v>112.21693715128939</v>
      </c>
      <c r="AQ84" s="20">
        <v>44.65</v>
      </c>
      <c r="AR84" s="19">
        <f t="shared" si="89"/>
        <v>50.084127874369059</v>
      </c>
      <c r="AT84" s="45">
        <v>45.994500000000002</v>
      </c>
      <c r="AU84" s="19">
        <f t="shared" si="90"/>
        <v>122.99574637290658</v>
      </c>
      <c r="AW84" s="50">
        <v>121.36000000000007</v>
      </c>
      <c r="AX84" s="50">
        <v>120.6200000000001</v>
      </c>
      <c r="AY84" s="50">
        <v>127.26007209032153</v>
      </c>
      <c r="AZ84" s="18">
        <f t="shared" si="91"/>
        <v>0.32080601216211496</v>
      </c>
      <c r="BA84" s="18">
        <f t="shared" si="92"/>
        <v>-0.64273860766896773</v>
      </c>
      <c r="BB84" s="18">
        <f t="shared" si="93"/>
        <v>0.70273076219986552</v>
      </c>
      <c r="BC84" s="18">
        <f t="shared" si="94"/>
        <v>0.38079816669301275</v>
      </c>
      <c r="BD84" s="18">
        <f t="shared" si="87"/>
        <v>1.4740067011206994</v>
      </c>
      <c r="BE84" s="18">
        <f t="shared" si="95"/>
        <v>1.8548048678137121</v>
      </c>
    </row>
    <row r="85" spans="1:57" s="17" customFormat="1">
      <c r="A85" s="17" t="s">
        <v>39</v>
      </c>
      <c r="B85" s="17">
        <v>152.086487817082</v>
      </c>
      <c r="C85" s="17">
        <v>110.503720663995</v>
      </c>
      <c r="D85" s="17">
        <v>116.875802663427</v>
      </c>
      <c r="E85" s="17">
        <v>127.44493947063999</v>
      </c>
      <c r="F85" s="17">
        <v>122.16636316903799</v>
      </c>
      <c r="G85" s="17">
        <v>108.28922766103599</v>
      </c>
      <c r="H85" s="17">
        <v>107.85464538049401</v>
      </c>
      <c r="I85" s="17">
        <v>103.251889611531</v>
      </c>
      <c r="J85" s="17">
        <v>110.77231222840599</v>
      </c>
      <c r="K85" s="17">
        <v>122.346078829552</v>
      </c>
      <c r="L85" s="17">
        <v>106.22620336048701</v>
      </c>
      <c r="M85" s="17">
        <v>110.45307272689701</v>
      </c>
      <c r="P85" s="18">
        <f t="shared" ref="P85:P88" si="96">+P84*B85/B84</f>
        <v>148.21348669697679</v>
      </c>
      <c r="Q85" s="18">
        <f t="shared" ref="Q85:Q86" si="97">+Q84*C85/C84</f>
        <v>109.53191489361711</v>
      </c>
      <c r="R85" s="18">
        <f t="shared" ref="R85:R86" si="98">+R84*D85/D84</f>
        <v>112.76916435887469</v>
      </c>
      <c r="S85" s="18">
        <f t="shared" ref="S85:S86" si="99">+S84*E85/E84</f>
        <v>126.23196297304658</v>
      </c>
      <c r="T85" s="18">
        <f t="shared" ref="T85:T86" si="100">+T84*F85/F84</f>
        <v>119.53452685422035</v>
      </c>
      <c r="U85" s="18">
        <f t="shared" ref="U85:U86" si="101">+U84*G85/G84</f>
        <v>107.3143780016151</v>
      </c>
      <c r="V85" s="18">
        <f t="shared" ref="V85:V86" si="102">+V84*H85/H84</f>
        <v>106.98073280202058</v>
      </c>
      <c r="W85" s="18">
        <f t="shared" ref="W85:W86" si="103">+W84*I85/I84</f>
        <v>103.59788359788364</v>
      </c>
      <c r="X85" s="18">
        <f t="shared" ref="X85:X86" si="104">+X84*J85/J84</f>
        <v>109.65719590606436</v>
      </c>
      <c r="Y85" s="18">
        <f t="shared" ref="Y85:Y86" si="105">+Y84*K85/K84</f>
        <v>119.85612086861315</v>
      </c>
      <c r="Z85" s="18">
        <f t="shared" ref="Z85:Z86" si="106">+Z84*L85/L84</f>
        <v>103.93836953732573</v>
      </c>
      <c r="AA85" s="18">
        <f t="shared" ref="AA85:AA86" si="107">+AA84*M85/M84</f>
        <v>109.88689609862219</v>
      </c>
      <c r="AC85" s="17">
        <f t="shared" si="74"/>
        <v>5.3085035849179523</v>
      </c>
      <c r="AD85" s="17">
        <f t="shared" si="75"/>
        <v>1.6206623140906395</v>
      </c>
      <c r="AE85" s="17">
        <f t="shared" si="76"/>
        <v>22.295630266461561</v>
      </c>
      <c r="AF85" s="17">
        <f t="shared" si="77"/>
        <v>2.927150867624265</v>
      </c>
      <c r="AG85" s="17">
        <f t="shared" si="78"/>
        <v>1.6477981378302011</v>
      </c>
      <c r="AH85" s="17">
        <f t="shared" si="79"/>
        <v>2.3052173458761254</v>
      </c>
      <c r="AI85" s="17">
        <f t="shared" si="80"/>
        <v>2.8533323559639694</v>
      </c>
      <c r="AJ85" s="17">
        <f t="shared" si="81"/>
        <v>1.6352843696146067</v>
      </c>
      <c r="AK85" s="17">
        <f t="shared" si="82"/>
        <v>1.560917066959336</v>
      </c>
      <c r="AL85" s="17">
        <f t="shared" si="83"/>
        <v>5.4966653415461231</v>
      </c>
      <c r="AM85" s="17">
        <f t="shared" si="84"/>
        <v>3.9048849861566506</v>
      </c>
      <c r="AN85" s="17">
        <f t="shared" si="85"/>
        <v>60.778592971848568</v>
      </c>
      <c r="AO85" s="19">
        <f>+SUM(AC85:AN85)</f>
        <v>112.33463960889</v>
      </c>
      <c r="AQ85" s="20">
        <v>44.72</v>
      </c>
      <c r="AR85" s="19">
        <f t="shared" si="89"/>
        <v>50.162647223780162</v>
      </c>
      <c r="AT85" s="45">
        <v>46.006100000000004</v>
      </c>
      <c r="AU85" s="19">
        <f t="shared" si="90"/>
        <v>123.02676640047349</v>
      </c>
      <c r="AW85" s="50">
        <v>121.29000000000006</v>
      </c>
      <c r="AX85" s="50">
        <v>120.2700000000001</v>
      </c>
      <c r="AY85" s="50">
        <v>127.18666895051993</v>
      </c>
      <c r="AZ85" s="18">
        <f t="shared" si="91"/>
        <v>0.33185136707546836</v>
      </c>
      <c r="BA85" s="18">
        <f t="shared" si="92"/>
        <v>0.18964579863392012</v>
      </c>
      <c r="BB85" s="18">
        <f t="shared" si="93"/>
        <v>0.6471255210417789</v>
      </c>
      <c r="BC85" s="18">
        <f t="shared" si="94"/>
        <v>1.1686226867511675</v>
      </c>
      <c r="BD85" s="18">
        <f t="shared" si="87"/>
        <v>0.30381101190189552</v>
      </c>
      <c r="BE85" s="18">
        <f t="shared" si="95"/>
        <v>1.4724336986530631</v>
      </c>
    </row>
    <row r="86" spans="1:57" s="17" customFormat="1">
      <c r="A86" s="17" t="s">
        <v>40</v>
      </c>
      <c r="B86" s="17">
        <v>152.20817652890199</v>
      </c>
      <c r="C86" s="17">
        <v>110.58958214081299</v>
      </c>
      <c r="D86" s="17">
        <v>117.680253288583</v>
      </c>
      <c r="E86" s="17">
        <v>127.376221181267</v>
      </c>
      <c r="F86" s="17">
        <v>121.590008102951</v>
      </c>
      <c r="G86" s="17">
        <v>108.28922766103599</v>
      </c>
      <c r="H86" s="17">
        <v>107.639581282029</v>
      </c>
      <c r="I86" s="17">
        <v>103.35735630163499</v>
      </c>
      <c r="J86" s="17">
        <v>111.432243225094</v>
      </c>
      <c r="K86" s="17">
        <v>123.093170619357</v>
      </c>
      <c r="L86" s="17">
        <v>106.230764333571</v>
      </c>
      <c r="M86" s="17">
        <v>110.718601456969</v>
      </c>
      <c r="P86" s="18">
        <f t="shared" si="96"/>
        <v>148.33207651076876</v>
      </c>
      <c r="Q86" s="18">
        <f t="shared" si="97"/>
        <v>109.61702127659642</v>
      </c>
      <c r="R86" s="18">
        <f t="shared" si="98"/>
        <v>113.54534918669624</v>
      </c>
      <c r="S86" s="18">
        <f t="shared" si="99"/>
        <v>126.1638987203918</v>
      </c>
      <c r="T86" s="18">
        <f t="shared" si="100"/>
        <v>118.9705882352945</v>
      </c>
      <c r="U86" s="18">
        <f t="shared" si="101"/>
        <v>107.31437800161508</v>
      </c>
      <c r="V86" s="18">
        <f t="shared" si="102"/>
        <v>106.76741130092043</v>
      </c>
      <c r="W86" s="18">
        <f t="shared" si="103"/>
        <v>103.70370370370402</v>
      </c>
      <c r="X86" s="18">
        <f t="shared" si="104"/>
        <v>110.31048354746601</v>
      </c>
      <c r="Y86" s="18">
        <f t="shared" si="105"/>
        <v>120.5880080260558</v>
      </c>
      <c r="Z86" s="18">
        <f t="shared" si="106"/>
        <v>103.94283227901147</v>
      </c>
      <c r="AA86" s="18">
        <f t="shared" si="107"/>
        <v>110.15106374242114</v>
      </c>
      <c r="AC86" s="17">
        <f t="shared" si="74"/>
        <v>5.312751069176497</v>
      </c>
      <c r="AD86" s="17">
        <f t="shared" si="75"/>
        <v>1.6219215699679523</v>
      </c>
      <c r="AE86" s="17">
        <f t="shared" si="76"/>
        <v>22.449090035698422</v>
      </c>
      <c r="AF86" s="17">
        <f t="shared" si="77"/>
        <v>2.9255725483814978</v>
      </c>
      <c r="AG86" s="17">
        <f t="shared" si="78"/>
        <v>1.6400241746869009</v>
      </c>
      <c r="AH86" s="17">
        <f t="shared" si="79"/>
        <v>2.3052173458761254</v>
      </c>
      <c r="AI86" s="17">
        <f t="shared" si="80"/>
        <v>2.8476427600398297</v>
      </c>
      <c r="AJ86" s="17">
        <f t="shared" si="81"/>
        <v>1.6369547315856168</v>
      </c>
      <c r="AK86" s="17">
        <f t="shared" si="82"/>
        <v>1.570216300089198</v>
      </c>
      <c r="AL86" s="17">
        <f t="shared" si="83"/>
        <v>5.5302300751874505</v>
      </c>
      <c r="AM86" s="17">
        <f t="shared" si="84"/>
        <v>3.9050526479458756</v>
      </c>
      <c r="AN86" s="17">
        <f t="shared" si="85"/>
        <v>60.924704458011391</v>
      </c>
      <c r="AO86" s="19">
        <f>+SUM(AC86:AN86)</f>
        <v>112.66937771664675</v>
      </c>
      <c r="AQ86" s="20">
        <v>45.18</v>
      </c>
      <c r="AR86" s="19">
        <f t="shared" si="89"/>
        <v>50.678631519910276</v>
      </c>
      <c r="AT86" s="45">
        <v>46.174599999999991</v>
      </c>
      <c r="AU86" s="19">
        <f t="shared" si="90"/>
        <v>123.47735904228574</v>
      </c>
      <c r="AW86" s="50">
        <v>121.34000000000005</v>
      </c>
      <c r="AX86" s="50">
        <v>120.4400000000001</v>
      </c>
      <c r="AY86" s="50">
        <v>127.23909976466393</v>
      </c>
      <c r="AZ86" s="18">
        <f t="shared" si="91"/>
        <v>0.40247547717293325</v>
      </c>
      <c r="BA86" s="18">
        <f t="shared" si="92"/>
        <v>-3.070456602890282E-2</v>
      </c>
      <c r="BB86" s="18">
        <f t="shared" si="93"/>
        <v>0.70865235233857482</v>
      </c>
      <c r="BC86" s="18">
        <f t="shared" si="94"/>
        <v>1.0804232634826052</v>
      </c>
      <c r="BD86" s="18">
        <f t="shared" si="87"/>
        <v>0.27273410370750195</v>
      </c>
      <c r="BE86" s="18">
        <f t="shared" si="95"/>
        <v>1.3531573671901072</v>
      </c>
    </row>
    <row r="87" spans="1:57">
      <c r="A87" s="17" t="s">
        <v>41</v>
      </c>
      <c r="B87" s="17">
        <v>152.60406619031099</v>
      </c>
      <c r="C87" s="17">
        <v>110.84716657126501</v>
      </c>
      <c r="D87" s="17">
        <v>117.565342758515</v>
      </c>
      <c r="E87" s="17">
        <v>127.29375923402</v>
      </c>
      <c r="F87" s="17">
        <v>121.44755299591399</v>
      </c>
      <c r="G87" s="17">
        <v>108.503661775216</v>
      </c>
      <c r="H87" s="17">
        <v>107.532049232796</v>
      </c>
      <c r="I87" s="17">
        <v>103.990156442257</v>
      </c>
      <c r="J87" s="17">
        <v>111.585069350643</v>
      </c>
      <c r="K87" s="17">
        <v>123.840262409163</v>
      </c>
      <c r="L87" s="17">
        <v>107.44512341708101</v>
      </c>
      <c r="M87" s="17">
        <v>110.856639708698</v>
      </c>
      <c r="N87" s="17"/>
      <c r="P87" s="18">
        <f t="shared" si="96"/>
        <v>148.71788453294681</v>
      </c>
      <c r="Q87" s="18">
        <f t="shared" ref="Q87:Q89" si="108">+Q86*C87/C86</f>
        <v>109.8723404255324</v>
      </c>
      <c r="R87" s="18">
        <f t="shared" ref="R87:R89" si="109">+R86*D87/D86</f>
        <v>113.43447624159981</v>
      </c>
      <c r="S87" s="18">
        <f t="shared" ref="S87:S89" si="110">+S86*E87/E86</f>
        <v>126.08222161720666</v>
      </c>
      <c r="T87" s="18">
        <f t="shared" ref="T87:T89" si="111">+T86*F87/F86</f>
        <v>118.83120204603654</v>
      </c>
      <c r="U87" s="18">
        <f t="shared" ref="U87:U89" si="112">+U86*G87/G86</f>
        <v>107.5268817204299</v>
      </c>
      <c r="V87" s="18">
        <f t="shared" ref="V87:V89" si="113">+V86*H87/H86</f>
        <v>106.66075055036985</v>
      </c>
      <c r="W87" s="18">
        <f t="shared" ref="W87:W89" si="114">+W86*I87/I86</f>
        <v>104.33862433862441</v>
      </c>
      <c r="X87" s="18">
        <f t="shared" ref="X87:X89" si="115">+X86*J87/J86</f>
        <v>110.46177121179079</v>
      </c>
      <c r="Y87" s="18">
        <f t="shared" ref="Y87:Y89" si="116">+Y86*K87/K86</f>
        <v>121.31989518349945</v>
      </c>
      <c r="Z87" s="18">
        <f t="shared" ref="Z87:Z89" si="117">+Z86*L87/L86</f>
        <v>105.13103725273663</v>
      </c>
      <c r="AA87" s="18">
        <f t="shared" ref="AA87:AA89" si="118">+AA86*M87/M86</f>
        <v>110.28839441734846</v>
      </c>
      <c r="AC87" s="17">
        <f t="shared" ref="AC87" si="119">+P87*(B$3/100)</f>
        <v>5.3265694018698611</v>
      </c>
      <c r="AD87" s="17">
        <f t="shared" ref="AD87:AD89" si="120">+Q87*(C$3/100)</f>
        <v>1.6256993375998625</v>
      </c>
      <c r="AE87" s="17">
        <f t="shared" ref="AE87:AE89" si="121">+R87*(D$3/100)</f>
        <v>22.427169307594443</v>
      </c>
      <c r="AF87" s="17">
        <f t="shared" ref="AF87:AF89" si="122">+S87*(E$3/100)</f>
        <v>2.9236785652901913</v>
      </c>
      <c r="AG87" s="17">
        <f t="shared" ref="AG87:AG89" si="123">+T87*(F$3/100)</f>
        <v>1.6381027189440038</v>
      </c>
      <c r="AH87" s="17">
        <f t="shared" ref="AH87:AH89" si="124">+U87*(G$3/100)</f>
        <v>2.3097821326996368</v>
      </c>
      <c r="AI87" s="17">
        <f t="shared" ref="AI87:AI89" si="125">+V87*(H$3/100)</f>
        <v>2.8447979620777466</v>
      </c>
      <c r="AJ87" s="17">
        <f t="shared" ref="AJ87:AJ89" si="126">+W87*(I$3/100)</f>
        <v>1.6469769034116473</v>
      </c>
      <c r="AK87" s="17">
        <f t="shared" ref="AK87:AK89" si="127">+X87*(J$3/100)</f>
        <v>1.5723698067087477</v>
      </c>
      <c r="AL87" s="17">
        <f t="shared" ref="AL87:AL89" si="128">+Y87*(K$3/100)</f>
        <v>5.5637948088288232</v>
      </c>
      <c r="AM87" s="17">
        <f t="shared" ref="AM87:AM89" si="129">+Z87*(L$3/100)</f>
        <v>3.9496925993231176</v>
      </c>
      <c r="AN87" s="17">
        <f t="shared" ref="AN87:AN89" si="130">+AA87*(M$3/100)</f>
        <v>61.000662242699981</v>
      </c>
      <c r="AO87" s="19">
        <f t="shared" ref="AO87:AO89" si="131">+SUM(AC87:AN87)</f>
        <v>112.82929578704807</v>
      </c>
      <c r="AQ87" s="20">
        <v>49.78</v>
      </c>
      <c r="AR87" s="19">
        <f t="shared" si="89"/>
        <v>55.838474481211463</v>
      </c>
      <c r="AT87" s="46">
        <v>46.437100000000001</v>
      </c>
      <c r="AU87" s="19">
        <f t="shared" si="90"/>
        <v>124.17932087300223</v>
      </c>
      <c r="AW87" s="50">
        <v>121.71000000000004</v>
      </c>
      <c r="AX87" s="50">
        <v>120.79000000000012</v>
      </c>
      <c r="AY87" s="50">
        <v>127.62708778932955</v>
      </c>
      <c r="AZ87" s="18">
        <f t="shared" ref="AZ87:AZ88" si="132">+((AO87-AO75)/$AW75)*$AO$4</f>
        <v>0.42978331532973646</v>
      </c>
      <c r="BA87" s="18">
        <f t="shared" ref="BA87:BA89" si="133">+((AR87-AR75)/$AW75)*$AR$4</f>
        <v>0.36167217467125928</v>
      </c>
      <c r="BB87" s="18">
        <f t="shared" ref="BB87:BB89" si="134">+((AU87-AU75)/$AW75)*$AU$4</f>
        <v>0.81998719688777899</v>
      </c>
      <c r="BC87" s="18">
        <f t="shared" ref="BC87:BC89" si="135">+AZ87+BA87+BB87</f>
        <v>1.6114426868887748</v>
      </c>
      <c r="BD87" s="18">
        <f t="shared" ref="BD87:BD89" si="136">+BE87-BC87</f>
        <v>-0.69941217532255995</v>
      </c>
      <c r="BE87" s="18">
        <f t="shared" si="95"/>
        <v>0.91203051156621484</v>
      </c>
    </row>
    <row r="88" spans="1:57">
      <c r="A88" s="17" t="s">
        <v>42</v>
      </c>
      <c r="B88" s="17">
        <v>152.87890929669101</v>
      </c>
      <c r="C88" s="17">
        <v>110.417859187178</v>
      </c>
      <c r="D88" s="17">
        <v>117.680253288583</v>
      </c>
      <c r="E88" s="17">
        <v>127.44493947063999</v>
      </c>
      <c r="F88" s="17">
        <v>121.446246068326</v>
      </c>
      <c r="G88" s="17">
        <v>107.753142375585</v>
      </c>
      <c r="H88" s="17">
        <v>107.424517183563</v>
      </c>
      <c r="I88" s="17">
        <v>103.990156442257</v>
      </c>
      <c r="J88" s="17">
        <v>111.42066548830999</v>
      </c>
      <c r="K88" s="17">
        <v>124.808426126266</v>
      </c>
      <c r="L88" s="17">
        <v>107.835086615729</v>
      </c>
      <c r="M88" s="17">
        <v>110.684206543747</v>
      </c>
      <c r="N88" s="17"/>
      <c r="P88" s="18">
        <f t="shared" si="96"/>
        <v>148.98572854509999</v>
      </c>
      <c r="Q88" s="18">
        <f t="shared" si="108"/>
        <v>109.44680851063877</v>
      </c>
      <c r="R88" s="18">
        <f t="shared" si="109"/>
        <v>113.54534918669624</v>
      </c>
      <c r="S88" s="18">
        <f t="shared" si="110"/>
        <v>126.23196297304659</v>
      </c>
      <c r="T88" s="18">
        <f t="shared" si="111"/>
        <v>118.82992327365754</v>
      </c>
      <c r="U88" s="18">
        <f t="shared" si="112"/>
        <v>106.78311870457706</v>
      </c>
      <c r="V88" s="18">
        <f t="shared" si="113"/>
        <v>106.55408979981929</v>
      </c>
      <c r="W88" s="18">
        <f t="shared" si="114"/>
        <v>104.33862433862441</v>
      </c>
      <c r="X88" s="18">
        <f t="shared" si="115"/>
        <v>110.29902236077474</v>
      </c>
      <c r="Y88" s="18">
        <f t="shared" si="116"/>
        <v>122.26835506556372</v>
      </c>
      <c r="Z88" s="18">
        <f t="shared" si="117"/>
        <v>105.512601666834</v>
      </c>
      <c r="AA88" s="18">
        <f t="shared" si="118"/>
        <v>110.1168451357112</v>
      </c>
      <c r="AC88" s="17">
        <f>+P88*(B$3/100)</f>
        <v>5.3361626644696463</v>
      </c>
      <c r="AD88" s="17">
        <f t="shared" si="120"/>
        <v>1.619403058213341</v>
      </c>
      <c r="AE88" s="17">
        <f t="shared" si="121"/>
        <v>22.449090035698422</v>
      </c>
      <c r="AF88" s="17">
        <f t="shared" si="122"/>
        <v>2.9271508676242655</v>
      </c>
      <c r="AG88" s="17">
        <f t="shared" si="123"/>
        <v>1.6380850909096587</v>
      </c>
      <c r="AH88" s="17">
        <f t="shared" si="124"/>
        <v>2.2938053788173258</v>
      </c>
      <c r="AI88" s="17">
        <f t="shared" si="125"/>
        <v>2.8419531641156635</v>
      </c>
      <c r="AJ88" s="17">
        <f t="shared" si="126"/>
        <v>1.6469769034116473</v>
      </c>
      <c r="AK88" s="17">
        <f t="shared" si="127"/>
        <v>1.570053155648323</v>
      </c>
      <c r="AL88" s="17">
        <f t="shared" si="128"/>
        <v>5.6072916826122201</v>
      </c>
      <c r="AM88" s="17">
        <f t="shared" si="129"/>
        <v>3.9640276823005873</v>
      </c>
      <c r="AN88" s="17">
        <f t="shared" si="130"/>
        <v>60.905778099700015</v>
      </c>
      <c r="AO88" s="19">
        <f t="shared" si="131"/>
        <v>112.79977778352111</v>
      </c>
      <c r="AQ88" s="20">
        <v>45.66</v>
      </c>
      <c r="AR88" s="19">
        <f t="shared" si="89"/>
        <v>51.217049915872146</v>
      </c>
      <c r="AT88" s="46">
        <v>46.589300000000001</v>
      </c>
      <c r="AU88" s="19">
        <f t="shared" si="90"/>
        <v>124.5863250278024</v>
      </c>
      <c r="AW88" s="50">
        <v>121.87000000000005</v>
      </c>
      <c r="AX88" s="50">
        <v>120.80000000000011</v>
      </c>
      <c r="AY88" s="50">
        <v>127.79486639459036</v>
      </c>
      <c r="AZ88" s="18">
        <f t="shared" si="132"/>
        <v>0.43362688462549842</v>
      </c>
      <c r="BA88" s="18">
        <f t="shared" si="133"/>
        <v>0.32658888824978166</v>
      </c>
      <c r="BB88" s="18">
        <f t="shared" si="134"/>
        <v>0.85780996196292281</v>
      </c>
      <c r="BC88" s="18">
        <f t="shared" si="135"/>
        <v>1.618025734838203</v>
      </c>
      <c r="BD88" s="18">
        <f t="shared" si="136"/>
        <v>-0.74061492447481658</v>
      </c>
      <c r="BE88" s="18">
        <f t="shared" si="95"/>
        <v>0.87741081036338642</v>
      </c>
    </row>
    <row r="89" spans="1:57">
      <c r="A89" s="17" t="s">
        <v>43</v>
      </c>
      <c r="B89" s="17">
        <v>153.337409245185</v>
      </c>
      <c r="C89" s="17">
        <v>110.246136233543</v>
      </c>
      <c r="D89" s="17">
        <v>117.91009998694599</v>
      </c>
      <c r="E89" s="17">
        <v>127.967198469873</v>
      </c>
      <c r="F89" s="17">
        <v>121.920660782588</v>
      </c>
      <c r="G89" s="17">
        <v>108.503661775216</v>
      </c>
      <c r="H89" s="17">
        <v>107.85464538049401</v>
      </c>
      <c r="I89" s="17">
        <v>103.77922306204999</v>
      </c>
      <c r="J89" s="17">
        <v>111.54223172454201</v>
      </c>
      <c r="K89" s="17">
        <v>125.38357005642401</v>
      </c>
      <c r="L89" s="17">
        <v>108.473622847435</v>
      </c>
      <c r="M89" s="17">
        <v>110.72043585234</v>
      </c>
      <c r="N89" s="17"/>
      <c r="P89" s="18">
        <f>+P88*B89/B88</f>
        <v>149.43255243453328</v>
      </c>
      <c r="Q89" s="18">
        <f t="shared" si="108"/>
        <v>109.27659574468113</v>
      </c>
      <c r="R89" s="18">
        <f t="shared" si="109"/>
        <v>113.76711981427158</v>
      </c>
      <c r="S89" s="18">
        <f t="shared" si="110"/>
        <v>126.74925129322118</v>
      </c>
      <c r="T89" s="18">
        <f t="shared" si="111"/>
        <v>119.29411764705901</v>
      </c>
      <c r="U89" s="18">
        <f t="shared" si="112"/>
        <v>107.5268817204299</v>
      </c>
      <c r="V89" s="18">
        <f t="shared" si="113"/>
        <v>106.9807328020206</v>
      </c>
      <c r="W89" s="18">
        <f t="shared" si="114"/>
        <v>104.12698412698461</v>
      </c>
      <c r="X89" s="18">
        <f t="shared" si="115"/>
        <v>110.41936482103294</v>
      </c>
      <c r="Y89" s="18">
        <f t="shared" si="116"/>
        <v>122.83179380482977</v>
      </c>
      <c r="Z89" s="18">
        <f t="shared" si="117"/>
        <v>106.13738550278457</v>
      </c>
      <c r="AA89" s="18">
        <f t="shared" si="118"/>
        <v>110.15288873477819</v>
      </c>
      <c r="AC89" s="17">
        <f>+P89*(B$3/100)</f>
        <v>5.352166378245931</v>
      </c>
      <c r="AD89" s="17">
        <f t="shared" si="120"/>
        <v>1.6168845464587294</v>
      </c>
      <c r="AE89" s="17">
        <f t="shared" si="121"/>
        <v>22.492936382742773</v>
      </c>
      <c r="AF89" s="17">
        <f t="shared" si="122"/>
        <v>2.939146093869256</v>
      </c>
      <c r="AG89" s="17">
        <f t="shared" si="123"/>
        <v>1.6444840673745511</v>
      </c>
      <c r="AH89" s="17">
        <f t="shared" si="124"/>
        <v>2.3097821326996368</v>
      </c>
      <c r="AI89" s="17">
        <f t="shared" si="125"/>
        <v>2.8533323559639698</v>
      </c>
      <c r="AJ89" s="17">
        <f t="shared" si="126"/>
        <v>1.6436361794696424</v>
      </c>
      <c r="AK89" s="17">
        <f t="shared" si="127"/>
        <v>1.5717661722775083</v>
      </c>
      <c r="AL89" s="17">
        <f t="shared" si="128"/>
        <v>5.6331312823570103</v>
      </c>
      <c r="AM89" s="17">
        <f t="shared" si="129"/>
        <v>3.9875003327900735</v>
      </c>
      <c r="AN89" s="17">
        <f t="shared" si="130"/>
        <v>60.925713863787543</v>
      </c>
      <c r="AO89" s="19">
        <f t="shared" si="131"/>
        <v>112.97047978803664</v>
      </c>
      <c r="AQ89" s="20">
        <v>51.97</v>
      </c>
      <c r="AR89" s="19">
        <f>+AR88*AQ89/AQ88</f>
        <v>58.29500841278746</v>
      </c>
      <c r="AT89" s="46">
        <v>46.674100000000003</v>
      </c>
      <c r="AU89" s="19">
        <f t="shared" si="90"/>
        <v>124.81309212587766</v>
      </c>
      <c r="AW89" s="50">
        <v>122.97000000000003</v>
      </c>
      <c r="AX89" s="50">
        <v>121.88000000000012</v>
      </c>
      <c r="AY89" s="50">
        <v>128.94834430575838</v>
      </c>
      <c r="AZ89" s="18">
        <f t="shared" ref="AZ89:AZ120" si="137">+((AO89-AO77)/$AW77)*$AO$4</f>
        <v>0.46875851569729443</v>
      </c>
      <c r="BA89" s="18">
        <f t="shared" si="133"/>
        <v>1.4976995956778563</v>
      </c>
      <c r="BB89" s="18">
        <f t="shared" si="134"/>
        <v>0.84991241780886795</v>
      </c>
      <c r="BC89" s="18">
        <f t="shared" si="135"/>
        <v>2.8163705291840184</v>
      </c>
      <c r="BD89" s="18">
        <f t="shared" si="136"/>
        <v>-1.1210347700044192</v>
      </c>
      <c r="BE89" s="18">
        <f t="shared" si="95"/>
        <v>1.6953357591795992</v>
      </c>
    </row>
    <row r="90" spans="1:57">
      <c r="A90" s="23" t="s">
        <v>61</v>
      </c>
      <c r="B90" s="17">
        <v>153.920166532661</v>
      </c>
      <c r="C90" s="17">
        <v>111.190612478535</v>
      </c>
      <c r="D90" s="17">
        <v>119.174244008827</v>
      </c>
      <c r="E90" s="17">
        <v>129.28658962582901</v>
      </c>
      <c r="F90" s="17">
        <v>122.61463933154999</v>
      </c>
      <c r="G90" s="17">
        <v>107.860359432675</v>
      </c>
      <c r="H90" s="17">
        <v>108.17724152819299</v>
      </c>
      <c r="I90" s="17">
        <v>103.568289681842</v>
      </c>
      <c r="J90" s="17">
        <v>112.727791971225</v>
      </c>
      <c r="K90" s="17">
        <v>127.515344800278</v>
      </c>
      <c r="L90" s="17">
        <v>107.877275616753</v>
      </c>
      <c r="M90" s="17">
        <v>111.365684424378</v>
      </c>
      <c r="N90" s="17"/>
      <c r="P90" s="18">
        <f t="shared" ref="P90:P146" si="138">+P89*B90/B89</f>
        <v>150.00046935282501</v>
      </c>
      <c r="Q90" s="18">
        <f t="shared" ref="Q90:Q146" si="139">+Q89*C90/C89</f>
        <v>110.21276595744767</v>
      </c>
      <c r="R90" s="18">
        <f t="shared" ref="R90:R146" si="140">+R89*D90/D89</f>
        <v>114.98684589724287</v>
      </c>
      <c r="S90" s="18">
        <f t="shared" ref="S90:S146" si="141">+S89*E90/E89</f>
        <v>128.05608494418755</v>
      </c>
      <c r="T90" s="18">
        <f t="shared" ref="T90:T146" si="142">+T89*F90/F89</f>
        <v>119.97314578005147</v>
      </c>
      <c r="U90" s="18">
        <f t="shared" ref="U90:U146" si="143">+U89*G90/G89</f>
        <v>106.88937056398447</v>
      </c>
      <c r="V90" s="18">
        <f t="shared" ref="V90:V146" si="144">+V89*H90/H89</f>
        <v>107.30071505367231</v>
      </c>
      <c r="W90" s="18">
        <f t="shared" ref="W90:W145" si="145">+W89*I90/I89</f>
        <v>103.91534391534383</v>
      </c>
      <c r="X90" s="18">
        <f t="shared" ref="X90:X146" si="146">+X89*J90/J89</f>
        <v>111.59299033821901</v>
      </c>
      <c r="Y90" s="18">
        <f t="shared" ref="Y90:Y146" si="147">+Y89*K90/K89</f>
        <v>124.92018318198328</v>
      </c>
      <c r="Z90" s="18">
        <f t="shared" ref="Z90:Z146" si="148">+Z89*L90/L89</f>
        <v>105.55388202742417</v>
      </c>
      <c r="AA90" s="18">
        <f t="shared" ref="AA90:AA146" si="149">+AA89*M90/M89</f>
        <v>110.79482979665013</v>
      </c>
      <c r="AC90" s="17">
        <f t="shared" ref="AC90:AC146" si="150">+P90*(B$3/100)</f>
        <v>5.3725072329405581</v>
      </c>
      <c r="AD90" s="17">
        <f t="shared" ref="AD90:AD146" si="151">+Q90*(C$3/100)</f>
        <v>1.6307363611090853</v>
      </c>
      <c r="AE90" s="17">
        <f t="shared" ref="AE90:AE146" si="152">+R90*(D$3/100)</f>
        <v>22.734088846068154</v>
      </c>
      <c r="AF90" s="17">
        <f t="shared" ref="AF90:AF146" si="153">+S90*(E$3/100)</f>
        <v>2.9694498233302609</v>
      </c>
      <c r="AG90" s="17">
        <f t="shared" ref="AG90:AG146" si="154">+T90*(F$3/100)</f>
        <v>1.6538445536083224</v>
      </c>
      <c r="AH90" s="17">
        <f t="shared" ref="AH90:AH146" si="155">+U90*(G$3/100)</f>
        <v>2.2960877722290816</v>
      </c>
      <c r="AI90" s="17">
        <f t="shared" ref="AI90:AI146" si="156">+V90*(H$3/100)</f>
        <v>2.8618667498502193</v>
      </c>
      <c r="AJ90" s="17">
        <f t="shared" ref="AJ90:AJ146" si="157">+W90*(I$3/100)</f>
        <v>1.6402954555276219</v>
      </c>
      <c r="AK90" s="17">
        <f t="shared" ref="AK90:AK146" si="158">+X90*(J$3/100)</f>
        <v>1.588472163023104</v>
      </c>
      <c r="AL90" s="17">
        <f t="shared" ref="AL90:AL145" si="159">+Y90*(K$3/100)</f>
        <v>5.7289059280393637</v>
      </c>
      <c r="AM90" s="17">
        <f t="shared" ref="AM90:AM146" si="160">+Z90*(L$3/100)</f>
        <v>3.9655785538508068</v>
      </c>
      <c r="AN90" s="17">
        <f t="shared" ref="AN90:AN146" si="161">+AA90*(M$3/100)</f>
        <v>61.280772345705302</v>
      </c>
      <c r="AO90" s="19">
        <f t="shared" ref="AO90:AO146" si="162">+SUM(AC90:AN90)</f>
        <v>113.72260578528187</v>
      </c>
      <c r="AQ90" s="4">
        <v>52.5</v>
      </c>
      <c r="AR90" s="19">
        <f t="shared" ref="AR90:AR148" si="163">+AR89*AQ90/AQ89</f>
        <v>58.889512058328684</v>
      </c>
      <c r="AT90" s="1">
        <v>46.782800000000002</v>
      </c>
      <c r="AU90" s="19">
        <f t="shared" si="90"/>
        <v>125.10377117730197</v>
      </c>
      <c r="AW90" s="1">
        <v>123.73000000000003</v>
      </c>
      <c r="AX90" s="1">
        <v>122.85000000000011</v>
      </c>
      <c r="AY90" s="1">
        <v>129.74529268074721</v>
      </c>
      <c r="AZ90" s="18">
        <f t="shared" si="137"/>
        <v>0.56398673726339388</v>
      </c>
      <c r="BA90" s="18">
        <f t="shared" ref="BA90:BA121" si="164">+((AR90-AR78)/$AW78)*$AR$4</f>
        <v>2.1099245286712245</v>
      </c>
      <c r="BB90" s="18">
        <f t="shared" ref="BB90:BB146" si="165">+((AU90-AU78)/$AW78)*$AU$4</f>
        <v>0.86555287558845095</v>
      </c>
      <c r="BC90" s="18">
        <f t="shared" ref="BC90:BC145" si="166">+AZ90+BA90+BB90</f>
        <v>3.5394641415230694</v>
      </c>
      <c r="BD90" s="18">
        <f t="shared" ref="BD90:BD145" si="167">+BE90-BC90</f>
        <v>-1.2071508506455899</v>
      </c>
      <c r="BE90" s="18">
        <f t="shared" si="95"/>
        <v>2.3323132908774795</v>
      </c>
    </row>
    <row r="91" spans="1:57">
      <c r="A91" s="17" t="s">
        <v>33</v>
      </c>
      <c r="B91" s="17">
        <v>154.428112554032</v>
      </c>
      <c r="C91" s="17">
        <v>111.362335432169</v>
      </c>
      <c r="D91" s="17">
        <v>118.94439731046501</v>
      </c>
      <c r="E91" s="17">
        <v>130.57849346603601</v>
      </c>
      <c r="F91" s="17">
        <v>123.10865795962501</v>
      </c>
      <c r="G91" s="17">
        <v>108.503661775216</v>
      </c>
      <c r="H91" s="17">
        <v>108.607369725124</v>
      </c>
      <c r="I91" s="17">
        <v>103.46282299173799</v>
      </c>
      <c r="J91" s="17">
        <v>113.03575976968</v>
      </c>
      <c r="K91" s="17">
        <v>128.25220581504001</v>
      </c>
      <c r="L91" s="17">
        <v>107.489592904646</v>
      </c>
      <c r="M91" s="17">
        <v>111.71605394039599</v>
      </c>
      <c r="N91" s="17"/>
      <c r="P91" s="18">
        <f t="shared" si="138"/>
        <v>150.49548013229543</v>
      </c>
      <c r="Q91" s="18">
        <f t="shared" si="139"/>
        <v>110.38297872340432</v>
      </c>
      <c r="R91" s="18">
        <f t="shared" si="140"/>
        <v>114.76507526966849</v>
      </c>
      <c r="S91" s="18">
        <f t="shared" si="141"/>
        <v>129.33569289409218</v>
      </c>
      <c r="T91" s="18">
        <f t="shared" si="142"/>
        <v>120.4565217391312</v>
      </c>
      <c r="U91" s="18">
        <f t="shared" si="143"/>
        <v>107.5268817204299</v>
      </c>
      <c r="V91" s="18">
        <f t="shared" si="144"/>
        <v>107.72735805587361</v>
      </c>
      <c r="W91" s="18">
        <f t="shared" si="145"/>
        <v>103.80952380952343</v>
      </c>
      <c r="X91" s="18">
        <f t="shared" si="146"/>
        <v>111.89785790420703</v>
      </c>
      <c r="Y91" s="18">
        <f t="shared" si="147"/>
        <v>125.64204777865518</v>
      </c>
      <c r="Z91" s="18">
        <f t="shared" si="148"/>
        <v>105.17454898416868</v>
      </c>
      <c r="AA91" s="18">
        <f t="shared" si="149"/>
        <v>111.14340333699872</v>
      </c>
      <c r="AC91" s="17">
        <f t="shared" si="150"/>
        <v>5.3902368374182146</v>
      </c>
      <c r="AD91" s="17">
        <f t="shared" si="151"/>
        <v>1.6332548728636822</v>
      </c>
      <c r="AE91" s="17">
        <f t="shared" si="152"/>
        <v>22.690242499023991</v>
      </c>
      <c r="AF91" s="17">
        <f t="shared" si="153"/>
        <v>2.9991222250941627</v>
      </c>
      <c r="AG91" s="17">
        <f t="shared" si="154"/>
        <v>1.6605079505883</v>
      </c>
      <c r="AH91" s="17">
        <f t="shared" si="155"/>
        <v>2.3097821326996368</v>
      </c>
      <c r="AI91" s="17">
        <f t="shared" si="156"/>
        <v>2.8732459416985252</v>
      </c>
      <c r="AJ91" s="17">
        <f t="shared" si="157"/>
        <v>1.6386250935566116</v>
      </c>
      <c r="AK91" s="17">
        <f t="shared" si="158"/>
        <v>1.5928118051503812</v>
      </c>
      <c r="AL91" s="17">
        <f t="shared" si="159"/>
        <v>5.7620110217221905</v>
      </c>
      <c r="AM91" s="17">
        <f t="shared" si="160"/>
        <v>3.9513273017679125</v>
      </c>
      <c r="AN91" s="17">
        <f t="shared" si="161"/>
        <v>61.473568849035317</v>
      </c>
      <c r="AO91" s="19">
        <f t="shared" si="162"/>
        <v>113.97473653061893</v>
      </c>
      <c r="AQ91" s="4">
        <v>53.47</v>
      </c>
      <c r="AR91" s="19">
        <f t="shared" si="163"/>
        <v>59.97756590016828</v>
      </c>
      <c r="AT91" s="1">
        <v>47.128500000000003</v>
      </c>
      <c r="AU91" s="19">
        <f t="shared" si="90"/>
        <v>126.0282214816017</v>
      </c>
      <c r="AW91" s="1">
        <v>124.25000000000003</v>
      </c>
      <c r="AX91" s="1">
        <v>123.76000000000012</v>
      </c>
      <c r="AY91" s="1">
        <v>130.29057314784481</v>
      </c>
      <c r="AZ91" s="18">
        <f t="shared" si="137"/>
        <v>0.51962811680038423</v>
      </c>
      <c r="BA91" s="18">
        <f t="shared" si="164"/>
        <v>2.3593184571597647</v>
      </c>
      <c r="BB91" s="18">
        <f t="shared" si="165"/>
        <v>1.0172628107180168</v>
      </c>
      <c r="BC91" s="18">
        <f t="shared" si="166"/>
        <v>3.8962093846781656</v>
      </c>
      <c r="BD91" s="18">
        <f t="shared" si="167"/>
        <v>-0.55261793495684941</v>
      </c>
      <c r="BE91" s="18">
        <f t="shared" si="95"/>
        <v>3.3435914497213162</v>
      </c>
    </row>
    <row r="92" spans="1:57">
      <c r="A92" s="17" t="s">
        <v>34</v>
      </c>
      <c r="B92" s="17">
        <v>154.814048785187</v>
      </c>
      <c r="C92" s="17">
        <v>111.534058385804</v>
      </c>
      <c r="D92" s="17">
        <v>118.599627262921</v>
      </c>
      <c r="E92" s="17">
        <v>131.19695807039</v>
      </c>
      <c r="F92" s="17">
        <v>122.589807707388</v>
      </c>
      <c r="G92" s="17">
        <v>108.718095889396</v>
      </c>
      <c r="H92" s="17">
        <v>108.607369725124</v>
      </c>
      <c r="I92" s="17">
        <v>103.46282299173799</v>
      </c>
      <c r="J92" s="17">
        <v>112.95818893322701</v>
      </c>
      <c r="K92" s="17">
        <v>129.03921261267001</v>
      </c>
      <c r="L92" s="17">
        <v>107.46678803922801</v>
      </c>
      <c r="M92" s="17">
        <v>111.80685651130101</v>
      </c>
      <c r="N92" s="17"/>
      <c r="P92" s="18">
        <f t="shared" si="138"/>
        <v>150.87158819608982</v>
      </c>
      <c r="Q92" s="18">
        <f t="shared" si="139"/>
        <v>110.55319148936196</v>
      </c>
      <c r="R92" s="18">
        <f t="shared" si="140"/>
        <v>114.43241932830593</v>
      </c>
      <c r="S92" s="18">
        <f t="shared" si="141"/>
        <v>129.94827116798228</v>
      </c>
      <c r="T92" s="18">
        <f t="shared" si="142"/>
        <v>119.94884910486013</v>
      </c>
      <c r="U92" s="18">
        <f t="shared" si="143"/>
        <v>107.73938543924471</v>
      </c>
      <c r="V92" s="18">
        <f t="shared" si="144"/>
        <v>107.72735805587361</v>
      </c>
      <c r="W92" s="18">
        <f t="shared" si="145"/>
        <v>103.80952380952343</v>
      </c>
      <c r="X92" s="18">
        <f t="shared" si="146"/>
        <v>111.82106795337542</v>
      </c>
      <c r="Y92" s="18">
        <f t="shared" si="147"/>
        <v>126.4130376032868</v>
      </c>
      <c r="Z92" s="18">
        <f t="shared" si="148"/>
        <v>105.15223527574194</v>
      </c>
      <c r="AA92" s="18">
        <f t="shared" si="149"/>
        <v>111.23374045871191</v>
      </c>
      <c r="AC92" s="17">
        <f t="shared" si="150"/>
        <v>5.4037077505548243</v>
      </c>
      <c r="AD92" s="17">
        <f t="shared" si="151"/>
        <v>1.6357733846182936</v>
      </c>
      <c r="AE92" s="17">
        <f t="shared" si="152"/>
        <v>22.62447297845755</v>
      </c>
      <c r="AF92" s="17">
        <f t="shared" si="153"/>
        <v>3.0133270982789999</v>
      </c>
      <c r="AG92" s="17">
        <f t="shared" si="154"/>
        <v>1.6535096209558964</v>
      </c>
      <c r="AH92" s="17">
        <f t="shared" si="155"/>
        <v>2.3143469195231479</v>
      </c>
      <c r="AI92" s="17">
        <f t="shared" si="156"/>
        <v>2.8732459416985252</v>
      </c>
      <c r="AJ92" s="17">
        <f t="shared" si="157"/>
        <v>1.6386250935566116</v>
      </c>
      <c r="AK92" s="17">
        <f t="shared" si="158"/>
        <v>1.5917187373965176</v>
      </c>
      <c r="AL92" s="17">
        <f t="shared" si="159"/>
        <v>5.7973690244426592</v>
      </c>
      <c r="AM92" s="17">
        <f t="shared" si="160"/>
        <v>3.9504889928218621</v>
      </c>
      <c r="AN92" s="17">
        <f t="shared" si="161"/>
        <v>61.52353443497676</v>
      </c>
      <c r="AO92" s="19">
        <f t="shared" si="162"/>
        <v>114.02011997728164</v>
      </c>
      <c r="AQ92" s="39">
        <v>49.33</v>
      </c>
      <c r="AR92" s="19">
        <f t="shared" si="163"/>
        <v>55.33370723499722</v>
      </c>
      <c r="AS92" s="39"/>
      <c r="AT92" s="1">
        <v>47.3172</v>
      </c>
      <c r="AU92" s="19">
        <f t="shared" si="90"/>
        <v>126.53283175762529</v>
      </c>
      <c r="AW92" s="1">
        <v>124.00000000000003</v>
      </c>
      <c r="AX92" s="1">
        <v>123.76000000000013</v>
      </c>
      <c r="AY92" s="1">
        <v>130.02841907712479</v>
      </c>
      <c r="AZ92" s="18">
        <f t="shared" si="137"/>
        <v>0.48230478790086945</v>
      </c>
      <c r="BA92" s="18">
        <f t="shared" si="164"/>
        <v>1.2006515443317474</v>
      </c>
      <c r="BB92" s="18">
        <f t="shared" si="165"/>
        <v>1.1243542118057956</v>
      </c>
      <c r="BC92" s="18">
        <f t="shared" si="166"/>
        <v>2.8073105440384127</v>
      </c>
      <c r="BD92" s="18">
        <f t="shared" si="167"/>
        <v>0.33692502408665614</v>
      </c>
      <c r="BE92" s="18">
        <f t="shared" si="95"/>
        <v>3.1442355681250689</v>
      </c>
    </row>
    <row r="93" spans="1:57">
      <c r="A93" s="17" t="s">
        <v>35</v>
      </c>
      <c r="B93" s="17">
        <v>155.03077670201699</v>
      </c>
      <c r="C93" s="17">
        <v>111.963365769891</v>
      </c>
      <c r="D93" s="17">
        <v>118.599627262921</v>
      </c>
      <c r="E93" s="17">
        <v>131.80167901687</v>
      </c>
      <c r="F93" s="17">
        <v>122.7766983524</v>
      </c>
      <c r="G93" s="17">
        <v>109.14696411775699</v>
      </c>
      <c r="H93" s="17">
        <v>109.037497922055</v>
      </c>
      <c r="I93" s="17">
        <v>103.88468975215299</v>
      </c>
      <c r="J93" s="17">
        <v>112.815782770784</v>
      </c>
      <c r="K93" s="17">
        <v>129.19785092875301</v>
      </c>
      <c r="L93" s="17">
        <v>108.498708199394</v>
      </c>
      <c r="M93" s="17">
        <v>112.138423474758</v>
      </c>
      <c r="N93" s="17"/>
      <c r="P93" s="18">
        <f t="shared" si="138"/>
        <v>151.08279696735542</v>
      </c>
      <c r="Q93" s="18">
        <f t="shared" si="139"/>
        <v>110.97872340425558</v>
      </c>
      <c r="R93" s="18">
        <f t="shared" si="140"/>
        <v>114.43241932830593</v>
      </c>
      <c r="S93" s="18">
        <f t="shared" si="141"/>
        <v>130.54723659134206</v>
      </c>
      <c r="T93" s="18">
        <f t="shared" si="142"/>
        <v>120.13171355498768</v>
      </c>
      <c r="U93" s="18">
        <f t="shared" si="143"/>
        <v>108.16439287687533</v>
      </c>
      <c r="V93" s="18">
        <f t="shared" si="144"/>
        <v>108.1540010580749</v>
      </c>
      <c r="W93" s="18">
        <f t="shared" si="145"/>
        <v>104.23280423280401</v>
      </c>
      <c r="X93" s="18">
        <f t="shared" si="146"/>
        <v>111.68009535707314</v>
      </c>
      <c r="Y93" s="18">
        <f t="shared" si="147"/>
        <v>126.56844735052788</v>
      </c>
      <c r="Z93" s="18">
        <f t="shared" si="148"/>
        <v>106.16193058205322</v>
      </c>
      <c r="AA93" s="18">
        <f t="shared" si="149"/>
        <v>111.56360782739273</v>
      </c>
      <c r="AC93" s="17">
        <f t="shared" si="150"/>
        <v>5.4112725312263832</v>
      </c>
      <c r="AD93" s="17">
        <f t="shared" si="151"/>
        <v>1.6420696640048151</v>
      </c>
      <c r="AE93" s="17">
        <f t="shared" si="152"/>
        <v>22.62447297845755</v>
      </c>
      <c r="AF93" s="17">
        <f t="shared" si="153"/>
        <v>3.0272163076152983</v>
      </c>
      <c r="AG93" s="17">
        <f t="shared" si="154"/>
        <v>1.6560304298663044</v>
      </c>
      <c r="AH93" s="17">
        <f t="shared" si="155"/>
        <v>2.3234764931701921</v>
      </c>
      <c r="AI93" s="17">
        <f t="shared" si="156"/>
        <v>2.8846251335468311</v>
      </c>
      <c r="AJ93" s="17">
        <f t="shared" si="157"/>
        <v>1.6453065414406369</v>
      </c>
      <c r="AK93" s="17">
        <f t="shared" si="158"/>
        <v>1.5897120607737605</v>
      </c>
      <c r="AL93" s="17">
        <f t="shared" si="159"/>
        <v>5.8044961979671132</v>
      </c>
      <c r="AM93" s="17">
        <f t="shared" si="160"/>
        <v>3.9884224726307007</v>
      </c>
      <c r="AN93" s="17">
        <f t="shared" si="161"/>
        <v>61.705984529096746</v>
      </c>
      <c r="AO93" s="19">
        <f t="shared" si="162"/>
        <v>114.30308533979634</v>
      </c>
      <c r="AQ93" s="4">
        <v>51.06</v>
      </c>
      <c r="AR93" s="19">
        <f t="shared" si="163"/>
        <v>57.274256870443104</v>
      </c>
      <c r="AT93" s="1">
        <v>47.395899999999997</v>
      </c>
      <c r="AU93" s="19">
        <f t="shared" si="90"/>
        <v>126.74328659982484</v>
      </c>
      <c r="AW93" s="1">
        <v>124.33000000000003</v>
      </c>
      <c r="AX93" s="1">
        <v>124.26000000000013</v>
      </c>
      <c r="AY93" s="1">
        <v>130.37446245047522</v>
      </c>
      <c r="AZ93" s="18">
        <f t="shared" si="137"/>
        <v>0.47790612632321794</v>
      </c>
      <c r="BA93" s="18">
        <f t="shared" si="164"/>
        <v>1.0517872824840471</v>
      </c>
      <c r="BB93" s="18">
        <f t="shared" si="165"/>
        <v>1.1512084940657763</v>
      </c>
      <c r="BC93" s="18">
        <f t="shared" si="166"/>
        <v>2.6809019028730412</v>
      </c>
      <c r="BD93" s="18">
        <f t="shared" si="167"/>
        <v>0.8325441049530915</v>
      </c>
      <c r="BE93" s="18">
        <f t="shared" si="95"/>
        <v>3.5134460078261327</v>
      </c>
    </row>
    <row r="94" spans="1:57">
      <c r="A94" s="17" t="s">
        <v>36</v>
      </c>
      <c r="B94" s="17">
        <v>155.51143105978599</v>
      </c>
      <c r="C94" s="17">
        <v>112.04922724670899</v>
      </c>
      <c r="D94" s="17">
        <v>118.714550612102</v>
      </c>
      <c r="E94" s="17">
        <v>132.10403949011001</v>
      </c>
      <c r="F94" s="17">
        <v>123.0485392906</v>
      </c>
      <c r="G94" s="17">
        <v>109.14696411775699</v>
      </c>
      <c r="H94" s="17">
        <v>108.82243382359</v>
      </c>
      <c r="I94" s="17">
        <v>103.990156442257</v>
      </c>
      <c r="J94" s="17">
        <v>112.93619123333799</v>
      </c>
      <c r="K94" s="17">
        <v>129.04329947354</v>
      </c>
      <c r="L94" s="17">
        <v>108.433714332953</v>
      </c>
      <c r="M94" s="17">
        <v>112.23427063293499</v>
      </c>
      <c r="N94" s="17"/>
      <c r="P94" s="18">
        <f t="shared" si="138"/>
        <v>151.55121108673939</v>
      </c>
      <c r="Q94" s="18">
        <f t="shared" si="139"/>
        <v>111.06382978723489</v>
      </c>
      <c r="R94" s="18">
        <f t="shared" si="140"/>
        <v>114.54330464209312</v>
      </c>
      <c r="S94" s="18">
        <f t="shared" si="141"/>
        <v>130.84671930302193</v>
      </c>
      <c r="T94" s="18">
        <f t="shared" si="142"/>
        <v>120.39769820971939</v>
      </c>
      <c r="U94" s="18">
        <f t="shared" si="143"/>
        <v>108.16439287687533</v>
      </c>
      <c r="V94" s="18">
        <f t="shared" si="144"/>
        <v>107.94067955697476</v>
      </c>
      <c r="W94" s="18">
        <f t="shared" si="145"/>
        <v>104.33862433862441</v>
      </c>
      <c r="X94" s="18">
        <f t="shared" si="146"/>
        <v>111.79929169866261</v>
      </c>
      <c r="Y94" s="18">
        <f t="shared" si="147"/>
        <v>126.41704128934764</v>
      </c>
      <c r="Z94" s="18">
        <f t="shared" si="148"/>
        <v>106.09833651303731</v>
      </c>
      <c r="AA94" s="18">
        <f t="shared" si="149"/>
        <v>111.65896367808948</v>
      </c>
      <c r="AC94" s="17">
        <f t="shared" si="150"/>
        <v>5.4280495336935051</v>
      </c>
      <c r="AD94" s="17">
        <f t="shared" si="151"/>
        <v>1.6433289198821281</v>
      </c>
      <c r="AE94" s="17">
        <f t="shared" si="152"/>
        <v>22.64639615197963</v>
      </c>
      <c r="AF94" s="17">
        <f t="shared" si="153"/>
        <v>3.034160912283447</v>
      </c>
      <c r="AG94" s="17">
        <f t="shared" si="154"/>
        <v>1.659697061008726</v>
      </c>
      <c r="AH94" s="17">
        <f t="shared" si="155"/>
        <v>2.3234764931701921</v>
      </c>
      <c r="AI94" s="17">
        <f t="shared" si="156"/>
        <v>2.8789355376226919</v>
      </c>
      <c r="AJ94" s="17">
        <f t="shared" si="157"/>
        <v>1.6469769034116473</v>
      </c>
      <c r="AK94" s="17">
        <f t="shared" si="158"/>
        <v>1.5914087629588638</v>
      </c>
      <c r="AL94" s="17">
        <f t="shared" si="159"/>
        <v>5.797552635611197</v>
      </c>
      <c r="AM94" s="17">
        <f t="shared" si="160"/>
        <v>3.9860332921344677</v>
      </c>
      <c r="AN94" s="17">
        <f t="shared" si="161"/>
        <v>61.758725980923543</v>
      </c>
      <c r="AO94" s="19">
        <f t="shared" si="162"/>
        <v>114.39474218468004</v>
      </c>
      <c r="AQ94" s="4">
        <v>48.48</v>
      </c>
      <c r="AR94" s="19">
        <f t="shared" si="163"/>
        <v>54.380257992148088</v>
      </c>
      <c r="AT94" s="1">
        <v>47.440199999999997</v>
      </c>
      <c r="AU94" s="19">
        <f t="shared" si="90"/>
        <v>126.8617510154467</v>
      </c>
      <c r="AW94" s="1">
        <v>124.15000000000003</v>
      </c>
      <c r="AX94" s="1">
        <v>124.31000000000013</v>
      </c>
      <c r="AY94" s="1">
        <v>130.18571151955683</v>
      </c>
      <c r="AZ94" s="18">
        <f t="shared" si="137"/>
        <v>0.44873018061612463</v>
      </c>
      <c r="BA94" s="18">
        <f t="shared" si="164"/>
        <v>0.18011883402860437</v>
      </c>
      <c r="BB94" s="18">
        <f t="shared" si="165"/>
        <v>1.1459578238890107</v>
      </c>
      <c r="BC94" s="18">
        <f t="shared" si="166"/>
        <v>1.7748068385337397</v>
      </c>
      <c r="BD94" s="18">
        <f t="shared" si="167"/>
        <v>1.3312474758919373</v>
      </c>
      <c r="BE94" s="18">
        <f t="shared" si="95"/>
        <v>3.1060543144256769</v>
      </c>
    </row>
    <row r="95" spans="1:57">
      <c r="A95" s="17" t="s">
        <v>37</v>
      </c>
      <c r="B95" s="17">
        <v>155.15374972741799</v>
      </c>
      <c r="C95" s="17">
        <v>111.963365769891</v>
      </c>
      <c r="D95" s="17">
        <v>118.484703913739</v>
      </c>
      <c r="E95" s="17">
        <v>132.25521972672999</v>
      </c>
      <c r="F95" s="17">
        <v>123.14786578725</v>
      </c>
      <c r="G95" s="17">
        <v>109.468615289027</v>
      </c>
      <c r="H95" s="17">
        <v>108.714901774357</v>
      </c>
      <c r="I95" s="17">
        <v>103.88468975215299</v>
      </c>
      <c r="J95" s="17">
        <v>112.69537430823</v>
      </c>
      <c r="K95" s="17">
        <v>129.36772811222599</v>
      </c>
      <c r="L95" s="17">
        <v>108.48046430706</v>
      </c>
      <c r="M95" s="17">
        <v>112.336079576071</v>
      </c>
      <c r="N95" s="17"/>
      <c r="P95" s="18">
        <f t="shared" si="138"/>
        <v>151.20263838868061</v>
      </c>
      <c r="Q95" s="18">
        <f t="shared" si="139"/>
        <v>110.97872340425558</v>
      </c>
      <c r="R95" s="18">
        <f t="shared" si="140"/>
        <v>114.32153401451777</v>
      </c>
      <c r="S95" s="18">
        <f t="shared" si="141"/>
        <v>130.99646065886185</v>
      </c>
      <c r="T95" s="18">
        <f t="shared" si="142"/>
        <v>120.49488491048675</v>
      </c>
      <c r="U95" s="18">
        <f t="shared" si="143"/>
        <v>108.48314845509755</v>
      </c>
      <c r="V95" s="18">
        <f t="shared" si="144"/>
        <v>107.83401880642418</v>
      </c>
      <c r="W95" s="18">
        <f t="shared" si="145"/>
        <v>104.23280423280401</v>
      </c>
      <c r="X95" s="18">
        <f t="shared" si="146"/>
        <v>111.56089901548368</v>
      </c>
      <c r="Y95" s="18">
        <f t="shared" si="147"/>
        <v>126.73486723443379</v>
      </c>
      <c r="Z95" s="18">
        <f t="shared" si="148"/>
        <v>106.14407961531221</v>
      </c>
      <c r="AA95" s="18">
        <f t="shared" si="149"/>
        <v>111.76025075394982</v>
      </c>
      <c r="AC95" s="17">
        <f t="shared" si="150"/>
        <v>5.4155648438148258</v>
      </c>
      <c r="AD95" s="17">
        <f t="shared" si="151"/>
        <v>1.6420696640048151</v>
      </c>
      <c r="AE95" s="17">
        <f t="shared" si="152"/>
        <v>22.602549804935276</v>
      </c>
      <c r="AF95" s="17">
        <f t="shared" si="153"/>
        <v>3.0376332146175211</v>
      </c>
      <c r="AG95" s="17">
        <f t="shared" si="154"/>
        <v>1.6610367916184572</v>
      </c>
      <c r="AH95" s="17">
        <f t="shared" si="155"/>
        <v>2.3303236734054589</v>
      </c>
      <c r="AI95" s="17">
        <f t="shared" si="156"/>
        <v>2.8760907396606088</v>
      </c>
      <c r="AJ95" s="17">
        <f t="shared" si="157"/>
        <v>1.6453065414406369</v>
      </c>
      <c r="AK95" s="17">
        <f t="shared" si="158"/>
        <v>1.5880153585886574</v>
      </c>
      <c r="AL95" s="17">
        <f t="shared" si="159"/>
        <v>5.8121283022049308</v>
      </c>
      <c r="AM95" s="17">
        <f t="shared" si="160"/>
        <v>3.9877518254738744</v>
      </c>
      <c r="AN95" s="17">
        <f t="shared" si="161"/>
        <v>61.814748001524613</v>
      </c>
      <c r="AO95" s="19">
        <f t="shared" si="162"/>
        <v>114.41321876128967</v>
      </c>
      <c r="AQ95">
        <v>45.18</v>
      </c>
      <c r="AR95" s="19">
        <f t="shared" si="163"/>
        <v>50.678631519910283</v>
      </c>
      <c r="AT95" s="1">
        <v>47.504600000000003</v>
      </c>
      <c r="AU95" s="19">
        <f t="shared" si="90"/>
        <v>127.03396565124915</v>
      </c>
      <c r="AW95" s="1">
        <v>124.22000000000001</v>
      </c>
      <c r="AX95" s="1">
        <v>124.19000000000011</v>
      </c>
      <c r="AY95" s="1">
        <v>130.25911465935843</v>
      </c>
      <c r="AZ95" s="18">
        <f t="shared" si="137"/>
        <v>0.40880646865297132</v>
      </c>
      <c r="BA95" s="18">
        <f t="shared" si="164"/>
        <v>-0.36214269267260252</v>
      </c>
      <c r="BB95" s="18">
        <f t="shared" si="165"/>
        <v>1.1474890500214578</v>
      </c>
      <c r="BC95" s="18">
        <f t="shared" si="166"/>
        <v>1.1941528260018266</v>
      </c>
      <c r="BD95" s="18">
        <f t="shared" si="167"/>
        <v>1.3568254617881188</v>
      </c>
      <c r="BE95" s="18">
        <f t="shared" si="95"/>
        <v>2.5509782877899454</v>
      </c>
    </row>
    <row r="96" spans="1:57">
      <c r="A96" s="17" t="s">
        <v>38</v>
      </c>
      <c r="B96" s="17">
        <v>155.52620066597001</v>
      </c>
      <c r="C96" s="17">
        <v>111.963365769891</v>
      </c>
      <c r="D96" s="17">
        <v>118.369793383671</v>
      </c>
      <c r="E96" s="17">
        <v>132.186501437358</v>
      </c>
      <c r="F96" s="17">
        <v>123.54778562902401</v>
      </c>
      <c r="G96" s="17">
        <v>109.897483517388</v>
      </c>
      <c r="H96" s="17">
        <v>108.82243382359</v>
      </c>
      <c r="I96" s="17">
        <v>103.673756371946</v>
      </c>
      <c r="J96" s="17">
        <v>112.881775870453</v>
      </c>
      <c r="K96" s="17">
        <v>129.8569253583</v>
      </c>
      <c r="L96" s="17">
        <v>107.73246472134799</v>
      </c>
      <c r="M96" s="17">
        <v>112.25857637161199</v>
      </c>
      <c r="N96" s="17"/>
      <c r="P96" s="18">
        <f t="shared" si="138"/>
        <v>151.5656045733738</v>
      </c>
      <c r="Q96" s="18">
        <f t="shared" si="139"/>
        <v>110.97872340425559</v>
      </c>
      <c r="R96" s="18">
        <f t="shared" si="140"/>
        <v>114.21066106942133</v>
      </c>
      <c r="S96" s="18">
        <f t="shared" si="141"/>
        <v>130.92839640620807</v>
      </c>
      <c r="T96" s="18">
        <f t="shared" si="142"/>
        <v>120.88618925831223</v>
      </c>
      <c r="U96" s="18">
        <f t="shared" si="143"/>
        <v>108.90815589272816</v>
      </c>
      <c r="V96" s="18">
        <f t="shared" si="144"/>
        <v>107.94067955697476</v>
      </c>
      <c r="W96" s="18">
        <f t="shared" si="145"/>
        <v>104.02116402116422</v>
      </c>
      <c r="X96" s="18">
        <f t="shared" si="146"/>
        <v>111.7454241212135</v>
      </c>
      <c r="Y96" s="18">
        <f t="shared" si="147"/>
        <v>127.2141084558523</v>
      </c>
      <c r="Z96" s="18">
        <f t="shared" si="148"/>
        <v>105.41218997891369</v>
      </c>
      <c r="AA96" s="18">
        <f t="shared" si="149"/>
        <v>111.6831448268313</v>
      </c>
      <c r="AC96" s="17">
        <f t="shared" si="150"/>
        <v>5.4285650594874193</v>
      </c>
      <c r="AD96" s="17">
        <f t="shared" si="151"/>
        <v>1.6420696640048154</v>
      </c>
      <c r="AE96" s="17">
        <f t="shared" si="152"/>
        <v>22.580629076831297</v>
      </c>
      <c r="AF96" s="17">
        <f t="shared" si="153"/>
        <v>3.036054895374777</v>
      </c>
      <c r="AG96" s="17">
        <f t="shared" si="154"/>
        <v>1.6664309701260447</v>
      </c>
      <c r="AH96" s="17">
        <f t="shared" si="155"/>
        <v>2.3394532470525031</v>
      </c>
      <c r="AI96" s="17">
        <f t="shared" si="156"/>
        <v>2.8789355376226919</v>
      </c>
      <c r="AJ96" s="17">
        <f t="shared" si="157"/>
        <v>1.6419658174986322</v>
      </c>
      <c r="AK96" s="17">
        <f t="shared" si="158"/>
        <v>1.5906419840867496</v>
      </c>
      <c r="AL96" s="17">
        <f t="shared" si="159"/>
        <v>5.8341065590759253</v>
      </c>
      <c r="AM96" s="17">
        <f t="shared" si="160"/>
        <v>3.9602552920433602</v>
      </c>
      <c r="AN96" s="17">
        <f t="shared" si="161"/>
        <v>61.772100607463649</v>
      </c>
      <c r="AO96" s="19">
        <f t="shared" si="162"/>
        <v>114.37120871066787</v>
      </c>
      <c r="AQ96">
        <v>46.63</v>
      </c>
      <c r="AR96" s="19">
        <f t="shared" si="163"/>
        <v>52.305103757711748</v>
      </c>
      <c r="AT96" s="1">
        <v>47.537500000000001</v>
      </c>
      <c r="AU96" s="19">
        <f t="shared" si="90"/>
        <v>127.1219448673656</v>
      </c>
      <c r="AW96" s="1">
        <v>124.44000000000001</v>
      </c>
      <c r="AX96" s="1">
        <v>124.18000000000012</v>
      </c>
      <c r="AY96" s="1">
        <v>130.48981024159204</v>
      </c>
      <c r="AZ96" s="18">
        <f t="shared" si="137"/>
        <v>0.40117449935690314</v>
      </c>
      <c r="BA96" s="18">
        <f t="shared" si="164"/>
        <v>0.19991162044224223</v>
      </c>
      <c r="BB96" s="18">
        <f t="shared" si="165"/>
        <v>1.1397943347783102</v>
      </c>
      <c r="BC96" s="18">
        <f t="shared" si="166"/>
        <v>1.7408804545774554</v>
      </c>
      <c r="BD96" s="18">
        <f t="shared" si="167"/>
        <v>0.79702330283843459</v>
      </c>
      <c r="BE96" s="18">
        <f t="shared" si="95"/>
        <v>2.53790375741589</v>
      </c>
    </row>
    <row r="97" spans="1:57">
      <c r="A97" s="17" t="s">
        <v>39</v>
      </c>
      <c r="B97" s="17">
        <v>155.82159278965</v>
      </c>
      <c r="C97" s="17">
        <v>112.04922724670899</v>
      </c>
      <c r="D97" s="17">
        <v>118.94439731046501</v>
      </c>
      <c r="E97" s="17">
        <v>132.36516898972701</v>
      </c>
      <c r="F97" s="17">
        <v>123.278558545999</v>
      </c>
      <c r="G97" s="17">
        <v>110.00470057447799</v>
      </c>
      <c r="H97" s="17">
        <v>109.145029971288</v>
      </c>
      <c r="I97" s="17">
        <v>103.88468975215299</v>
      </c>
      <c r="J97" s="17">
        <v>113.52897135667899</v>
      </c>
      <c r="K97" s="17">
        <v>130.49860338341199</v>
      </c>
      <c r="L97" s="17">
        <v>107.94683045627799</v>
      </c>
      <c r="M97" s="17">
        <v>112.594729323498</v>
      </c>
      <c r="N97" s="17"/>
      <c r="P97" s="18">
        <f t="shared" si="138"/>
        <v>151.85347430606231</v>
      </c>
      <c r="Q97" s="18">
        <f t="shared" si="139"/>
        <v>111.06382978723491</v>
      </c>
      <c r="R97" s="18">
        <f t="shared" si="140"/>
        <v>114.7650752696685</v>
      </c>
      <c r="S97" s="18">
        <f t="shared" si="141"/>
        <v>131.10536346310971</v>
      </c>
      <c r="T97" s="18">
        <f t="shared" si="142"/>
        <v>120.62276214833756</v>
      </c>
      <c r="U97" s="18">
        <f t="shared" si="143"/>
        <v>109.01440775213555</v>
      </c>
      <c r="V97" s="18">
        <f t="shared" si="144"/>
        <v>108.26066180862547</v>
      </c>
      <c r="W97" s="18">
        <f t="shared" si="145"/>
        <v>104.23280423280401</v>
      </c>
      <c r="X97" s="18">
        <f t="shared" si="146"/>
        <v>112.38610445725516</v>
      </c>
      <c r="Y97" s="18">
        <f t="shared" si="147"/>
        <v>127.84272720417935</v>
      </c>
      <c r="Z97" s="18">
        <f t="shared" si="148"/>
        <v>105.6219388381258</v>
      </c>
      <c r="AA97" s="18">
        <f t="shared" si="149"/>
        <v>112.0175746764062</v>
      </c>
      <c r="AC97" s="17">
        <f t="shared" si="150"/>
        <v>5.4388755753657119</v>
      </c>
      <c r="AD97" s="17">
        <f t="shared" si="151"/>
        <v>1.6433289198821284</v>
      </c>
      <c r="AE97" s="17">
        <f t="shared" si="152"/>
        <v>22.690242499023991</v>
      </c>
      <c r="AF97" s="17">
        <f t="shared" si="153"/>
        <v>3.0401585254059538</v>
      </c>
      <c r="AG97" s="17">
        <f t="shared" si="154"/>
        <v>1.6627995950523002</v>
      </c>
      <c r="AH97" s="17">
        <f t="shared" si="155"/>
        <v>2.3417356404642584</v>
      </c>
      <c r="AI97" s="17">
        <f t="shared" si="156"/>
        <v>2.8874699315089143</v>
      </c>
      <c r="AJ97" s="17">
        <f t="shared" si="157"/>
        <v>1.6453065414406369</v>
      </c>
      <c r="AK97" s="17">
        <f t="shared" si="158"/>
        <v>1.5997617583316548</v>
      </c>
      <c r="AL97" s="17">
        <f t="shared" si="159"/>
        <v>5.8629353486440712</v>
      </c>
      <c r="AM97" s="17">
        <f t="shared" si="160"/>
        <v>3.9681353961362644</v>
      </c>
      <c r="AN97" s="17">
        <f t="shared" si="161"/>
        <v>61.957074216024829</v>
      </c>
      <c r="AO97" s="19">
        <f t="shared" si="162"/>
        <v>114.73782394728072</v>
      </c>
      <c r="AQ97">
        <v>48.04</v>
      </c>
      <c r="AR97" s="19">
        <f t="shared" si="163"/>
        <v>53.886707795849716</v>
      </c>
      <c r="AT97" s="1">
        <v>47.58120454545454</v>
      </c>
      <c r="AU97" s="19">
        <f t="shared" si="90"/>
        <v>127.23881695398617</v>
      </c>
      <c r="AW97" s="1">
        <v>125.15000000000002</v>
      </c>
      <c r="AX97" s="1">
        <v>124.58000000000013</v>
      </c>
      <c r="AY97" s="1">
        <v>131.23432780243687</v>
      </c>
      <c r="AZ97" s="18">
        <f t="shared" si="137"/>
        <v>0.4477860173767842</v>
      </c>
      <c r="BA97" s="18">
        <f t="shared" si="164"/>
        <v>0.33539880015760709</v>
      </c>
      <c r="BB97" s="18">
        <f t="shared" si="165"/>
        <v>1.1641810465891091</v>
      </c>
      <c r="BC97" s="18">
        <f t="shared" si="166"/>
        <v>1.9473658641235003</v>
      </c>
      <c r="BD97" s="18">
        <f t="shared" si="167"/>
        <v>1.2350894083638879</v>
      </c>
      <c r="BE97" s="18">
        <f t="shared" si="95"/>
        <v>3.1824552724873882</v>
      </c>
    </row>
    <row r="98" spans="1:57">
      <c r="A98" s="17" t="s">
        <v>40</v>
      </c>
      <c r="B98" s="17">
        <v>156.07074962440501</v>
      </c>
      <c r="C98" s="17">
        <v>112.30681167716099</v>
      </c>
      <c r="D98" s="17">
        <v>119.63392458643899</v>
      </c>
      <c r="E98" s="17">
        <v>132.433887279099</v>
      </c>
      <c r="F98" s="17">
        <v>123.585686529062</v>
      </c>
      <c r="G98" s="17">
        <v>110.11191763156801</v>
      </c>
      <c r="H98" s="17">
        <v>108.82243382359</v>
      </c>
      <c r="I98" s="17">
        <v>104.201089822464</v>
      </c>
      <c r="J98" s="17">
        <v>113.660957556017</v>
      </c>
      <c r="K98" s="17">
        <v>130.90693527574899</v>
      </c>
      <c r="L98" s="17">
        <v>108.13497059597699</v>
      </c>
      <c r="M98" s="17">
        <v>113.19090781934</v>
      </c>
      <c r="N98" s="17"/>
      <c r="P98" s="18">
        <f t="shared" si="138"/>
        <v>152.09628616754628</v>
      </c>
      <c r="Q98" s="18">
        <f t="shared" si="139"/>
        <v>111.31914893617088</v>
      </c>
      <c r="R98" s="18">
        <f t="shared" si="140"/>
        <v>115.43037478370186</v>
      </c>
      <c r="S98" s="18">
        <f t="shared" si="141"/>
        <v>131.17342771576349</v>
      </c>
      <c r="T98" s="18">
        <f t="shared" si="142"/>
        <v>120.92327365728974</v>
      </c>
      <c r="U98" s="18">
        <f t="shared" si="143"/>
        <v>109.12065961154298</v>
      </c>
      <c r="V98" s="18">
        <f t="shared" si="144"/>
        <v>107.94067955697476</v>
      </c>
      <c r="W98" s="18">
        <f t="shared" si="145"/>
        <v>104.5502645502642</v>
      </c>
      <c r="X98" s="18">
        <f t="shared" si="146"/>
        <v>112.51676198553588</v>
      </c>
      <c r="Y98" s="18">
        <f t="shared" si="147"/>
        <v>128.2427488240846</v>
      </c>
      <c r="Z98" s="18">
        <f t="shared" si="148"/>
        <v>105.80602693264686</v>
      </c>
      <c r="AA98" s="18">
        <f t="shared" si="149"/>
        <v>112.610697192706</v>
      </c>
      <c r="AC98" s="17">
        <f t="shared" si="150"/>
        <v>5.4475722713673624</v>
      </c>
      <c r="AD98" s="17">
        <f t="shared" si="151"/>
        <v>1.6471066875140383</v>
      </c>
      <c r="AE98" s="17">
        <f t="shared" si="152"/>
        <v>22.821779094738574</v>
      </c>
      <c r="AF98" s="17">
        <f t="shared" si="153"/>
        <v>3.0417368446486979</v>
      </c>
      <c r="AG98" s="17">
        <f t="shared" si="154"/>
        <v>1.66694218312187</v>
      </c>
      <c r="AH98" s="17">
        <f t="shared" si="155"/>
        <v>2.3440180338760142</v>
      </c>
      <c r="AI98" s="17">
        <f t="shared" si="156"/>
        <v>2.8789355376226919</v>
      </c>
      <c r="AJ98" s="17">
        <f t="shared" si="157"/>
        <v>1.6503176273536522</v>
      </c>
      <c r="AK98" s="17">
        <f t="shared" si="158"/>
        <v>1.6016216049576328</v>
      </c>
      <c r="AL98" s="17">
        <f t="shared" si="159"/>
        <v>5.8812805525274223</v>
      </c>
      <c r="AM98" s="17">
        <f t="shared" si="160"/>
        <v>3.9750514449411987</v>
      </c>
      <c r="AN98" s="17">
        <f t="shared" si="161"/>
        <v>62.285131093418748</v>
      </c>
      <c r="AO98" s="19">
        <f t="shared" si="162"/>
        <v>115.2414929760879</v>
      </c>
      <c r="AQ98">
        <v>49.82</v>
      </c>
      <c r="AR98" s="19">
        <f t="shared" si="163"/>
        <v>55.883342680874961</v>
      </c>
      <c r="AT98" s="1">
        <v>47.720599999999997</v>
      </c>
      <c r="AU98" s="19">
        <f t="shared" si="90"/>
        <v>127.61157995766725</v>
      </c>
      <c r="AW98" s="1">
        <v>125.95000000000002</v>
      </c>
      <c r="AX98" s="1">
        <v>125.26000000000013</v>
      </c>
      <c r="AY98" s="1">
        <v>132.07322082874089</v>
      </c>
      <c r="AZ98" s="18">
        <f t="shared" si="137"/>
        <v>0.47906547604557381</v>
      </c>
      <c r="BA98" s="18">
        <f t="shared" si="164"/>
        <v>0.4685569746911975</v>
      </c>
      <c r="BB98" s="18">
        <f t="shared" si="165"/>
        <v>1.1421986294789428</v>
      </c>
      <c r="BC98" s="18">
        <f t="shared" si="166"/>
        <v>2.0898210802157142</v>
      </c>
      <c r="BD98" s="18">
        <f t="shared" si="167"/>
        <v>1.7094207196853684</v>
      </c>
      <c r="BE98" s="18">
        <f t="shared" si="95"/>
        <v>3.7992417999010826</v>
      </c>
    </row>
    <row r="99" spans="1:57">
      <c r="A99" s="17" t="s">
        <v>41</v>
      </c>
      <c r="B99" s="17">
        <v>156.72639170761499</v>
      </c>
      <c r="C99" s="17">
        <v>112.392673153978</v>
      </c>
      <c r="D99" s="17">
        <v>119.748860754734</v>
      </c>
      <c r="E99" s="17">
        <v>132.44763093697401</v>
      </c>
      <c r="F99" s="17">
        <v>124.271823512499</v>
      </c>
      <c r="G99" s="17">
        <v>109.897483517388</v>
      </c>
      <c r="H99" s="17">
        <v>108.607369725124</v>
      </c>
      <c r="I99" s="17">
        <v>104.201089822464</v>
      </c>
      <c r="J99" s="17">
        <v>113.550969056569</v>
      </c>
      <c r="K99" s="17">
        <v>131.73079193555199</v>
      </c>
      <c r="L99" s="17">
        <v>109.132683458016</v>
      </c>
      <c r="M99" s="17">
        <v>113.119366399839</v>
      </c>
      <c r="N99" s="17"/>
      <c r="P99" s="18">
        <f t="shared" si="138"/>
        <v>152.73523181335997</v>
      </c>
      <c r="Q99" s="18">
        <f t="shared" si="139"/>
        <v>111.4042553191492</v>
      </c>
      <c r="R99" s="18">
        <f t="shared" si="140"/>
        <v>115.5412724661808</v>
      </c>
      <c r="S99" s="18">
        <f t="shared" si="141"/>
        <v>131.18704056629485</v>
      </c>
      <c r="T99" s="18">
        <f t="shared" si="142"/>
        <v>121.5946291560111</v>
      </c>
      <c r="U99" s="18">
        <f t="shared" si="143"/>
        <v>108.90815589272815</v>
      </c>
      <c r="V99" s="18">
        <f t="shared" si="144"/>
        <v>107.72735805587361</v>
      </c>
      <c r="W99" s="18">
        <f t="shared" si="145"/>
        <v>104.5502645502642</v>
      </c>
      <c r="X99" s="18">
        <f t="shared" si="146"/>
        <v>112.40788071196894</v>
      </c>
      <c r="Y99" s="18">
        <f t="shared" si="147"/>
        <v>129.04983855136001</v>
      </c>
      <c r="Z99" s="18">
        <f t="shared" si="148"/>
        <v>106.78225167631803</v>
      </c>
      <c r="AA99" s="18">
        <f t="shared" si="149"/>
        <v>112.53952249075006</v>
      </c>
      <c r="AC99" s="17">
        <f t="shared" si="150"/>
        <v>5.4704571337841301</v>
      </c>
      <c r="AD99" s="17">
        <f t="shared" si="151"/>
        <v>1.6483659433913367</v>
      </c>
      <c r="AE99" s="17">
        <f t="shared" si="152"/>
        <v>22.843704713678953</v>
      </c>
      <c r="AF99" s="17">
        <f t="shared" si="153"/>
        <v>3.0420525084972607</v>
      </c>
      <c r="AG99" s="17">
        <f t="shared" si="154"/>
        <v>1.6761969011496098</v>
      </c>
      <c r="AH99" s="17">
        <f t="shared" si="155"/>
        <v>2.3394532470525027</v>
      </c>
      <c r="AI99" s="17">
        <f t="shared" si="156"/>
        <v>2.8732459416985252</v>
      </c>
      <c r="AJ99" s="17">
        <f t="shared" si="157"/>
        <v>1.6503176273536522</v>
      </c>
      <c r="AK99" s="17">
        <f t="shared" si="158"/>
        <v>1.6000717327693226</v>
      </c>
      <c r="AL99" s="17">
        <f t="shared" si="159"/>
        <v>5.9182941159506512</v>
      </c>
      <c r="AM99" s="17">
        <f t="shared" si="160"/>
        <v>4.0117274613309615</v>
      </c>
      <c r="AN99" s="17">
        <f t="shared" si="161"/>
        <v>62.245764268131502</v>
      </c>
      <c r="AO99" s="19">
        <f t="shared" si="162"/>
        <v>115.31965159478841</v>
      </c>
      <c r="AQ99">
        <v>51.58</v>
      </c>
      <c r="AR99" s="19">
        <f t="shared" si="163"/>
        <v>57.857543466068456</v>
      </c>
      <c r="AT99" s="1">
        <v>47.831400000000002</v>
      </c>
      <c r="AU99" s="19">
        <f t="shared" si="90"/>
        <v>127.90787470373729</v>
      </c>
      <c r="AW99" s="1">
        <v>125.95</v>
      </c>
      <c r="AX99" s="1">
        <v>125.58000000000013</v>
      </c>
      <c r="AY99" s="1">
        <v>132.07322082874089</v>
      </c>
      <c r="AZ99" s="18">
        <f t="shared" si="137"/>
        <v>0.46242741972665963</v>
      </c>
      <c r="BA99" s="18">
        <f t="shared" si="164"/>
        <v>0.18121521542915398</v>
      </c>
      <c r="BB99" s="18">
        <f t="shared" si="165"/>
        <v>1.0269897301406057</v>
      </c>
      <c r="BC99" s="18">
        <f t="shared" si="166"/>
        <v>1.6706323652964192</v>
      </c>
      <c r="BD99" s="18">
        <f t="shared" si="167"/>
        <v>1.8130583749878264</v>
      </c>
      <c r="BE99" s="18">
        <f t="shared" si="95"/>
        <v>3.4836907402842456</v>
      </c>
    </row>
    <row r="100" spans="1:57">
      <c r="A100" s="17" t="s">
        <v>42</v>
      </c>
      <c r="B100" s="17">
        <v>157.16530587399501</v>
      </c>
      <c r="C100" s="17">
        <v>112.736119061248</v>
      </c>
      <c r="D100" s="17">
        <v>119.748860754734</v>
      </c>
      <c r="E100" s="17">
        <v>132.68127312084101</v>
      </c>
      <c r="F100" s="17">
        <v>124.47178343338599</v>
      </c>
      <c r="G100" s="17">
        <v>109.468615289027</v>
      </c>
      <c r="H100" s="17">
        <v>108.392305626658</v>
      </c>
      <c r="I100" s="17">
        <v>104.517489892776</v>
      </c>
      <c r="J100" s="17">
        <v>112.705794271336</v>
      </c>
      <c r="K100" s="17">
        <v>133.08886942533999</v>
      </c>
      <c r="L100" s="17">
        <v>109.6309697674</v>
      </c>
      <c r="M100" s="17">
        <v>113.12211799289599</v>
      </c>
      <c r="N100" s="17"/>
      <c r="P100" s="18">
        <f t="shared" si="138"/>
        <v>153.16296868790809</v>
      </c>
      <c r="Q100" s="18">
        <f t="shared" si="139"/>
        <v>111.74468085106449</v>
      </c>
      <c r="R100" s="18">
        <f t="shared" si="140"/>
        <v>115.5412724661808</v>
      </c>
      <c r="S100" s="18">
        <f t="shared" si="141"/>
        <v>131.41845902531995</v>
      </c>
      <c r="T100" s="18">
        <f t="shared" si="142"/>
        <v>121.79028132992383</v>
      </c>
      <c r="U100" s="18">
        <f t="shared" si="143"/>
        <v>108.48314845509753</v>
      </c>
      <c r="V100" s="18">
        <f t="shared" si="144"/>
        <v>107.51403655477247</v>
      </c>
      <c r="W100" s="18">
        <f t="shared" si="145"/>
        <v>104.8677248677254</v>
      </c>
      <c r="X100" s="18">
        <f t="shared" si="146"/>
        <v>111.57121408350621</v>
      </c>
      <c r="Y100" s="18">
        <f t="shared" si="147"/>
        <v>130.38027677481747</v>
      </c>
      <c r="Z100" s="18">
        <f t="shared" si="148"/>
        <v>107.26980620544289</v>
      </c>
      <c r="AA100" s="18">
        <f t="shared" si="149"/>
        <v>112.5422599792861</v>
      </c>
      <c r="AC100" s="17">
        <f t="shared" si="150"/>
        <v>5.4857772155293398</v>
      </c>
      <c r="AD100" s="17">
        <f t="shared" si="151"/>
        <v>1.6534029669005597</v>
      </c>
      <c r="AE100" s="17">
        <f t="shared" si="152"/>
        <v>22.843704713678953</v>
      </c>
      <c r="AF100" s="17">
        <f t="shared" si="153"/>
        <v>3.0474187939226423</v>
      </c>
      <c r="AG100" s="17">
        <f t="shared" si="154"/>
        <v>1.6788939904034035</v>
      </c>
      <c r="AH100" s="17">
        <f t="shared" si="155"/>
        <v>2.3303236734054589</v>
      </c>
      <c r="AI100" s="17">
        <f t="shared" si="156"/>
        <v>2.8675563457743594</v>
      </c>
      <c r="AJ100" s="17">
        <f t="shared" si="157"/>
        <v>1.6553287132666832</v>
      </c>
      <c r="AK100" s="17">
        <f t="shared" si="158"/>
        <v>1.5881621885854502</v>
      </c>
      <c r="AL100" s="17">
        <f t="shared" si="159"/>
        <v>5.9793087192846217</v>
      </c>
      <c r="AM100" s="17">
        <f t="shared" si="160"/>
        <v>4.0300445118021893</v>
      </c>
      <c r="AN100" s="17">
        <f t="shared" si="161"/>
        <v>62.24727837679599</v>
      </c>
      <c r="AO100" s="19">
        <f t="shared" si="162"/>
        <v>115.40720020934965</v>
      </c>
      <c r="AQ100">
        <v>56.64</v>
      </c>
      <c r="AR100" s="19">
        <f t="shared" si="163"/>
        <v>63.533370723499758</v>
      </c>
      <c r="AT100" s="1">
        <v>47.973523809523812</v>
      </c>
      <c r="AU100" s="19">
        <f t="shared" si="90"/>
        <v>128.28793371143911</v>
      </c>
      <c r="AW100" s="1">
        <v>126.91</v>
      </c>
      <c r="AX100" s="1">
        <v>127.37000000000012</v>
      </c>
      <c r="AY100" s="1">
        <v>133.0798924603057</v>
      </c>
      <c r="AZ100" s="18">
        <f t="shared" si="137"/>
        <v>0.48352955463793479</v>
      </c>
      <c r="BA100" s="18">
        <f t="shared" si="164"/>
        <v>1.1039615459611201</v>
      </c>
      <c r="BB100" s="18">
        <f t="shared" si="165"/>
        <v>1.018229416818182</v>
      </c>
      <c r="BC100" s="18">
        <f t="shared" si="166"/>
        <v>2.6057205174172369</v>
      </c>
      <c r="BD100" s="18">
        <f t="shared" si="167"/>
        <v>1.5298337617326352</v>
      </c>
      <c r="BE100" s="18">
        <f t="shared" si="95"/>
        <v>4.1355542791498721</v>
      </c>
    </row>
    <row r="101" spans="1:57">
      <c r="A101" s="17" t="s">
        <v>43</v>
      </c>
      <c r="B101" s="17">
        <v>157.85690873748001</v>
      </c>
      <c r="C101" s="17">
        <v>112.30681167716099</v>
      </c>
      <c r="D101" s="17">
        <v>120.093617983165</v>
      </c>
      <c r="E101" s="17">
        <v>133.189788462199</v>
      </c>
      <c r="F101" s="17">
        <v>125.058593920173</v>
      </c>
      <c r="G101" s="17">
        <v>110.00470057447799</v>
      </c>
      <c r="H101" s="17">
        <v>108.82243382359</v>
      </c>
      <c r="I101" s="17">
        <v>104.833889963087</v>
      </c>
      <c r="J101" s="17">
        <v>113.112172832455</v>
      </c>
      <c r="K101" s="17">
        <v>133.87586260010099</v>
      </c>
      <c r="L101" s="17">
        <v>109.680000228049</v>
      </c>
      <c r="M101" s="17">
        <v>113.055621160668</v>
      </c>
      <c r="N101" s="17"/>
      <c r="P101" s="18">
        <f t="shared" si="138"/>
        <v>153.83695934465868</v>
      </c>
      <c r="Q101" s="18">
        <f t="shared" si="139"/>
        <v>111.31914893617086</v>
      </c>
      <c r="R101" s="18">
        <f t="shared" si="140"/>
        <v>115.8739160388526</v>
      </c>
      <c r="S101" s="18">
        <f t="shared" si="141"/>
        <v>131.92213449496319</v>
      </c>
      <c r="T101" s="18">
        <f t="shared" si="142"/>
        <v>122.36445012787783</v>
      </c>
      <c r="U101" s="18">
        <f t="shared" si="143"/>
        <v>109.01440775213555</v>
      </c>
      <c r="V101" s="18">
        <f t="shared" si="144"/>
        <v>107.94067955697477</v>
      </c>
      <c r="W101" s="18">
        <f t="shared" si="145"/>
        <v>105.18518518518559</v>
      </c>
      <c r="X101" s="18">
        <f t="shared" si="146"/>
        <v>111.97350173636991</v>
      </c>
      <c r="Y101" s="18">
        <f t="shared" si="147"/>
        <v>131.15125325382942</v>
      </c>
      <c r="Z101" s="18">
        <f t="shared" si="148"/>
        <v>107.31778067856067</v>
      </c>
      <c r="AA101" s="18">
        <f t="shared" si="149"/>
        <v>112.47610400631473</v>
      </c>
      <c r="AC101" s="17">
        <f t="shared" si="150"/>
        <v>5.5099172711834967</v>
      </c>
      <c r="AD101" s="17">
        <f t="shared" si="151"/>
        <v>1.6471066875140381</v>
      </c>
      <c r="AE101" s="17">
        <f t="shared" si="152"/>
        <v>22.90947178882729</v>
      </c>
      <c r="AF101" s="17">
        <f t="shared" si="153"/>
        <v>3.0590983563190699</v>
      </c>
      <c r="AG101" s="17">
        <f t="shared" si="154"/>
        <v>1.6868089778214126</v>
      </c>
      <c r="AH101" s="17">
        <f t="shared" si="155"/>
        <v>2.3417356404642584</v>
      </c>
      <c r="AI101" s="17">
        <f t="shared" si="156"/>
        <v>2.8789355376226919</v>
      </c>
      <c r="AJ101" s="17">
        <f t="shared" si="157"/>
        <v>1.6603397991796984</v>
      </c>
      <c r="AK101" s="17">
        <f t="shared" si="158"/>
        <v>1.5938885584601632</v>
      </c>
      <c r="AL101" s="17">
        <f t="shared" si="159"/>
        <v>6.0146661099678873</v>
      </c>
      <c r="AM101" s="17">
        <f t="shared" si="160"/>
        <v>4.0318468760362087</v>
      </c>
      <c r="AN101" s="17">
        <f t="shared" si="161"/>
        <v>62.210687417394652</v>
      </c>
      <c r="AO101" s="19">
        <f t="shared" si="162"/>
        <v>115.54450302079087</v>
      </c>
      <c r="AQ101">
        <v>57.88</v>
      </c>
      <c r="AR101" s="19">
        <f t="shared" si="163"/>
        <v>64.924284913067908</v>
      </c>
      <c r="AT101" s="1">
        <v>48.198869999999999</v>
      </c>
      <c r="AU101" s="19">
        <f t="shared" si="90"/>
        <v>128.89054104253108</v>
      </c>
      <c r="AW101" s="1">
        <v>128.13999999999999</v>
      </c>
      <c r="AX101" s="1">
        <v>128.58000000000013</v>
      </c>
      <c r="AY101" s="1">
        <v>134.36969048824812</v>
      </c>
      <c r="AZ101" s="18">
        <f t="shared" si="137"/>
        <v>0.47306599219521478</v>
      </c>
      <c r="BA101" s="18">
        <f t="shared" si="164"/>
        <v>0.58889345129798731</v>
      </c>
      <c r="BB101" s="18">
        <f t="shared" si="165"/>
        <v>1.1115814771669055</v>
      </c>
      <c r="BC101" s="18">
        <f t="shared" si="166"/>
        <v>2.1735409206601073</v>
      </c>
      <c r="BD101" s="18">
        <f t="shared" si="167"/>
        <v>2.0307365453884874</v>
      </c>
      <c r="BE101" s="18">
        <f t="shared" si="95"/>
        <v>4.2042774660485946</v>
      </c>
    </row>
    <row r="102" spans="1:57">
      <c r="A102" s="23" t="s">
        <v>62</v>
      </c>
      <c r="B102" s="17">
        <v>158.314766529183</v>
      </c>
      <c r="C102" s="17">
        <v>113.079564968517</v>
      </c>
      <c r="D102" s="17">
        <v>120.89808142743399</v>
      </c>
      <c r="E102" s="17">
        <v>134.02815159254601</v>
      </c>
      <c r="F102" s="17">
        <v>125.56698875171</v>
      </c>
      <c r="G102" s="17">
        <v>109.361398231937</v>
      </c>
      <c r="H102" s="17">
        <v>109.145029971288</v>
      </c>
      <c r="I102" s="17">
        <v>104.93935665319</v>
      </c>
      <c r="J102" s="17">
        <v>113.58454449324201</v>
      </c>
      <c r="K102" s="17">
        <v>134.58713986582001</v>
      </c>
      <c r="L102" s="17">
        <v>108.49756795612301</v>
      </c>
      <c r="M102" s="17">
        <v>113.671519406757</v>
      </c>
      <c r="N102" s="17"/>
      <c r="P102" s="18">
        <f t="shared" si="138"/>
        <v>154.28315743032488</v>
      </c>
      <c r="Q102" s="18">
        <f t="shared" si="139"/>
        <v>112.08510638297878</v>
      </c>
      <c r="R102" s="18">
        <f t="shared" si="140"/>
        <v>116.65011323536488</v>
      </c>
      <c r="S102" s="18">
        <f t="shared" si="141"/>
        <v>132.75251837734803</v>
      </c>
      <c r="T102" s="18">
        <f t="shared" si="142"/>
        <v>122.86189258312076</v>
      </c>
      <c r="U102" s="18">
        <f t="shared" si="143"/>
        <v>108.37689659569014</v>
      </c>
      <c r="V102" s="18">
        <f t="shared" si="144"/>
        <v>108.2606618086255</v>
      </c>
      <c r="W102" s="18">
        <f t="shared" si="145"/>
        <v>105.29100529100498</v>
      </c>
      <c r="X102" s="18">
        <f t="shared" si="146"/>
        <v>112.44111815337298</v>
      </c>
      <c r="Y102" s="18">
        <f t="shared" si="147"/>
        <v>131.84805477576364</v>
      </c>
      <c r="Z102" s="18">
        <f t="shared" si="148"/>
        <v>106.16081489663178</v>
      </c>
      <c r="AA102" s="18">
        <f t="shared" si="149"/>
        <v>113.0888451904613</v>
      </c>
      <c r="AC102" s="17">
        <f t="shared" si="150"/>
        <v>5.5258985707948156</v>
      </c>
      <c r="AD102" s="17">
        <f t="shared" si="151"/>
        <v>1.658439990409768</v>
      </c>
      <c r="AE102" s="17">
        <f t="shared" si="152"/>
        <v>23.062934003482248</v>
      </c>
      <c r="AF102" s="17">
        <f t="shared" si="153"/>
        <v>3.0783538510807493</v>
      </c>
      <c r="AG102" s="17">
        <f t="shared" si="154"/>
        <v>1.6936662831791076</v>
      </c>
      <c r="AH102" s="17">
        <f t="shared" si="155"/>
        <v>2.3280412799937036</v>
      </c>
      <c r="AI102" s="17">
        <f t="shared" si="156"/>
        <v>2.8874699315089152</v>
      </c>
      <c r="AJ102" s="17">
        <f t="shared" si="157"/>
        <v>1.6620101611506928</v>
      </c>
      <c r="AK102" s="17">
        <f t="shared" si="158"/>
        <v>1.6005448516478509</v>
      </c>
      <c r="AL102" s="17">
        <f t="shared" si="159"/>
        <v>6.0466217977358152</v>
      </c>
      <c r="AM102" s="17">
        <f t="shared" si="160"/>
        <v>3.9883805571833943</v>
      </c>
      <c r="AN102" s="17">
        <f t="shared" si="161"/>
        <v>62.549595406886951</v>
      </c>
      <c r="AO102" s="19">
        <f t="shared" si="162"/>
        <v>116.08195668505402</v>
      </c>
      <c r="AQ102">
        <v>63.7</v>
      </c>
      <c r="AR102" s="19">
        <f t="shared" si="163"/>
        <v>71.452607964105482</v>
      </c>
      <c r="AT102" s="1">
        <v>48.424699999999994</v>
      </c>
      <c r="AU102" s="19">
        <f t="shared" si="90"/>
        <v>129.4944421481718</v>
      </c>
      <c r="AW102" s="1">
        <v>128.51000000000002</v>
      </c>
      <c r="AX102" s="1">
        <v>128.79000000000011</v>
      </c>
      <c r="AY102" s="1">
        <v>134.75767851291374</v>
      </c>
      <c r="AZ102" s="18">
        <f t="shared" si="137"/>
        <v>0.43094908538633026</v>
      </c>
      <c r="BA102" s="18">
        <f t="shared" si="164"/>
        <v>1.109152919630922</v>
      </c>
      <c r="BB102" s="18">
        <f t="shared" si="165"/>
        <v>1.1896188186062318</v>
      </c>
      <c r="BC102" s="18">
        <f t="shared" si="166"/>
        <v>2.729720823623484</v>
      </c>
      <c r="BD102" s="18">
        <f t="shared" si="167"/>
        <v>1.1335298027403522</v>
      </c>
      <c r="BE102" s="18">
        <f t="shared" si="95"/>
        <v>3.8632506263638362</v>
      </c>
    </row>
    <row r="103" spans="1:57">
      <c r="A103" s="17" t="s">
        <v>33</v>
      </c>
      <c r="B103" s="17">
        <v>158.821428236972</v>
      </c>
      <c r="C103" s="17">
        <v>113.766456783057</v>
      </c>
      <c r="D103" s="17">
        <v>122.392059328565</v>
      </c>
      <c r="E103" s="17">
        <v>134.97646398589001</v>
      </c>
      <c r="F103" s="17">
        <v>125.832295051972</v>
      </c>
      <c r="G103" s="17">
        <v>109.683049403208</v>
      </c>
      <c r="H103" s="17">
        <v>109.145029971288</v>
      </c>
      <c r="I103" s="17">
        <v>104.93935665319</v>
      </c>
      <c r="J103" s="17">
        <v>114.451716978365</v>
      </c>
      <c r="K103" s="17">
        <v>135.099863807632</v>
      </c>
      <c r="L103" s="17">
        <v>108.643519094799</v>
      </c>
      <c r="M103" s="17">
        <v>114.18698450623801</v>
      </c>
      <c r="N103" s="17"/>
      <c r="P103" s="18">
        <f t="shared" si="138"/>
        <v>154.77691660226108</v>
      </c>
      <c r="Q103" s="18">
        <f t="shared" si="139"/>
        <v>112.76595744680934</v>
      </c>
      <c r="R103" s="18">
        <f t="shared" si="140"/>
        <v>118.09159757722077</v>
      </c>
      <c r="S103" s="18">
        <f t="shared" si="141"/>
        <v>133.69180506398072</v>
      </c>
      <c r="T103" s="18">
        <f t="shared" si="142"/>
        <v>123.12148337595939</v>
      </c>
      <c r="U103" s="18">
        <f t="shared" si="143"/>
        <v>108.69565217391334</v>
      </c>
      <c r="V103" s="18">
        <f t="shared" si="144"/>
        <v>108.2606618086255</v>
      </c>
      <c r="W103" s="18">
        <f t="shared" si="145"/>
        <v>105.29100529100498</v>
      </c>
      <c r="X103" s="18">
        <f t="shared" si="146"/>
        <v>113.29956103654949</v>
      </c>
      <c r="Y103" s="18">
        <f t="shared" si="147"/>
        <v>132.35034388326881</v>
      </c>
      <c r="Z103" s="18">
        <f t="shared" si="148"/>
        <v>106.30362263056368</v>
      </c>
      <c r="AA103" s="18">
        <f t="shared" si="149"/>
        <v>113.60166804301505</v>
      </c>
      <c r="AC103" s="17">
        <f t="shared" si="150"/>
        <v>5.5435833469425377</v>
      </c>
      <c r="AD103" s="17">
        <f t="shared" si="151"/>
        <v>1.6685140374282139</v>
      </c>
      <c r="AE103" s="17">
        <f t="shared" si="152"/>
        <v>23.347930368433882</v>
      </c>
      <c r="AF103" s="17">
        <f t="shared" si="153"/>
        <v>3.100134656630861</v>
      </c>
      <c r="AG103" s="17">
        <f t="shared" si="154"/>
        <v>1.6972447741498295</v>
      </c>
      <c r="AH103" s="17">
        <f t="shared" si="155"/>
        <v>2.3348884602289917</v>
      </c>
      <c r="AI103" s="17">
        <f t="shared" si="156"/>
        <v>2.8874699315089152</v>
      </c>
      <c r="AJ103" s="17">
        <f t="shared" si="157"/>
        <v>1.6620101611506928</v>
      </c>
      <c r="AK103" s="17">
        <f t="shared" si="158"/>
        <v>1.6127643702693906</v>
      </c>
      <c r="AL103" s="17">
        <f t="shared" si="159"/>
        <v>6.069657042900193</v>
      </c>
      <c r="AM103" s="17">
        <f t="shared" si="160"/>
        <v>3.9937457344381468</v>
      </c>
      <c r="AN103" s="17">
        <f t="shared" si="161"/>
        <v>62.83323843011015</v>
      </c>
      <c r="AO103" s="19">
        <f t="shared" si="162"/>
        <v>116.7511813141918</v>
      </c>
      <c r="AQ103">
        <v>62.23</v>
      </c>
      <c r="AR103" s="19">
        <f t="shared" si="163"/>
        <v>69.803701626472275</v>
      </c>
      <c r="AT103" s="1">
        <v>48.8367</v>
      </c>
      <c r="AU103" s="19">
        <f t="shared" si="90"/>
        <v>130.59618795485821</v>
      </c>
      <c r="AW103" s="1">
        <v>128.37000000000003</v>
      </c>
      <c r="AX103" s="1">
        <v>128.4800000000001</v>
      </c>
      <c r="AY103" s="1">
        <v>134.61087223331054</v>
      </c>
      <c r="AZ103" s="18">
        <f t="shared" si="137"/>
        <v>0.50501128457743949</v>
      </c>
      <c r="BA103" s="18">
        <f t="shared" si="164"/>
        <v>0.86388538296520667</v>
      </c>
      <c r="BB103" s="18">
        <f t="shared" si="165"/>
        <v>1.2324759570181816</v>
      </c>
      <c r="BC103" s="18">
        <f t="shared" si="166"/>
        <v>2.6013726245608275</v>
      </c>
      <c r="BD103" s="18">
        <f t="shared" si="167"/>
        <v>0.71452274767257151</v>
      </c>
      <c r="BE103" s="18">
        <f t="shared" si="95"/>
        <v>3.315895372233399</v>
      </c>
    </row>
    <row r="104" spans="1:57">
      <c r="A104" s="17" t="s">
        <v>34</v>
      </c>
      <c r="B104" s="17">
        <v>158.96430812288199</v>
      </c>
      <c r="C104" s="17">
        <v>114.109902690326</v>
      </c>
      <c r="D104" s="17">
        <v>121.012991957502</v>
      </c>
      <c r="E104" s="17">
        <v>135.30631177487899</v>
      </c>
      <c r="F104" s="17">
        <v>125.793087224347</v>
      </c>
      <c r="G104" s="17">
        <v>110.326351745748</v>
      </c>
      <c r="H104" s="17">
        <v>109.467626118986</v>
      </c>
      <c r="I104" s="17">
        <v>104.622956582879</v>
      </c>
      <c r="J104" s="17">
        <v>114.331308515811</v>
      </c>
      <c r="K104" s="17">
        <v>135.536871840402</v>
      </c>
      <c r="L104" s="17">
        <v>108.77122634113999</v>
      </c>
      <c r="M104" s="17">
        <v>114.44517565482199</v>
      </c>
      <c r="N104" s="17"/>
      <c r="P104" s="18">
        <f t="shared" si="138"/>
        <v>154.91615794035454</v>
      </c>
      <c r="Q104" s="18">
        <f t="shared" si="139"/>
        <v>113.10638297872364</v>
      </c>
      <c r="R104" s="18">
        <f t="shared" si="140"/>
        <v>116.76098618046132</v>
      </c>
      <c r="S104" s="18">
        <f t="shared" si="141"/>
        <v>134.01851347672229</v>
      </c>
      <c r="T104" s="18">
        <f t="shared" si="142"/>
        <v>123.08312020460386</v>
      </c>
      <c r="U104" s="18">
        <f t="shared" si="143"/>
        <v>109.33316333035778</v>
      </c>
      <c r="V104" s="18">
        <f t="shared" si="144"/>
        <v>108.58064406027623</v>
      </c>
      <c r="W104" s="18">
        <f t="shared" si="145"/>
        <v>104.97354497354479</v>
      </c>
      <c r="X104" s="18">
        <f t="shared" si="146"/>
        <v>113.18036469496003</v>
      </c>
      <c r="Y104" s="18">
        <f t="shared" si="147"/>
        <v>132.77845803369618</v>
      </c>
      <c r="Z104" s="18">
        <f t="shared" si="148"/>
        <v>106.42857939775359</v>
      </c>
      <c r="AA104" s="18">
        <f t="shared" si="149"/>
        <v>113.85853571738193</v>
      </c>
      <c r="AC104" s="17">
        <f t="shared" si="150"/>
        <v>5.5485704986445219</v>
      </c>
      <c r="AD104" s="17">
        <f t="shared" si="151"/>
        <v>1.6735510609374225</v>
      </c>
      <c r="AE104" s="17">
        <f t="shared" si="152"/>
        <v>23.084854731586226</v>
      </c>
      <c r="AF104" s="17">
        <f t="shared" si="153"/>
        <v>3.1077105889961114</v>
      </c>
      <c r="AG104" s="17">
        <f t="shared" si="154"/>
        <v>1.6967159331196726</v>
      </c>
      <c r="AH104" s="17">
        <f t="shared" si="155"/>
        <v>2.3485828206995256</v>
      </c>
      <c r="AI104" s="17">
        <f t="shared" si="156"/>
        <v>2.8960043253951384</v>
      </c>
      <c r="AJ104" s="17">
        <f t="shared" si="157"/>
        <v>1.6569990752376778</v>
      </c>
      <c r="AK104" s="17">
        <f t="shared" si="158"/>
        <v>1.6110676680842875</v>
      </c>
      <c r="AL104" s="17">
        <f t="shared" si="159"/>
        <v>6.0892905851492296</v>
      </c>
      <c r="AM104" s="17">
        <f t="shared" si="160"/>
        <v>3.9984402645360366</v>
      </c>
      <c r="AN104" s="17">
        <f t="shared" si="161"/>
        <v>62.975312293166198</v>
      </c>
      <c r="AO104" s="19">
        <f t="shared" si="162"/>
        <v>116.68709984555204</v>
      </c>
      <c r="AQ104">
        <v>62.73</v>
      </c>
      <c r="AR104" s="19">
        <f t="shared" si="163"/>
        <v>70.364554122265886</v>
      </c>
      <c r="AT104" s="1">
        <v>49.202914285714279</v>
      </c>
      <c r="AU104" s="19">
        <f t="shared" si="90"/>
        <v>131.57549633746586</v>
      </c>
      <c r="AW104" s="1">
        <v>128.85000000000002</v>
      </c>
      <c r="AX104" s="1">
        <v>129.12000000000012</v>
      </c>
      <c r="AY104" s="1">
        <v>135.11420804909298</v>
      </c>
      <c r="AZ104" s="18">
        <f t="shared" si="137"/>
        <v>0.48607858889444433</v>
      </c>
      <c r="BA104" s="18">
        <f t="shared" si="164"/>
        <v>1.3241327592133603</v>
      </c>
      <c r="BB104" s="18">
        <f t="shared" si="165"/>
        <v>1.3632965691548509</v>
      </c>
      <c r="BC104" s="18">
        <f t="shared" si="166"/>
        <v>3.1735079172626555</v>
      </c>
      <c r="BD104" s="18">
        <f t="shared" si="167"/>
        <v>0.73778240531798511</v>
      </c>
      <c r="BE104" s="18">
        <f t="shared" si="95"/>
        <v>3.9112903225806406</v>
      </c>
    </row>
    <row r="105" spans="1:57">
      <c r="A105" s="17" t="s">
        <v>35</v>
      </c>
      <c r="B105" s="17">
        <v>159.313962495368</v>
      </c>
      <c r="C105" s="17">
        <v>114.453348597596</v>
      </c>
      <c r="D105" s="17">
        <v>120.783158078253</v>
      </c>
      <c r="E105" s="17">
        <v>135.92477637923301</v>
      </c>
      <c r="F105" s="17">
        <v>125.693760727697</v>
      </c>
      <c r="G105" s="17">
        <v>110.540785859929</v>
      </c>
      <c r="H105" s="17">
        <v>109.57515816821901</v>
      </c>
      <c r="I105" s="17">
        <v>104.517489892776</v>
      </c>
      <c r="J105" s="17">
        <v>114.53970777792399</v>
      </c>
      <c r="K105" s="17">
        <v>135.077358827111</v>
      </c>
      <c r="L105" s="17">
        <v>109.669738038611</v>
      </c>
      <c r="M105" s="17">
        <v>114.90010570703301</v>
      </c>
      <c r="N105" s="17"/>
      <c r="P105" s="18">
        <f t="shared" si="138"/>
        <v>155.25690809132999</v>
      </c>
      <c r="Q105" s="18">
        <f t="shared" si="139"/>
        <v>113.44680851063895</v>
      </c>
      <c r="R105" s="18">
        <f t="shared" si="140"/>
        <v>116.53922792157769</v>
      </c>
      <c r="S105" s="18">
        <f t="shared" si="141"/>
        <v>134.63109175061243</v>
      </c>
      <c r="T105" s="18">
        <f t="shared" si="142"/>
        <v>122.98593350383651</v>
      </c>
      <c r="U105" s="18">
        <f t="shared" si="143"/>
        <v>109.54566704917359</v>
      </c>
      <c r="V105" s="18">
        <f t="shared" si="144"/>
        <v>108.6873048108268</v>
      </c>
      <c r="W105" s="18">
        <f t="shared" si="145"/>
        <v>104.8677248677254</v>
      </c>
      <c r="X105" s="18">
        <f t="shared" si="146"/>
        <v>113.38666605540364</v>
      </c>
      <c r="Y105" s="18">
        <f t="shared" si="147"/>
        <v>132.32829691869685</v>
      </c>
      <c r="Z105" s="18">
        <f t="shared" si="148"/>
        <v>107.30773950976877</v>
      </c>
      <c r="AA105" s="18">
        <f t="shared" si="149"/>
        <v>114.31113382212691</v>
      </c>
      <c r="AC105" s="17">
        <f t="shared" si="150"/>
        <v>5.5607750114613133</v>
      </c>
      <c r="AD105" s="17">
        <f t="shared" si="151"/>
        <v>1.6785880844466456</v>
      </c>
      <c r="AE105" s="17">
        <f t="shared" si="152"/>
        <v>23.041010829960168</v>
      </c>
      <c r="AF105" s="17">
        <f t="shared" si="153"/>
        <v>3.1219154621809495</v>
      </c>
      <c r="AG105" s="17">
        <f t="shared" si="154"/>
        <v>1.6953762025099417</v>
      </c>
      <c r="AH105" s="17">
        <f t="shared" si="155"/>
        <v>2.3531476075230584</v>
      </c>
      <c r="AI105" s="17">
        <f t="shared" si="156"/>
        <v>2.8988491233572216</v>
      </c>
      <c r="AJ105" s="17">
        <f t="shared" si="157"/>
        <v>1.6553287132666832</v>
      </c>
      <c r="AK105" s="17">
        <f t="shared" si="158"/>
        <v>1.6140042680200473</v>
      </c>
      <c r="AL105" s="17">
        <f t="shared" si="159"/>
        <v>6.0686459573989202</v>
      </c>
      <c r="AM105" s="17">
        <f t="shared" si="160"/>
        <v>4.031469637010491</v>
      </c>
      <c r="AN105" s="17">
        <f t="shared" si="161"/>
        <v>63.225644925761777</v>
      </c>
      <c r="AO105" s="19">
        <f t="shared" si="162"/>
        <v>116.94475582289721</v>
      </c>
      <c r="AQ105">
        <v>66.25</v>
      </c>
      <c r="AR105" s="19">
        <f t="shared" si="163"/>
        <v>74.312955692652878</v>
      </c>
      <c r="AT105" s="1">
        <v>49.380699999999997</v>
      </c>
      <c r="AU105" s="19">
        <f t="shared" si="90"/>
        <v>132.05092028213343</v>
      </c>
      <c r="AW105" s="1">
        <v>129.36000000000004</v>
      </c>
      <c r="AX105" s="1">
        <v>129.80000000000013</v>
      </c>
      <c r="AY105" s="1">
        <v>135.64900235336179</v>
      </c>
      <c r="AZ105" s="18">
        <f t="shared" si="137"/>
        <v>0.48018783011404809</v>
      </c>
      <c r="BA105" s="18">
        <f t="shared" si="164"/>
        <v>1.4970291508418954</v>
      </c>
      <c r="BB105" s="18">
        <f t="shared" si="165"/>
        <v>1.431122973341981</v>
      </c>
      <c r="BC105" s="18">
        <f t="shared" si="166"/>
        <v>3.4083399542979245</v>
      </c>
      <c r="BD105" s="18">
        <f t="shared" si="167"/>
        <v>0.63734491661016568</v>
      </c>
      <c r="BE105" s="18">
        <f t="shared" si="95"/>
        <v>4.0456848709080901</v>
      </c>
    </row>
    <row r="106" spans="1:57">
      <c r="A106" s="17" t="s">
        <v>36</v>
      </c>
      <c r="B106" s="17">
        <v>159.95130311004601</v>
      </c>
      <c r="C106" s="17">
        <v>114.53921007441301</v>
      </c>
      <c r="D106" s="17">
        <v>120.55331137989</v>
      </c>
      <c r="E106" s="17">
        <v>136.28211148397099</v>
      </c>
      <c r="F106" s="17">
        <v>125.552612548247</v>
      </c>
      <c r="G106" s="17">
        <v>111.39852231665</v>
      </c>
      <c r="H106" s="17">
        <v>109.89775431591799</v>
      </c>
      <c r="I106" s="17">
        <v>104.72842327298299</v>
      </c>
      <c r="J106" s="17">
        <v>114.59528091448701</v>
      </c>
      <c r="K106" s="17">
        <v>134.85834395311699</v>
      </c>
      <c r="L106" s="17">
        <v>110.658328954482</v>
      </c>
      <c r="M106" s="17">
        <v>115.37796570139299</v>
      </c>
      <c r="N106" s="17"/>
      <c r="P106" s="18">
        <f t="shared" si="138"/>
        <v>155.87801832979267</v>
      </c>
      <c r="Q106" s="18">
        <f t="shared" si="139"/>
        <v>113.53191489361727</v>
      </c>
      <c r="R106" s="18">
        <f t="shared" si="140"/>
        <v>116.31745729400234</v>
      </c>
      <c r="S106" s="18">
        <f t="shared" si="141"/>
        <v>134.98502586441572</v>
      </c>
      <c r="T106" s="18">
        <f t="shared" si="142"/>
        <v>122.84782608695657</v>
      </c>
      <c r="U106" s="18">
        <f t="shared" si="143"/>
        <v>110.39568192443383</v>
      </c>
      <c r="V106" s="18">
        <f t="shared" si="144"/>
        <v>109.00728706247851</v>
      </c>
      <c r="W106" s="18">
        <f t="shared" si="145"/>
        <v>105.07936507936519</v>
      </c>
      <c r="X106" s="18">
        <f t="shared" si="146"/>
        <v>113.44167975152148</v>
      </c>
      <c r="Y106" s="18">
        <f t="shared" si="147"/>
        <v>132.1137393827253</v>
      </c>
      <c r="Z106" s="18">
        <f t="shared" si="148"/>
        <v>108.27503877006845</v>
      </c>
      <c r="AA106" s="18">
        <f t="shared" si="149"/>
        <v>114.78654433134615</v>
      </c>
      <c r="AC106" s="17">
        <f t="shared" si="150"/>
        <v>5.5830210701769376</v>
      </c>
      <c r="AD106" s="17">
        <f t="shared" si="151"/>
        <v>1.679847340323944</v>
      </c>
      <c r="AE106" s="17">
        <f t="shared" si="152"/>
        <v>22.99716448291581</v>
      </c>
      <c r="AF106" s="17">
        <f t="shared" si="153"/>
        <v>3.1301227222433026</v>
      </c>
      <c r="AG106" s="17">
        <f t="shared" si="154"/>
        <v>1.6934723748013765</v>
      </c>
      <c r="AH106" s="17">
        <f t="shared" si="155"/>
        <v>2.3714067548171252</v>
      </c>
      <c r="AI106" s="17">
        <f t="shared" si="156"/>
        <v>2.9073835172434705</v>
      </c>
      <c r="AJ106" s="17">
        <f t="shared" si="157"/>
        <v>1.6586694372086881</v>
      </c>
      <c r="AK106" s="17">
        <f t="shared" si="158"/>
        <v>1.6147873613362436</v>
      </c>
      <c r="AL106" s="17">
        <f t="shared" si="159"/>
        <v>6.0588062348783227</v>
      </c>
      <c r="AM106" s="17">
        <f t="shared" si="160"/>
        <v>4.0678103298218042</v>
      </c>
      <c r="AN106" s="17">
        <f t="shared" si="161"/>
        <v>63.488595130565479</v>
      </c>
      <c r="AO106" s="19">
        <f t="shared" si="162"/>
        <v>117.25108675633248</v>
      </c>
      <c r="AQ106">
        <v>69.98</v>
      </c>
      <c r="AR106" s="19">
        <f t="shared" si="163"/>
        <v>78.496915311273185</v>
      </c>
      <c r="AT106" s="1">
        <v>49.401800000000001</v>
      </c>
      <c r="AU106" s="19">
        <f t="shared" si="90"/>
        <v>132.10734464262151</v>
      </c>
      <c r="AW106" s="1">
        <v>129.70000000000002</v>
      </c>
      <c r="AX106" s="1">
        <v>130.4800000000001</v>
      </c>
      <c r="AY106" s="1">
        <v>136.00553188954098</v>
      </c>
      <c r="AZ106" s="18">
        <f t="shared" si="137"/>
        <v>0.51996284590692865</v>
      </c>
      <c r="BA106" s="18">
        <f t="shared" si="164"/>
        <v>2.1219744628024708</v>
      </c>
      <c r="BB106" s="18">
        <f t="shared" si="165"/>
        <v>1.4164454859389468</v>
      </c>
      <c r="BC106" s="18">
        <f t="shared" si="166"/>
        <v>4.0583827946483462</v>
      </c>
      <c r="BD106" s="18">
        <f t="shared" si="167"/>
        <v>0.41201591658805281</v>
      </c>
      <c r="BE106" s="18">
        <f t="shared" si="95"/>
        <v>4.470398711236399</v>
      </c>
    </row>
    <row r="107" spans="1:57">
      <c r="A107" s="17" t="s">
        <v>37</v>
      </c>
      <c r="B107" s="17">
        <v>161.966712197367</v>
      </c>
      <c r="C107" s="17">
        <v>114.710933028048</v>
      </c>
      <c r="D107" s="17">
        <v>120.55331137989</v>
      </c>
      <c r="E107" s="17">
        <v>136.48826635208999</v>
      </c>
      <c r="F107" s="17">
        <v>125.77609716571</v>
      </c>
      <c r="G107" s="17">
        <v>111.50573937374</v>
      </c>
      <c r="H107" s="17">
        <v>110.112818414383</v>
      </c>
      <c r="I107" s="17">
        <v>104.622956582879</v>
      </c>
      <c r="J107" s="17">
        <v>114.363726178807</v>
      </c>
      <c r="K107" s="17">
        <v>135.379255239537</v>
      </c>
      <c r="L107" s="17">
        <v>110.947950745292</v>
      </c>
      <c r="M107" s="17">
        <v>115.561863837418</v>
      </c>
      <c r="N107" s="17"/>
      <c r="P107" s="18">
        <f t="shared" si="138"/>
        <v>157.84210345162074</v>
      </c>
      <c r="Q107" s="18">
        <f t="shared" si="139"/>
        <v>113.70212765957491</v>
      </c>
      <c r="R107" s="18">
        <f t="shared" si="140"/>
        <v>116.31745729400234</v>
      </c>
      <c r="S107" s="18">
        <f t="shared" si="141"/>
        <v>135.18921862238008</v>
      </c>
      <c r="T107" s="18">
        <f t="shared" si="142"/>
        <v>123.06649616368361</v>
      </c>
      <c r="U107" s="18">
        <f t="shared" si="143"/>
        <v>110.50193378384122</v>
      </c>
      <c r="V107" s="18">
        <f t="shared" si="144"/>
        <v>109.22060856357868</v>
      </c>
      <c r="W107" s="18">
        <f t="shared" si="145"/>
        <v>104.9735449735448</v>
      </c>
      <c r="X107" s="18">
        <f t="shared" si="146"/>
        <v>113.21245601769634</v>
      </c>
      <c r="Y107" s="18">
        <f t="shared" si="147"/>
        <v>132.62404920797081</v>
      </c>
      <c r="Z107" s="18">
        <f t="shared" si="148"/>
        <v>108.55842286708938</v>
      </c>
      <c r="AA107" s="18">
        <f t="shared" si="149"/>
        <v>114.96949981522006</v>
      </c>
      <c r="AC107" s="17">
        <f t="shared" si="150"/>
        <v>5.6533679268811801</v>
      </c>
      <c r="AD107" s="17">
        <f t="shared" si="151"/>
        <v>1.6823658520785556</v>
      </c>
      <c r="AE107" s="17">
        <f t="shared" si="152"/>
        <v>22.99716448291581</v>
      </c>
      <c r="AF107" s="17">
        <f t="shared" si="153"/>
        <v>3.134857679971605</v>
      </c>
      <c r="AG107" s="17">
        <f t="shared" si="154"/>
        <v>1.6964867686732781</v>
      </c>
      <c r="AH107" s="17">
        <f t="shared" si="155"/>
        <v>2.3736891482288804</v>
      </c>
      <c r="AI107" s="17">
        <f t="shared" si="156"/>
        <v>2.9130731131676111</v>
      </c>
      <c r="AJ107" s="17">
        <f t="shared" si="157"/>
        <v>1.656999075237678</v>
      </c>
      <c r="AK107" s="17">
        <f t="shared" si="158"/>
        <v>1.6115244725187481</v>
      </c>
      <c r="AL107" s="17">
        <f t="shared" si="159"/>
        <v>6.0822093144169331</v>
      </c>
      <c r="AM107" s="17">
        <f t="shared" si="160"/>
        <v>4.0784568534366965</v>
      </c>
      <c r="AN107" s="17">
        <f t="shared" si="161"/>
        <v>63.589788059669239</v>
      </c>
      <c r="AO107" s="19">
        <f t="shared" si="162"/>
        <v>117.46998274719621</v>
      </c>
      <c r="AQ107">
        <v>67.87</v>
      </c>
      <c r="AR107" s="19">
        <f t="shared" si="163"/>
        <v>76.130117779024175</v>
      </c>
      <c r="AT107" s="1">
        <v>49.4161</v>
      </c>
      <c r="AU107" s="19">
        <f t="shared" si="90"/>
        <v>132.14558484901863</v>
      </c>
      <c r="AW107" s="1">
        <v>129.97000000000003</v>
      </c>
      <c r="AX107" s="1">
        <v>130.64000000000013</v>
      </c>
      <c r="AY107" s="1">
        <v>136.28865828591859</v>
      </c>
      <c r="AZ107" s="18">
        <f t="shared" si="137"/>
        <v>0.55613319981877196</v>
      </c>
      <c r="BA107" s="18">
        <f t="shared" si="164"/>
        <v>2.2381613302904717</v>
      </c>
      <c r="BB107" s="18">
        <f t="shared" si="165"/>
        <v>1.3794911326699799</v>
      </c>
      <c r="BC107" s="18">
        <f t="shared" si="166"/>
        <v>4.1737856627792231</v>
      </c>
      <c r="BD107" s="18">
        <f t="shared" si="167"/>
        <v>0.45509857486367</v>
      </c>
      <c r="BE107" s="18">
        <f t="shared" si="95"/>
        <v>4.6288842376428931</v>
      </c>
    </row>
    <row r="108" spans="1:57">
      <c r="A108" s="17" t="s">
        <v>38</v>
      </c>
      <c r="B108" s="17">
        <v>162.501307725548</v>
      </c>
      <c r="C108" s="17">
        <v>115.31196336577</v>
      </c>
      <c r="D108" s="17">
        <v>120.89808142743399</v>
      </c>
      <c r="E108" s="17">
        <v>136.30959879972099</v>
      </c>
      <c r="F108" s="17">
        <v>126.12243297639699</v>
      </c>
      <c r="G108" s="17">
        <v>111.9346076021</v>
      </c>
      <c r="H108" s="17">
        <v>110.435414562082</v>
      </c>
      <c r="I108" s="17">
        <v>104.622956582879</v>
      </c>
      <c r="J108" s="17">
        <v>114.144906953589</v>
      </c>
      <c r="K108" s="17">
        <v>136.10486376403901</v>
      </c>
      <c r="L108" s="17">
        <v>110.152060942202</v>
      </c>
      <c r="M108" s="17">
        <v>115.56966001774801</v>
      </c>
      <c r="N108" s="17"/>
      <c r="P108" s="18">
        <f t="shared" si="138"/>
        <v>158.36308508740956</v>
      </c>
      <c r="Q108" s="18">
        <f t="shared" si="139"/>
        <v>114.29787234042615</v>
      </c>
      <c r="R108" s="18">
        <f t="shared" si="140"/>
        <v>116.65011323536487</v>
      </c>
      <c r="S108" s="18">
        <f t="shared" si="141"/>
        <v>135.01225156547844</v>
      </c>
      <c r="T108" s="18">
        <f t="shared" si="142"/>
        <v>123.40537084399033</v>
      </c>
      <c r="U108" s="18">
        <f t="shared" si="143"/>
        <v>110.92694122147086</v>
      </c>
      <c r="V108" s="18">
        <f t="shared" si="144"/>
        <v>109.5405908152304</v>
      </c>
      <c r="W108" s="18">
        <f t="shared" si="145"/>
        <v>104.9735449735448</v>
      </c>
      <c r="X108" s="18">
        <f t="shared" si="146"/>
        <v>112.9958395892312</v>
      </c>
      <c r="Y108" s="18">
        <f t="shared" si="147"/>
        <v>133.33489032235724</v>
      </c>
      <c r="Z108" s="18">
        <f t="shared" si="148"/>
        <v>107.77967444299453</v>
      </c>
      <c r="AA108" s="18">
        <f t="shared" si="149"/>
        <v>114.97725603274066</v>
      </c>
      <c r="AC108" s="17">
        <f t="shared" si="150"/>
        <v>5.6720277192043689</v>
      </c>
      <c r="AD108" s="17">
        <f t="shared" si="151"/>
        <v>1.6911806432196883</v>
      </c>
      <c r="AE108" s="17">
        <f t="shared" si="152"/>
        <v>23.062934003482248</v>
      </c>
      <c r="AF108" s="17">
        <f t="shared" si="153"/>
        <v>3.1307540499404283</v>
      </c>
      <c r="AG108" s="17">
        <f t="shared" si="154"/>
        <v>1.7011581977729908</v>
      </c>
      <c r="AH108" s="17">
        <f t="shared" si="155"/>
        <v>2.3828187218759034</v>
      </c>
      <c r="AI108" s="17">
        <f t="shared" si="156"/>
        <v>2.9216075070538605</v>
      </c>
      <c r="AJ108" s="17">
        <f t="shared" si="157"/>
        <v>1.656999075237678</v>
      </c>
      <c r="AK108" s="17">
        <f t="shared" si="158"/>
        <v>1.6084410425862095</v>
      </c>
      <c r="AL108" s="17">
        <f t="shared" si="159"/>
        <v>6.114808865349147</v>
      </c>
      <c r="AM108" s="17">
        <f t="shared" si="160"/>
        <v>4.0491998712194697</v>
      </c>
      <c r="AN108" s="17">
        <f t="shared" si="161"/>
        <v>63.594078034219635</v>
      </c>
      <c r="AO108" s="19">
        <f t="shared" si="162"/>
        <v>117.58600773116163</v>
      </c>
      <c r="AQ108">
        <v>70.98</v>
      </c>
      <c r="AR108" s="19">
        <f t="shared" si="163"/>
        <v>79.618620302860407</v>
      </c>
      <c r="AT108" s="1">
        <v>49.584099999999999</v>
      </c>
      <c r="AU108" s="19">
        <f t="shared" si="90"/>
        <v>132.59484042067714</v>
      </c>
      <c r="AW108" s="1">
        <v>129.95000000000002</v>
      </c>
      <c r="AX108" s="1">
        <v>130.45000000000013</v>
      </c>
      <c r="AY108" s="1">
        <v>136.26768596026099</v>
      </c>
      <c r="AZ108" s="18">
        <f t="shared" si="137"/>
        <v>0.5838513168045556</v>
      </c>
      <c r="BA108" s="18">
        <f t="shared" si="164"/>
        <v>2.3976587968839631</v>
      </c>
      <c r="BB108" s="18">
        <f t="shared" si="165"/>
        <v>1.4743788866968037</v>
      </c>
      <c r="BC108" s="18">
        <f t="shared" si="166"/>
        <v>4.4558890003853229</v>
      </c>
      <c r="BD108" s="18">
        <f t="shared" si="167"/>
        <v>-2.8052291931441431E-2</v>
      </c>
      <c r="BE108" s="18">
        <f t="shared" si="95"/>
        <v>4.4278367084538814</v>
      </c>
    </row>
    <row r="109" spans="1:57">
      <c r="A109" s="17" t="s">
        <v>39</v>
      </c>
      <c r="B109" s="17">
        <v>162.35521705568399</v>
      </c>
      <c r="C109" s="17">
        <v>115.226101888952</v>
      </c>
      <c r="D109" s="17">
        <v>121.70253205259</v>
      </c>
      <c r="E109" s="17">
        <v>136.47452269421501</v>
      </c>
      <c r="F109" s="17">
        <v>126.04009653838401</v>
      </c>
      <c r="G109" s="17">
        <v>112.04182465919099</v>
      </c>
      <c r="H109" s="17">
        <v>110.865542759013</v>
      </c>
      <c r="I109" s="17">
        <v>105.25575672350099</v>
      </c>
      <c r="J109" s="17">
        <v>115.154485601155</v>
      </c>
      <c r="K109" s="17">
        <v>136.898940830973</v>
      </c>
      <c r="L109" s="17">
        <v>110.30941451358601</v>
      </c>
      <c r="M109" s="17">
        <v>115.63386385576101</v>
      </c>
      <c r="N109" s="17"/>
      <c r="P109" s="18">
        <f t="shared" si="138"/>
        <v>158.22071473048157</v>
      </c>
      <c r="Q109" s="18">
        <f t="shared" si="139"/>
        <v>114.21276595744683</v>
      </c>
      <c r="R109" s="18">
        <f t="shared" si="140"/>
        <v>117.42629806318642</v>
      </c>
      <c r="S109" s="18">
        <f t="shared" si="141"/>
        <v>135.17560577184875</v>
      </c>
      <c r="T109" s="18">
        <f t="shared" si="142"/>
        <v>123.32480818414322</v>
      </c>
      <c r="U109" s="18">
        <f t="shared" si="143"/>
        <v>111.03319308087924</v>
      </c>
      <c r="V109" s="18">
        <f t="shared" si="144"/>
        <v>109.96723381743169</v>
      </c>
      <c r="W109" s="18">
        <f t="shared" si="145"/>
        <v>105.60846560846518</v>
      </c>
      <c r="X109" s="18">
        <f t="shared" si="146"/>
        <v>113.99525506870997</v>
      </c>
      <c r="Y109" s="18">
        <f t="shared" si="147"/>
        <v>134.11280652387302</v>
      </c>
      <c r="Z109" s="18">
        <f t="shared" si="148"/>
        <v>107.93363903113882</v>
      </c>
      <c r="AA109" s="18">
        <f t="shared" si="149"/>
        <v>115.0411307652645</v>
      </c>
      <c r="AC109" s="17">
        <f t="shared" si="150"/>
        <v>5.6669284966775866</v>
      </c>
      <c r="AD109" s="17">
        <f t="shared" si="151"/>
        <v>1.6899213873423751</v>
      </c>
      <c r="AE109" s="17">
        <f t="shared" si="152"/>
        <v>23.216393772719108</v>
      </c>
      <c r="AF109" s="17">
        <f t="shared" si="153"/>
        <v>3.1345420161230426</v>
      </c>
      <c r="AG109" s="17">
        <f t="shared" si="154"/>
        <v>1.7000476316096547</v>
      </c>
      <c r="AH109" s="17">
        <f t="shared" si="155"/>
        <v>2.38510111528768</v>
      </c>
      <c r="AI109" s="17">
        <f t="shared" si="156"/>
        <v>2.9329866989021665</v>
      </c>
      <c r="AJ109" s="17">
        <f t="shared" si="157"/>
        <v>1.6670212470637082</v>
      </c>
      <c r="AK109" s="17">
        <f t="shared" si="158"/>
        <v>1.622667237830506</v>
      </c>
      <c r="AL109" s="17">
        <f t="shared" si="159"/>
        <v>6.1504845153911365</v>
      </c>
      <c r="AM109" s="17">
        <f t="shared" si="160"/>
        <v>4.0549842029472112</v>
      </c>
      <c r="AN109" s="17">
        <f t="shared" si="161"/>
        <v>63.629407236400105</v>
      </c>
      <c r="AO109" s="19">
        <f t="shared" si="162"/>
        <v>117.85048555829428</v>
      </c>
      <c r="AQ109">
        <v>68.06</v>
      </c>
      <c r="AR109" s="19">
        <f t="shared" si="163"/>
        <v>76.343241727425735</v>
      </c>
      <c r="AT109" s="1">
        <v>49.727600000000002</v>
      </c>
      <c r="AU109" s="19">
        <f t="shared" si="90"/>
        <v>132.97857955480214</v>
      </c>
      <c r="AW109" s="1">
        <v>129.99000000000004</v>
      </c>
      <c r="AX109" s="1">
        <v>130.13000000000014</v>
      </c>
      <c r="AY109" s="1">
        <v>136.30963061157621</v>
      </c>
      <c r="AZ109" s="18">
        <f t="shared" si="137"/>
        <v>0.56209470562450292</v>
      </c>
      <c r="BA109" s="18">
        <f t="shared" si="164"/>
        <v>1.9601153792118011</v>
      </c>
      <c r="BB109" s="18">
        <f t="shared" si="165"/>
        <v>1.5374996364440603</v>
      </c>
      <c r="BC109" s="18">
        <f t="shared" si="166"/>
        <v>4.0597097212803641</v>
      </c>
      <c r="BD109" s="18">
        <f t="shared" si="167"/>
        <v>-0.19235055228315279</v>
      </c>
      <c r="BE109" s="18">
        <f t="shared" si="95"/>
        <v>3.8673591689972113</v>
      </c>
    </row>
    <row r="110" spans="1:57">
      <c r="A110" s="17" t="s">
        <v>40</v>
      </c>
      <c r="B110" s="17">
        <v>163.134474321086</v>
      </c>
      <c r="C110" s="17">
        <v>114.79679450486501</v>
      </c>
      <c r="D110" s="17">
        <v>122.506982677746</v>
      </c>
      <c r="E110" s="17">
        <v>136.694421220208</v>
      </c>
      <c r="F110" s="17">
        <v>126.318472114522</v>
      </c>
      <c r="G110" s="17">
        <v>112.256258773371</v>
      </c>
      <c r="H110" s="17">
        <v>110.327882512849</v>
      </c>
      <c r="I110" s="17">
        <v>105.361223413605</v>
      </c>
      <c r="J110" s="17">
        <v>116.03323582306101</v>
      </c>
      <c r="K110" s="17">
        <v>137.477912787479</v>
      </c>
      <c r="L110" s="17">
        <v>110.578511925519</v>
      </c>
      <c r="M110" s="17">
        <v>115.768233316747</v>
      </c>
      <c r="N110" s="17"/>
      <c r="P110" s="18">
        <f t="shared" si="138"/>
        <v>158.98012760138761</v>
      </c>
      <c r="Q110" s="18">
        <f t="shared" si="139"/>
        <v>113.78723404255324</v>
      </c>
      <c r="R110" s="18">
        <f t="shared" si="140"/>
        <v>118.20248289100795</v>
      </c>
      <c r="S110" s="18">
        <f t="shared" si="141"/>
        <v>135.39341138034345</v>
      </c>
      <c r="T110" s="18">
        <f t="shared" si="142"/>
        <v>123.59718670076799</v>
      </c>
      <c r="U110" s="18">
        <f t="shared" si="143"/>
        <v>111.24569679969406</v>
      </c>
      <c r="V110" s="18">
        <f t="shared" si="144"/>
        <v>109.43393006467983</v>
      </c>
      <c r="W110" s="18">
        <f t="shared" si="145"/>
        <v>105.71428571428559</v>
      </c>
      <c r="X110" s="18">
        <f t="shared" si="146"/>
        <v>114.86515913857676</v>
      </c>
      <c r="Y110" s="18">
        <f t="shared" si="147"/>
        <v>134.6799953824158</v>
      </c>
      <c r="Z110" s="18">
        <f t="shared" si="148"/>
        <v>108.19694079057489</v>
      </c>
      <c r="AA110" s="18">
        <f t="shared" si="149"/>
        <v>115.17481145547676</v>
      </c>
      <c r="AC110" s="17">
        <f t="shared" si="150"/>
        <v>5.6941280858477654</v>
      </c>
      <c r="AD110" s="17">
        <f t="shared" si="151"/>
        <v>1.683625107955854</v>
      </c>
      <c r="AE110" s="17">
        <f t="shared" si="152"/>
        <v>23.369853541955962</v>
      </c>
      <c r="AF110" s="17">
        <f t="shared" si="153"/>
        <v>3.1395926376998839</v>
      </c>
      <c r="AG110" s="17">
        <f t="shared" si="154"/>
        <v>1.7038024029237755</v>
      </c>
      <c r="AH110" s="17">
        <f t="shared" si="155"/>
        <v>2.3896659021111915</v>
      </c>
      <c r="AI110" s="17">
        <f t="shared" si="156"/>
        <v>2.9187627090917774</v>
      </c>
      <c r="AJ110" s="17">
        <f t="shared" si="157"/>
        <v>1.6686916090347188</v>
      </c>
      <c r="AK110" s="17">
        <f t="shared" si="158"/>
        <v>1.6350499008929067</v>
      </c>
      <c r="AL110" s="17">
        <f t="shared" si="159"/>
        <v>6.176496097597111</v>
      </c>
      <c r="AM110" s="17">
        <f t="shared" si="160"/>
        <v>4.064876248510628</v>
      </c>
      <c r="AN110" s="17">
        <f t="shared" si="161"/>
        <v>63.703346209535852</v>
      </c>
      <c r="AO110" s="19">
        <f t="shared" si="162"/>
        <v>118.14789045315743</v>
      </c>
      <c r="AQ110">
        <v>70.23</v>
      </c>
      <c r="AR110" s="19">
        <f t="shared" si="163"/>
        <v>78.777341559169997</v>
      </c>
      <c r="AT110" s="1">
        <v>49.820799999999998</v>
      </c>
      <c r="AU110" s="19">
        <f t="shared" si="90"/>
        <v>133.22780943146032</v>
      </c>
      <c r="AW110" s="1">
        <v>130.09000000000003</v>
      </c>
      <c r="AX110" s="1">
        <v>130.45000000000013</v>
      </c>
      <c r="AY110" s="1">
        <v>136.41449223986422</v>
      </c>
      <c r="AZ110" s="18">
        <f t="shared" si="137"/>
        <v>0.5215131638092213</v>
      </c>
      <c r="BA110" s="18">
        <f t="shared" si="164"/>
        <v>1.9856067927497536</v>
      </c>
      <c r="BB110" s="18">
        <f t="shared" si="165"/>
        <v>1.4948534498657937</v>
      </c>
      <c r="BC110" s="18">
        <f t="shared" si="166"/>
        <v>4.001973406424769</v>
      </c>
      <c r="BD110" s="18">
        <f t="shared" si="167"/>
        <v>-0.71495474822705951</v>
      </c>
      <c r="BE110" s="18">
        <f t="shared" si="95"/>
        <v>3.2870186581977094</v>
      </c>
    </row>
    <row r="111" spans="1:57">
      <c r="A111" s="17" t="s">
        <v>41</v>
      </c>
      <c r="B111" s="17">
        <v>163.86845953275099</v>
      </c>
      <c r="C111" s="17">
        <v>115.140240412135</v>
      </c>
      <c r="D111" s="17">
        <v>122.736829376109</v>
      </c>
      <c r="E111" s="17">
        <v>136.85934511470199</v>
      </c>
      <c r="F111" s="17">
        <v>126.79027297360901</v>
      </c>
      <c r="G111" s="17">
        <v>112.470692887551</v>
      </c>
      <c r="H111" s="17">
        <v>110.327882512849</v>
      </c>
      <c r="I111" s="17">
        <v>105.67762348391599</v>
      </c>
      <c r="J111" s="17">
        <v>115.824836560949</v>
      </c>
      <c r="K111" s="17">
        <v>138.19038886572</v>
      </c>
      <c r="L111" s="17">
        <v>111.60131013951801</v>
      </c>
      <c r="M111" s="17">
        <v>115.97276840070499</v>
      </c>
      <c r="N111" s="17"/>
      <c r="P111" s="18">
        <f t="shared" si="138"/>
        <v>159.69542130674114</v>
      </c>
      <c r="Q111" s="18">
        <f t="shared" si="139"/>
        <v>114.12765957446852</v>
      </c>
      <c r="R111" s="18">
        <f t="shared" si="140"/>
        <v>118.4242535185833</v>
      </c>
      <c r="S111" s="18">
        <f t="shared" si="141"/>
        <v>135.55676558671377</v>
      </c>
      <c r="T111" s="18">
        <f t="shared" si="142"/>
        <v>124.05882352941244</v>
      </c>
      <c r="U111" s="18">
        <f t="shared" si="143"/>
        <v>111.45820051850887</v>
      </c>
      <c r="V111" s="18">
        <f t="shared" si="144"/>
        <v>109.43393006467983</v>
      </c>
      <c r="W111" s="18">
        <f t="shared" si="145"/>
        <v>106.03174603174577</v>
      </c>
      <c r="X111" s="18">
        <f t="shared" si="146"/>
        <v>114.65885777813412</v>
      </c>
      <c r="Y111" s="18">
        <f t="shared" si="147"/>
        <v>135.37797131892796</v>
      </c>
      <c r="Z111" s="18">
        <f t="shared" si="148"/>
        <v>109.19771061351565</v>
      </c>
      <c r="AA111" s="18">
        <f t="shared" si="149"/>
        <v>115.37829810337642</v>
      </c>
      <c r="AC111" s="17">
        <f t="shared" si="150"/>
        <v>5.7197474763888012</v>
      </c>
      <c r="AD111" s="17">
        <f t="shared" si="151"/>
        <v>1.6886621314650769</v>
      </c>
      <c r="AE111" s="17">
        <f t="shared" si="152"/>
        <v>23.413699889000316</v>
      </c>
      <c r="AF111" s="17">
        <f t="shared" si="153"/>
        <v>3.1433806038824983</v>
      </c>
      <c r="AG111" s="17">
        <f t="shared" si="154"/>
        <v>1.710166123319991</v>
      </c>
      <c r="AH111" s="17">
        <f t="shared" si="155"/>
        <v>2.3942306889347029</v>
      </c>
      <c r="AI111" s="17">
        <f t="shared" si="156"/>
        <v>2.9187627090917774</v>
      </c>
      <c r="AJ111" s="17">
        <f t="shared" si="157"/>
        <v>1.6737026949477336</v>
      </c>
      <c r="AK111" s="17">
        <f t="shared" si="158"/>
        <v>1.6321133009571607</v>
      </c>
      <c r="AL111" s="17">
        <f t="shared" si="159"/>
        <v>6.2085056446411473</v>
      </c>
      <c r="AM111" s="17">
        <f t="shared" si="160"/>
        <v>4.1024744047410531</v>
      </c>
      <c r="AN111" s="17">
        <f t="shared" si="161"/>
        <v>63.815894953626319</v>
      </c>
      <c r="AO111" s="19">
        <f t="shared" si="162"/>
        <v>118.42134062099659</v>
      </c>
      <c r="AQ111">
        <v>70.75</v>
      </c>
      <c r="AR111" s="19">
        <f t="shared" si="163"/>
        <v>79.360628154795336</v>
      </c>
      <c r="AT111" s="1">
        <v>49.976999999999997</v>
      </c>
      <c r="AU111" s="19">
        <f t="shared" si="90"/>
        <v>133.64551014749046</v>
      </c>
      <c r="AW111" s="1">
        <v>130.38000000000002</v>
      </c>
      <c r="AX111" s="1">
        <v>130.57000000000014</v>
      </c>
      <c r="AY111" s="1">
        <v>136.71859096189942</v>
      </c>
      <c r="AZ111" s="18">
        <f t="shared" si="137"/>
        <v>0.5565555537300898</v>
      </c>
      <c r="BA111" s="18">
        <f t="shared" si="164"/>
        <v>1.8649721811373228</v>
      </c>
      <c r="BB111" s="18">
        <f t="shared" si="165"/>
        <v>1.5271676802361884</v>
      </c>
      <c r="BC111" s="18">
        <f t="shared" si="166"/>
        <v>3.9486954151036011</v>
      </c>
      <c r="BD111" s="18">
        <f t="shared" si="167"/>
        <v>-0.43142665766015487</v>
      </c>
      <c r="BE111" s="18">
        <f t="shared" si="95"/>
        <v>3.5172687574434462</v>
      </c>
    </row>
    <row r="112" spans="1:57">
      <c r="A112" s="17" t="s">
        <v>42</v>
      </c>
      <c r="B112" s="17">
        <v>163.524263492985</v>
      </c>
      <c r="C112" s="17">
        <v>114.625071551231</v>
      </c>
      <c r="D112" s="17">
        <v>122.277135979383</v>
      </c>
      <c r="E112" s="17">
        <v>137.02426900919701</v>
      </c>
      <c r="F112" s="17">
        <v>127.326113284483</v>
      </c>
      <c r="G112" s="17">
        <v>111.72017348791999</v>
      </c>
      <c r="H112" s="17">
        <v>110.112818414383</v>
      </c>
      <c r="I112" s="17">
        <v>105.466690103709</v>
      </c>
      <c r="J112" s="17">
        <v>115.001659475606</v>
      </c>
      <c r="K112" s="17">
        <v>139.366042509165</v>
      </c>
      <c r="L112" s="17">
        <v>111.47930410953199</v>
      </c>
      <c r="M112" s="17">
        <v>115.58433518072199</v>
      </c>
      <c r="N112" s="17"/>
      <c r="P112" s="18">
        <f t="shared" si="138"/>
        <v>159.35999048778262</v>
      </c>
      <c r="Q112" s="18">
        <f t="shared" si="139"/>
        <v>113.61702127659659</v>
      </c>
      <c r="R112" s="18">
        <f t="shared" si="140"/>
        <v>117.98071226343259</v>
      </c>
      <c r="S112" s="18">
        <f t="shared" si="141"/>
        <v>135.72011979308508</v>
      </c>
      <c r="T112" s="18">
        <f t="shared" si="142"/>
        <v>124.58312020460374</v>
      </c>
      <c r="U112" s="18">
        <f t="shared" si="143"/>
        <v>110.71443750265604</v>
      </c>
      <c r="V112" s="18">
        <f t="shared" si="144"/>
        <v>109.22060856357868</v>
      </c>
      <c r="W112" s="18">
        <f t="shared" si="145"/>
        <v>105.82010582010598</v>
      </c>
      <c r="X112" s="18">
        <f t="shared" si="146"/>
        <v>113.84396740438518</v>
      </c>
      <c r="Y112" s="18">
        <f t="shared" si="147"/>
        <v>136.5296983422736</v>
      </c>
      <c r="Z112" s="18">
        <f t="shared" si="148"/>
        <v>109.07833227343291</v>
      </c>
      <c r="AA112" s="18">
        <f t="shared" si="149"/>
        <v>114.99185597160283</v>
      </c>
      <c r="AC112" s="17">
        <f t="shared" si="150"/>
        <v>5.7077334839741045</v>
      </c>
      <c r="AD112" s="17">
        <f t="shared" si="151"/>
        <v>1.6811065962012572</v>
      </c>
      <c r="AE112" s="17">
        <f t="shared" si="152"/>
        <v>23.326007194911604</v>
      </c>
      <c r="AF112" s="17">
        <f t="shared" si="153"/>
        <v>3.1471685700651362</v>
      </c>
      <c r="AG112" s="17">
        <f t="shared" si="154"/>
        <v>1.7173936173987889</v>
      </c>
      <c r="AH112" s="17">
        <f t="shared" si="155"/>
        <v>2.3782539350523919</v>
      </c>
      <c r="AI112" s="17">
        <f t="shared" si="156"/>
        <v>2.9130731131676111</v>
      </c>
      <c r="AJ112" s="17">
        <f t="shared" si="157"/>
        <v>1.6703619710057289</v>
      </c>
      <c r="AK112" s="17">
        <f t="shared" si="158"/>
        <v>1.6205137312109563</v>
      </c>
      <c r="AL112" s="17">
        <f t="shared" si="159"/>
        <v>6.2613244574499305</v>
      </c>
      <c r="AM112" s="17">
        <f t="shared" si="160"/>
        <v>4.0979894518796947</v>
      </c>
      <c r="AN112" s="17">
        <f t="shared" si="161"/>
        <v>63.602153280432084</v>
      </c>
      <c r="AO112" s="19">
        <f t="shared" si="162"/>
        <v>118.12307940274928</v>
      </c>
      <c r="AQ112">
        <v>56.96</v>
      </c>
      <c r="AR112" s="19">
        <f t="shared" si="163"/>
        <v>63.892316320807673</v>
      </c>
      <c r="AT112" s="1">
        <v>50.137500000000003</v>
      </c>
      <c r="AU112" s="19">
        <f t="shared" si="90"/>
        <v>134.07470966684281</v>
      </c>
      <c r="AW112" s="1">
        <v>129.92000000000004</v>
      </c>
      <c r="AX112" s="1">
        <v>129.48000000000013</v>
      </c>
      <c r="AY112" s="1">
        <v>136.23622747177458</v>
      </c>
      <c r="AZ112" s="18">
        <f t="shared" si="137"/>
        <v>0.48364092483517174</v>
      </c>
      <c r="BA112" s="18">
        <f t="shared" si="164"/>
        <v>3.0896020970077029E-2</v>
      </c>
      <c r="BB112" s="18">
        <f t="shared" si="165"/>
        <v>1.5285961791518949</v>
      </c>
      <c r="BC112" s="18">
        <f t="shared" si="166"/>
        <v>2.0431331249571438</v>
      </c>
      <c r="BD112" s="18">
        <f t="shared" si="167"/>
        <v>0.32862638965955471</v>
      </c>
      <c r="BE112" s="18">
        <f t="shared" si="95"/>
        <v>2.3717595146166985</v>
      </c>
    </row>
    <row r="113" spans="1:57">
      <c r="A113" s="17" t="s">
        <v>43</v>
      </c>
      <c r="B113" s="17">
        <v>163.76956738699701</v>
      </c>
      <c r="C113" s="17">
        <v>114.53921007441301</v>
      </c>
      <c r="D113" s="17">
        <v>122.392059328565</v>
      </c>
      <c r="E113" s="17">
        <v>137.436578745433</v>
      </c>
      <c r="F113" s="17">
        <v>127.59403343992101</v>
      </c>
      <c r="G113" s="17">
        <v>111.72017348791999</v>
      </c>
      <c r="H113" s="17">
        <v>110.00528636515</v>
      </c>
      <c r="I113" s="17">
        <v>105.15029003339799</v>
      </c>
      <c r="J113" s="17">
        <v>114.605700877592</v>
      </c>
      <c r="K113" s="17">
        <v>140.34280225696401</v>
      </c>
      <c r="L113" s="17">
        <v>110.978737313606</v>
      </c>
      <c r="M113" s="17">
        <v>115.215163112143</v>
      </c>
      <c r="N113" s="17"/>
      <c r="P113" s="18">
        <f t="shared" si="138"/>
        <v>159.59904752666694</v>
      </c>
      <c r="Q113" s="18">
        <f t="shared" si="139"/>
        <v>113.53191489361728</v>
      </c>
      <c r="R113" s="18">
        <f t="shared" si="140"/>
        <v>118.09159757722074</v>
      </c>
      <c r="S113" s="18">
        <f t="shared" si="141"/>
        <v>136.12850530901181</v>
      </c>
      <c r="T113" s="18">
        <f t="shared" si="142"/>
        <v>124.84526854220039</v>
      </c>
      <c r="U113" s="18">
        <f t="shared" si="143"/>
        <v>110.71443750265604</v>
      </c>
      <c r="V113" s="18">
        <f t="shared" si="144"/>
        <v>109.1139478130281</v>
      </c>
      <c r="W113" s="18">
        <f t="shared" si="145"/>
        <v>105.50264550264579</v>
      </c>
      <c r="X113" s="18">
        <f t="shared" si="146"/>
        <v>113.45199481954302</v>
      </c>
      <c r="Y113" s="18">
        <f t="shared" si="147"/>
        <v>137.48657931068527</v>
      </c>
      <c r="Z113" s="18">
        <f t="shared" si="148"/>
        <v>108.58854637346519</v>
      </c>
      <c r="AA113" s="18">
        <f t="shared" si="149"/>
        <v>114.6245762595865</v>
      </c>
      <c r="AC113" s="17">
        <f t="shared" si="150"/>
        <v>5.7162956949860604</v>
      </c>
      <c r="AD113" s="17">
        <f t="shared" si="151"/>
        <v>1.6798473403239442</v>
      </c>
      <c r="AE113" s="17">
        <f t="shared" si="152"/>
        <v>23.347930368433875</v>
      </c>
      <c r="AF113" s="17">
        <f t="shared" si="153"/>
        <v>3.156638485521694</v>
      </c>
      <c r="AG113" s="17">
        <f t="shared" si="154"/>
        <v>1.7210073644382016</v>
      </c>
      <c r="AH113" s="17">
        <f t="shared" si="155"/>
        <v>2.3782539350523919</v>
      </c>
      <c r="AI113" s="17">
        <f t="shared" si="156"/>
        <v>2.9102283152055279</v>
      </c>
      <c r="AJ113" s="17">
        <f t="shared" si="157"/>
        <v>1.6653508850927137</v>
      </c>
      <c r="AK113" s="17">
        <f t="shared" si="158"/>
        <v>1.6149341913330224</v>
      </c>
      <c r="AL113" s="17">
        <f t="shared" si="159"/>
        <v>6.3052075267244581</v>
      </c>
      <c r="AM113" s="17">
        <f t="shared" si="160"/>
        <v>4.0795885705138542</v>
      </c>
      <c r="AN113" s="17">
        <f t="shared" si="161"/>
        <v>63.399010367892053</v>
      </c>
      <c r="AO113" s="19">
        <f t="shared" si="162"/>
        <v>117.9742930455178</v>
      </c>
      <c r="AQ113">
        <v>49.52</v>
      </c>
      <c r="AR113" s="19">
        <f t="shared" si="163"/>
        <v>55.546831183398815</v>
      </c>
      <c r="AT113" s="1">
        <v>50.21</v>
      </c>
      <c r="AU113" s="19">
        <f t="shared" si="90"/>
        <v>134.26858483913591</v>
      </c>
      <c r="AW113" s="1">
        <v>129.64000000000004</v>
      </c>
      <c r="AX113" s="1">
        <v>128.36000000000013</v>
      </c>
      <c r="AY113" s="1">
        <v>135.94261491256819</v>
      </c>
      <c r="AZ113" s="18">
        <f t="shared" si="137"/>
        <v>0.42854108442975303</v>
      </c>
      <c r="BA113" s="18">
        <f t="shared" si="164"/>
        <v>-0.79941073284521835</v>
      </c>
      <c r="BB113" s="18">
        <f t="shared" si="165"/>
        <v>1.4069917810538577</v>
      </c>
      <c r="BC113" s="18">
        <f t="shared" si="166"/>
        <v>1.0361221326383925</v>
      </c>
      <c r="BD113" s="18">
        <f t="shared" si="167"/>
        <v>0.134472529449984</v>
      </c>
      <c r="BE113" s="18">
        <f t="shared" si="95"/>
        <v>1.1705946620883765</v>
      </c>
    </row>
    <row r="114" spans="1:57">
      <c r="A114" s="23" t="s">
        <v>63</v>
      </c>
      <c r="B114" s="17">
        <v>164.29356732813301</v>
      </c>
      <c r="C114" s="17">
        <v>114.710933028048</v>
      </c>
      <c r="D114" s="17">
        <v>122.966676074471</v>
      </c>
      <c r="E114" s="17">
        <v>138.26119821790601</v>
      </c>
      <c r="F114" s="17">
        <v>127.659379819295</v>
      </c>
      <c r="G114" s="17">
        <v>110.86243703119899</v>
      </c>
      <c r="H114" s="17">
        <v>110.112818414383</v>
      </c>
      <c r="I114" s="17">
        <v>105.15029003339799</v>
      </c>
      <c r="J114" s="17">
        <v>114.485292415039</v>
      </c>
      <c r="K114" s="17">
        <v>140.46268350913499</v>
      </c>
      <c r="L114" s="17">
        <v>109.560274684604</v>
      </c>
      <c r="M114" s="17">
        <v>115.434831957919</v>
      </c>
      <c r="N114" s="17"/>
      <c r="P114" s="18">
        <f t="shared" si="138"/>
        <v>160.10970340030499</v>
      </c>
      <c r="Q114" s="18">
        <f t="shared" si="139"/>
        <v>113.70212765957493</v>
      </c>
      <c r="R114" s="18">
        <f t="shared" si="140"/>
        <v>118.64602414615769</v>
      </c>
      <c r="S114" s="18">
        <f t="shared" si="141"/>
        <v>136.94527634086631</v>
      </c>
      <c r="T114" s="18">
        <f t="shared" si="142"/>
        <v>124.90920716112528</v>
      </c>
      <c r="U114" s="18">
        <f t="shared" si="143"/>
        <v>109.8644226273958</v>
      </c>
      <c r="V114" s="18">
        <f t="shared" si="144"/>
        <v>109.22060856357868</v>
      </c>
      <c r="W114" s="18">
        <f t="shared" si="145"/>
        <v>105.50264550264581</v>
      </c>
      <c r="X114" s="18">
        <f t="shared" si="146"/>
        <v>113.33279847795454</v>
      </c>
      <c r="Y114" s="18">
        <f t="shared" si="147"/>
        <v>137.60402076845446</v>
      </c>
      <c r="Z114" s="18">
        <f t="shared" si="148"/>
        <v>107.20063370931986</v>
      </c>
      <c r="AA114" s="18">
        <f t="shared" si="149"/>
        <v>114.84311909443888</v>
      </c>
      <c r="AC114" s="17">
        <f t="shared" si="150"/>
        <v>5.734585653587529</v>
      </c>
      <c r="AD114" s="17">
        <f t="shared" si="151"/>
        <v>1.6823658520785558</v>
      </c>
      <c r="AE114" s="17">
        <f t="shared" si="152"/>
        <v>23.457546236044482</v>
      </c>
      <c r="AF114" s="17">
        <f t="shared" si="153"/>
        <v>3.1755783164348341</v>
      </c>
      <c r="AG114" s="17">
        <f t="shared" si="154"/>
        <v>1.7218887661551161</v>
      </c>
      <c r="AH114" s="17">
        <f t="shared" si="155"/>
        <v>2.3599947877583252</v>
      </c>
      <c r="AI114" s="17">
        <f t="shared" si="156"/>
        <v>2.9130731131676111</v>
      </c>
      <c r="AJ114" s="17">
        <f t="shared" si="157"/>
        <v>1.6653508850927139</v>
      </c>
      <c r="AK114" s="17">
        <f t="shared" si="158"/>
        <v>1.6132374891479333</v>
      </c>
      <c r="AL114" s="17">
        <f t="shared" si="159"/>
        <v>6.3105934543341808</v>
      </c>
      <c r="AM114" s="17">
        <f t="shared" si="160"/>
        <v>4.0274457540694275</v>
      </c>
      <c r="AN114" s="17">
        <f t="shared" si="161"/>
        <v>63.519886709639707</v>
      </c>
      <c r="AO114" s="19">
        <f t="shared" si="162"/>
        <v>118.18154701751041</v>
      </c>
      <c r="AQ114">
        <v>51.38</v>
      </c>
      <c r="AR114" s="19">
        <f t="shared" si="163"/>
        <v>57.633202467751033</v>
      </c>
      <c r="AT114" s="1">
        <v>50.376100000000001</v>
      </c>
      <c r="AU114" s="19">
        <f t="shared" si="90"/>
        <v>134.7127595442102</v>
      </c>
      <c r="AW114" s="1">
        <v>129.42000000000004</v>
      </c>
      <c r="AX114" s="1">
        <v>127.73000000000012</v>
      </c>
      <c r="AY114" s="1">
        <v>135.71191933033461</v>
      </c>
      <c r="AZ114" s="18">
        <f t="shared" si="137"/>
        <v>0.36923773646809072</v>
      </c>
      <c r="BA114" s="18">
        <f t="shared" si="164"/>
        <v>-1.1746871046652172</v>
      </c>
      <c r="BB114" s="18">
        <f t="shared" si="165"/>
        <v>1.361273884441464</v>
      </c>
      <c r="BC114" s="18">
        <f t="shared" si="166"/>
        <v>0.5558245162443376</v>
      </c>
      <c r="BD114" s="18">
        <f t="shared" si="167"/>
        <v>0.15229158367006845</v>
      </c>
      <c r="BE114" s="18">
        <f t="shared" si="95"/>
        <v>0.70811609991440605</v>
      </c>
    </row>
    <row r="115" spans="1:57">
      <c r="A115" s="17" t="s">
        <v>33</v>
      </c>
      <c r="B115" s="17">
        <v>164.99993979780101</v>
      </c>
      <c r="C115" s="17">
        <v>115.483686319405</v>
      </c>
      <c r="D115" s="17">
        <v>124.23080727724</v>
      </c>
      <c r="E115" s="17">
        <v>139.05833037462901</v>
      </c>
      <c r="F115" s="17">
        <v>127.763934026295</v>
      </c>
      <c r="G115" s="17">
        <v>111.29130525956</v>
      </c>
      <c r="H115" s="17">
        <v>110.220350463616</v>
      </c>
      <c r="I115" s="17">
        <v>105.15029003339799</v>
      </c>
      <c r="J115" s="17">
        <v>114.979661775716</v>
      </c>
      <c r="K115" s="17">
        <v>140.42317718739699</v>
      </c>
      <c r="L115" s="17">
        <v>109.828231853266</v>
      </c>
      <c r="M115" s="17">
        <v>115.922781126823</v>
      </c>
      <c r="N115" s="17"/>
      <c r="P115" s="18">
        <f t="shared" si="138"/>
        <v>160.79808754368901</v>
      </c>
      <c r="Q115" s="18">
        <f t="shared" si="139"/>
        <v>114.46808510638381</v>
      </c>
      <c r="R115" s="18">
        <f t="shared" si="140"/>
        <v>119.86573786043918</v>
      </c>
      <c r="S115" s="18">
        <f t="shared" si="141"/>
        <v>137.73482167165807</v>
      </c>
      <c r="T115" s="18">
        <f t="shared" si="142"/>
        <v>125.01150895140671</v>
      </c>
      <c r="U115" s="18">
        <f t="shared" si="143"/>
        <v>110.28943006502642</v>
      </c>
      <c r="V115" s="18">
        <f t="shared" si="144"/>
        <v>109.32726931412925</v>
      </c>
      <c r="W115" s="18">
        <f t="shared" si="145"/>
        <v>105.50264550264581</v>
      </c>
      <c r="X115" s="18">
        <f t="shared" si="146"/>
        <v>113.82219114967138</v>
      </c>
      <c r="Y115" s="18">
        <f t="shared" si="147"/>
        <v>137.56531846987158</v>
      </c>
      <c r="Z115" s="18">
        <f t="shared" si="148"/>
        <v>107.4628197833345</v>
      </c>
      <c r="AA115" s="18">
        <f t="shared" si="149"/>
        <v>115.32856706162526</v>
      </c>
      <c r="AC115" s="17">
        <f t="shared" si="150"/>
        <v>5.7592412350355646</v>
      </c>
      <c r="AD115" s="17">
        <f t="shared" si="151"/>
        <v>1.6936991549743001</v>
      </c>
      <c r="AE115" s="17">
        <f t="shared" si="152"/>
        <v>23.698696253951947</v>
      </c>
      <c r="AF115" s="17">
        <f t="shared" si="153"/>
        <v>3.1938868196508481</v>
      </c>
      <c r="AG115" s="17">
        <f t="shared" si="154"/>
        <v>1.7232990089022013</v>
      </c>
      <c r="AH115" s="17">
        <f t="shared" si="155"/>
        <v>2.3691243614053694</v>
      </c>
      <c r="AI115" s="17">
        <f t="shared" si="156"/>
        <v>2.9159179111296942</v>
      </c>
      <c r="AJ115" s="17">
        <f t="shared" si="157"/>
        <v>1.6653508850927139</v>
      </c>
      <c r="AK115" s="17">
        <f t="shared" si="158"/>
        <v>1.6202037567732883</v>
      </c>
      <c r="AL115" s="17">
        <f t="shared" si="159"/>
        <v>6.3088185463718922</v>
      </c>
      <c r="AM115" s="17">
        <f t="shared" si="160"/>
        <v>4.0372958841855384</v>
      </c>
      <c r="AN115" s="17">
        <f t="shared" si="161"/>
        <v>63.788388646214138</v>
      </c>
      <c r="AO115" s="19">
        <f t="shared" si="162"/>
        <v>118.77392246368748</v>
      </c>
      <c r="AQ115">
        <v>54.95</v>
      </c>
      <c r="AR115" s="19">
        <f t="shared" si="163"/>
        <v>61.637689287717386</v>
      </c>
      <c r="AT115" s="1">
        <v>50.489699999999999</v>
      </c>
      <c r="AU115" s="19">
        <f t="shared" si="90"/>
        <v>135.0165418831412</v>
      </c>
      <c r="AW115" s="1">
        <v>129.90000000000006</v>
      </c>
      <c r="AX115" s="1">
        <v>128.55000000000013</v>
      </c>
      <c r="AY115" s="1">
        <v>136.21525514611704</v>
      </c>
      <c r="AZ115" s="18">
        <f t="shared" si="137"/>
        <v>0.35611085127835568</v>
      </c>
      <c r="BA115" s="18">
        <f t="shared" si="164"/>
        <v>-0.69489030914432315</v>
      </c>
      <c r="BB115" s="18">
        <f t="shared" si="165"/>
        <v>1.1543711068441267</v>
      </c>
      <c r="BC115" s="18">
        <f t="shared" si="166"/>
        <v>0.81559164897815917</v>
      </c>
      <c r="BD115" s="18">
        <f t="shared" si="167"/>
        <v>0.37627560972717022</v>
      </c>
      <c r="BE115" s="18">
        <f t="shared" si="95"/>
        <v>1.1918672587053294</v>
      </c>
    </row>
    <row r="116" spans="1:57">
      <c r="A116" s="17" t="s">
        <v>34</v>
      </c>
      <c r="B116" s="17">
        <v>166.237375933301</v>
      </c>
      <c r="C116" s="17">
        <v>116.25643961076101</v>
      </c>
      <c r="D116" s="17">
        <v>123.771126699627</v>
      </c>
      <c r="E116" s="17">
        <v>139.66305132110901</v>
      </c>
      <c r="F116" s="17">
        <v>127.57835030887099</v>
      </c>
      <c r="G116" s="17">
        <v>111.72017348791999</v>
      </c>
      <c r="H116" s="17">
        <v>110.54294661131399</v>
      </c>
      <c r="I116" s="17">
        <v>105.15029003339799</v>
      </c>
      <c r="J116" s="17">
        <v>114.75968477682</v>
      </c>
      <c r="K116" s="17">
        <v>140.96400510912099</v>
      </c>
      <c r="L116" s="17">
        <v>110.22617675481099</v>
      </c>
      <c r="M116" s="17">
        <v>116.57674307687699</v>
      </c>
      <c r="N116" s="17"/>
      <c r="P116" s="18">
        <f t="shared" si="138"/>
        <v>162.00401140214427</v>
      </c>
      <c r="Q116" s="18">
        <f t="shared" si="139"/>
        <v>115.23404255319173</v>
      </c>
      <c r="R116" s="18">
        <f t="shared" si="140"/>
        <v>119.42220897397922</v>
      </c>
      <c r="S116" s="18">
        <f t="shared" si="141"/>
        <v>138.33378709501781</v>
      </c>
      <c r="T116" s="18">
        <f t="shared" si="142"/>
        <v>124.82992327365815</v>
      </c>
      <c r="U116" s="18">
        <f t="shared" si="143"/>
        <v>110.71443750265604</v>
      </c>
      <c r="V116" s="18">
        <f t="shared" si="144"/>
        <v>109.64725156577998</v>
      </c>
      <c r="W116" s="18">
        <f t="shared" si="145"/>
        <v>105.50264550264581</v>
      </c>
      <c r="X116" s="18">
        <f t="shared" si="146"/>
        <v>113.6044286025375</v>
      </c>
      <c r="Y116" s="18">
        <f t="shared" si="147"/>
        <v>138.09513959185114</v>
      </c>
      <c r="Z116" s="18">
        <f t="shared" si="148"/>
        <v>107.85219399538191</v>
      </c>
      <c r="AA116" s="18">
        <f t="shared" si="149"/>
        <v>115.97917683719682</v>
      </c>
      <c r="AC116" s="17">
        <f t="shared" si="150"/>
        <v>5.8024333308995262</v>
      </c>
      <c r="AD116" s="17">
        <f t="shared" si="151"/>
        <v>1.70503245787003</v>
      </c>
      <c r="AE116" s="17">
        <f t="shared" si="152"/>
        <v>23.61100600528134</v>
      </c>
      <c r="AF116" s="17">
        <f t="shared" si="153"/>
        <v>3.2077760289871455</v>
      </c>
      <c r="AG116" s="17">
        <f t="shared" si="154"/>
        <v>1.7207958280261386</v>
      </c>
      <c r="AH116" s="17">
        <f t="shared" si="155"/>
        <v>2.3782539350523919</v>
      </c>
      <c r="AI116" s="17">
        <f t="shared" si="156"/>
        <v>2.924452305015917</v>
      </c>
      <c r="AJ116" s="17">
        <f t="shared" si="157"/>
        <v>1.6653508850927139</v>
      </c>
      <c r="AK116" s="17">
        <f t="shared" si="158"/>
        <v>1.6171040123966676</v>
      </c>
      <c r="AL116" s="17">
        <f t="shared" si="159"/>
        <v>6.3331164243383959</v>
      </c>
      <c r="AM116" s="17">
        <f t="shared" si="160"/>
        <v>4.0519243752941518</v>
      </c>
      <c r="AN116" s="17">
        <f t="shared" si="161"/>
        <v>64.148241805570635</v>
      </c>
      <c r="AO116" s="19">
        <f t="shared" si="162"/>
        <v>119.16548739382506</v>
      </c>
      <c r="AQ116">
        <v>58.15</v>
      </c>
      <c r="AR116" s="19">
        <f t="shared" si="163"/>
        <v>65.227145260796462</v>
      </c>
      <c r="AT116" s="1">
        <v>50.543199999999999</v>
      </c>
      <c r="AU116" s="19">
        <f t="shared" si="90"/>
        <v>135.15960838959199</v>
      </c>
      <c r="AW116" s="1">
        <v>130.75000000000009</v>
      </c>
      <c r="AX116" s="1">
        <v>129.75000000000011</v>
      </c>
      <c r="AY116" s="1">
        <v>137.10657898656507</v>
      </c>
      <c r="AZ116" s="18">
        <f t="shared" si="137"/>
        <v>0.43470359791207008</v>
      </c>
      <c r="BA116" s="18">
        <f t="shared" si="164"/>
        <v>-0.43554142941430768</v>
      </c>
      <c r="BB116" s="18">
        <f t="shared" si="165"/>
        <v>0.93250056035592355</v>
      </c>
      <c r="BC116" s="18">
        <f t="shared" si="166"/>
        <v>0.93166272885368595</v>
      </c>
      <c r="BD116" s="18">
        <f t="shared" si="167"/>
        <v>0.54292011941955753</v>
      </c>
      <c r="BE116" s="18">
        <f t="shared" si="95"/>
        <v>1.4745828482732435</v>
      </c>
    </row>
    <row r="117" spans="1:57">
      <c r="A117" s="17" t="s">
        <v>35</v>
      </c>
      <c r="B117" s="17">
        <v>167.18487827784301</v>
      </c>
      <c r="C117" s="17">
        <v>116.771608471666</v>
      </c>
      <c r="D117" s="17">
        <v>123.886050048809</v>
      </c>
      <c r="E117" s="17">
        <v>140.35023421483601</v>
      </c>
      <c r="F117" s="17">
        <v>128.29454662681999</v>
      </c>
      <c r="G117" s="17">
        <v>112.792344058821</v>
      </c>
      <c r="H117" s="17">
        <v>110.75801070978</v>
      </c>
      <c r="I117" s="17">
        <v>105.466690103709</v>
      </c>
      <c r="J117" s="17">
        <v>115.176483301044</v>
      </c>
      <c r="K117" s="17">
        <v>141.038930891728</v>
      </c>
      <c r="L117" s="17">
        <v>111.33791394393999</v>
      </c>
      <c r="M117" s="17">
        <v>117.194017119495</v>
      </c>
      <c r="N117" s="17"/>
      <c r="P117" s="18">
        <f t="shared" si="138"/>
        <v>162.92738485992993</v>
      </c>
      <c r="Q117" s="18">
        <f t="shared" si="139"/>
        <v>115.74468085106464</v>
      </c>
      <c r="R117" s="18">
        <f t="shared" si="140"/>
        <v>119.53309428776738</v>
      </c>
      <c r="S117" s="18">
        <f t="shared" si="141"/>
        <v>139.0144296215627</v>
      </c>
      <c r="T117" s="18">
        <f t="shared" si="142"/>
        <v>125.53069053708492</v>
      </c>
      <c r="U117" s="18">
        <f t="shared" si="143"/>
        <v>111.77695609673111</v>
      </c>
      <c r="V117" s="18">
        <f t="shared" si="144"/>
        <v>109.86057306688112</v>
      </c>
      <c r="W117" s="18">
        <f t="shared" si="145"/>
        <v>105.82010582010599</v>
      </c>
      <c r="X117" s="18">
        <f t="shared" si="146"/>
        <v>114.01703132342274</v>
      </c>
      <c r="Y117" s="18">
        <f t="shared" si="147"/>
        <v>138.16854050295703</v>
      </c>
      <c r="Z117" s="18">
        <f t="shared" si="148"/>
        <v>108.93998728118676</v>
      </c>
      <c r="AA117" s="18">
        <f t="shared" si="149"/>
        <v>116.59328676561191</v>
      </c>
      <c r="AC117" s="17">
        <f t="shared" si="150"/>
        <v>5.83550543128736</v>
      </c>
      <c r="AD117" s="17">
        <f t="shared" si="151"/>
        <v>1.7125879931338643</v>
      </c>
      <c r="AE117" s="17">
        <f t="shared" si="152"/>
        <v>23.632929178803611</v>
      </c>
      <c r="AF117" s="17">
        <f t="shared" si="153"/>
        <v>3.2235592214147504</v>
      </c>
      <c r="AG117" s="17">
        <f t="shared" si="154"/>
        <v>1.7304559908436585</v>
      </c>
      <c r="AH117" s="17">
        <f t="shared" si="155"/>
        <v>2.4010778691699701</v>
      </c>
      <c r="AI117" s="17">
        <f t="shared" si="156"/>
        <v>2.9301419009400833</v>
      </c>
      <c r="AJ117" s="17">
        <f t="shared" si="157"/>
        <v>1.6703619710057291</v>
      </c>
      <c r="AK117" s="17">
        <f t="shared" si="158"/>
        <v>1.6229772122681594</v>
      </c>
      <c r="AL117" s="17">
        <f t="shared" si="159"/>
        <v>6.3364826290944798</v>
      </c>
      <c r="AM117" s="17">
        <f t="shared" si="160"/>
        <v>4.0927919364141667</v>
      </c>
      <c r="AN117" s="17">
        <f t="shared" si="161"/>
        <v>64.487906849395458</v>
      </c>
      <c r="AO117" s="19">
        <f t="shared" si="162"/>
        <v>119.67677818377129</v>
      </c>
      <c r="AQ117">
        <v>63.86</v>
      </c>
      <c r="AR117" s="19">
        <f t="shared" si="163"/>
        <v>71.632080762759458</v>
      </c>
      <c r="AT117" s="1">
        <v>50.552399999999999</v>
      </c>
      <c r="AU117" s="19">
        <f t="shared" si="90"/>
        <v>135.18421048042092</v>
      </c>
      <c r="AW117" s="1">
        <v>131.44000000000008</v>
      </c>
      <c r="AX117" s="1">
        <v>130.75000000000011</v>
      </c>
      <c r="AY117" s="1">
        <v>137.8301242217523</v>
      </c>
      <c r="AZ117" s="18">
        <f t="shared" si="137"/>
        <v>0.47730137102469289</v>
      </c>
      <c r="BA117" s="18">
        <f t="shared" si="164"/>
        <v>-0.22638430327517586</v>
      </c>
      <c r="BB117" s="18">
        <f t="shared" si="165"/>
        <v>0.81199351128888442</v>
      </c>
      <c r="BC117" s="18">
        <f t="shared" si="166"/>
        <v>1.0629105790384015</v>
      </c>
      <c r="BD117" s="18">
        <f t="shared" si="167"/>
        <v>0.54500531459180501</v>
      </c>
      <c r="BE117" s="18">
        <f t="shared" si="95"/>
        <v>1.6079158936302065</v>
      </c>
    </row>
    <row r="118" spans="1:57">
      <c r="A118" s="17" t="s">
        <v>36</v>
      </c>
      <c r="B118" s="17">
        <v>167.40224835146299</v>
      </c>
      <c r="C118" s="17">
        <v>117.28677733257</v>
      </c>
      <c r="D118" s="17">
        <v>123.886050048809</v>
      </c>
      <c r="E118" s="17">
        <v>140.79003126682201</v>
      </c>
      <c r="F118" s="17">
        <v>128.46836799595701</v>
      </c>
      <c r="G118" s="17">
        <v>113.006778173002</v>
      </c>
      <c r="H118" s="17">
        <v>110.75801070978</v>
      </c>
      <c r="I118" s="17">
        <v>105.466690103709</v>
      </c>
      <c r="J118" s="17">
        <v>115.374462600051</v>
      </c>
      <c r="K118" s="17">
        <v>140.63296937869501</v>
      </c>
      <c r="L118" s="17">
        <v>111.554560165411</v>
      </c>
      <c r="M118" s="17">
        <v>117.443494890062</v>
      </c>
      <c r="N118" s="17"/>
      <c r="P118" s="18">
        <f t="shared" si="138"/>
        <v>163.13921943496163</v>
      </c>
      <c r="Q118" s="18">
        <f t="shared" si="139"/>
        <v>116.25531914893658</v>
      </c>
      <c r="R118" s="18">
        <f t="shared" si="140"/>
        <v>119.53309428776738</v>
      </c>
      <c r="S118" s="18">
        <f t="shared" si="141"/>
        <v>139.45004083855216</v>
      </c>
      <c r="T118" s="18">
        <f t="shared" si="142"/>
        <v>125.70076726342731</v>
      </c>
      <c r="U118" s="18">
        <f t="shared" si="143"/>
        <v>111.98945981554692</v>
      </c>
      <c r="V118" s="18">
        <f t="shared" si="144"/>
        <v>109.86057306688112</v>
      </c>
      <c r="W118" s="18">
        <f t="shared" si="145"/>
        <v>105.82010582010599</v>
      </c>
      <c r="X118" s="18">
        <f t="shared" si="146"/>
        <v>114.21301761584382</v>
      </c>
      <c r="Y118" s="18">
        <f t="shared" si="147"/>
        <v>137.77084102096649</v>
      </c>
      <c r="Z118" s="18">
        <f t="shared" si="148"/>
        <v>109.15196751124077</v>
      </c>
      <c r="AA118" s="18">
        <f t="shared" si="149"/>
        <v>116.84148572627818</v>
      </c>
      <c r="AC118" s="17">
        <f t="shared" si="150"/>
        <v>5.8430926261238492</v>
      </c>
      <c r="AD118" s="17">
        <f t="shared" si="151"/>
        <v>1.720143528397684</v>
      </c>
      <c r="AE118" s="17">
        <f t="shared" si="152"/>
        <v>23.632929178803611</v>
      </c>
      <c r="AF118" s="17">
        <f t="shared" si="153"/>
        <v>3.2336604645684339</v>
      </c>
      <c r="AG118" s="17">
        <f t="shared" si="154"/>
        <v>1.7328005194106813</v>
      </c>
      <c r="AH118" s="17">
        <f t="shared" si="155"/>
        <v>2.4056426559935029</v>
      </c>
      <c r="AI118" s="17">
        <f t="shared" si="156"/>
        <v>2.9301419009400833</v>
      </c>
      <c r="AJ118" s="17">
        <f t="shared" si="157"/>
        <v>1.6703619710057291</v>
      </c>
      <c r="AK118" s="17">
        <f t="shared" si="158"/>
        <v>1.6257669822071263</v>
      </c>
      <c r="AL118" s="17">
        <f t="shared" si="159"/>
        <v>6.3182439196888538</v>
      </c>
      <c r="AM118" s="17">
        <f t="shared" si="160"/>
        <v>4.1007558714016472</v>
      </c>
      <c r="AN118" s="17">
        <f t="shared" si="161"/>
        <v>64.625186035012206</v>
      </c>
      <c r="AO118" s="19">
        <f t="shared" si="162"/>
        <v>119.83872565355341</v>
      </c>
      <c r="AQ118">
        <v>60.83</v>
      </c>
      <c r="AR118" s="19">
        <f t="shared" si="163"/>
        <v>68.233314638250206</v>
      </c>
      <c r="AT118" s="1">
        <v>50.564700000000002</v>
      </c>
      <c r="AU118" s="19">
        <f t="shared" si="90"/>
        <v>135.21710240620305</v>
      </c>
      <c r="AW118" s="1">
        <v>131.40000000000006</v>
      </c>
      <c r="AX118" s="1">
        <v>130.56000000000012</v>
      </c>
      <c r="AY118" s="1">
        <v>137.78817957043711</v>
      </c>
      <c r="AZ118" s="18">
        <f t="shared" si="137"/>
        <v>0.45089158887581304</v>
      </c>
      <c r="BA118" s="18">
        <f t="shared" si="164"/>
        <v>-0.86442941150270702</v>
      </c>
      <c r="BB118" s="18">
        <f t="shared" si="165"/>
        <v>0.80378246984563229</v>
      </c>
      <c r="BC118" s="18">
        <f t="shared" si="166"/>
        <v>0.39024464721873831</v>
      </c>
      <c r="BD118" s="18">
        <f t="shared" si="167"/>
        <v>0.92047239210280718</v>
      </c>
      <c r="BE118" s="18">
        <f t="shared" si="95"/>
        <v>1.3107170393215455</v>
      </c>
    </row>
    <row r="119" spans="1:57">
      <c r="A119" s="17" t="s">
        <v>37</v>
      </c>
      <c r="B119" s="17">
        <v>167.41894442801899</v>
      </c>
      <c r="C119" s="17">
        <v>117.029192902118</v>
      </c>
      <c r="D119" s="17">
        <v>123.771126699627</v>
      </c>
      <c r="E119" s="17">
        <v>141.174853687309</v>
      </c>
      <c r="F119" s="17">
        <v>128.82123844458201</v>
      </c>
      <c r="G119" s="17">
        <v>113.328429344272</v>
      </c>
      <c r="H119" s="17">
        <v>110.865542759013</v>
      </c>
      <c r="I119" s="17">
        <v>105.25575672350099</v>
      </c>
      <c r="J119" s="17">
        <v>115.18806103782801</v>
      </c>
      <c r="K119" s="17">
        <v>140.72288031782301</v>
      </c>
      <c r="L119" s="17">
        <v>111.42343218925799</v>
      </c>
      <c r="M119" s="17">
        <v>117.46688343105301</v>
      </c>
      <c r="N119" s="17"/>
      <c r="P119" s="18">
        <f t="shared" si="138"/>
        <v>163.15549033289636</v>
      </c>
      <c r="Q119" s="18">
        <f t="shared" si="139"/>
        <v>116.00000000000061</v>
      </c>
      <c r="R119" s="18">
        <f t="shared" si="140"/>
        <v>119.42220897397922</v>
      </c>
      <c r="S119" s="18">
        <f t="shared" si="141"/>
        <v>139.83120065341717</v>
      </c>
      <c r="T119" s="18">
        <f t="shared" si="142"/>
        <v>126.04603580562711</v>
      </c>
      <c r="U119" s="18">
        <f t="shared" si="143"/>
        <v>112.30821539376915</v>
      </c>
      <c r="V119" s="18">
        <f t="shared" si="144"/>
        <v>109.96723381743169</v>
      </c>
      <c r="W119" s="18">
        <f t="shared" si="145"/>
        <v>105.6084656084652</v>
      </c>
      <c r="X119" s="18">
        <f t="shared" si="146"/>
        <v>114.02849251011401</v>
      </c>
      <c r="Y119" s="18">
        <f t="shared" si="147"/>
        <v>137.85892211429314</v>
      </c>
      <c r="Z119" s="18">
        <f t="shared" si="148"/>
        <v>109.02366368778752</v>
      </c>
      <c r="AA119" s="18">
        <f t="shared" si="149"/>
        <v>116.86475437884098</v>
      </c>
      <c r="AC119" s="17">
        <f t="shared" si="150"/>
        <v>5.8436753944126281</v>
      </c>
      <c r="AD119" s="17">
        <f t="shared" si="151"/>
        <v>1.7163657607657743</v>
      </c>
      <c r="AE119" s="17">
        <f t="shared" si="152"/>
        <v>23.61100600528134</v>
      </c>
      <c r="AF119" s="17">
        <f t="shared" si="153"/>
        <v>3.2424990523278896</v>
      </c>
      <c r="AG119" s="17">
        <f t="shared" si="154"/>
        <v>1.7375600886820937</v>
      </c>
      <c r="AH119" s="17">
        <f t="shared" si="155"/>
        <v>2.4124898362287701</v>
      </c>
      <c r="AI119" s="17">
        <f t="shared" si="156"/>
        <v>2.9329866989021665</v>
      </c>
      <c r="AJ119" s="17">
        <f t="shared" si="157"/>
        <v>1.6670212470637085</v>
      </c>
      <c r="AK119" s="17">
        <f t="shared" si="158"/>
        <v>1.6231403567090343</v>
      </c>
      <c r="AL119" s="17">
        <f t="shared" si="159"/>
        <v>6.3222833653961352</v>
      </c>
      <c r="AM119" s="17">
        <f t="shared" si="160"/>
        <v>4.0959355949618752</v>
      </c>
      <c r="AN119" s="17">
        <f t="shared" si="161"/>
        <v>64.638055958663969</v>
      </c>
      <c r="AO119" s="19">
        <f t="shared" si="162"/>
        <v>119.84301935939538</v>
      </c>
      <c r="AQ119">
        <v>54.66</v>
      </c>
      <c r="AR119" s="19">
        <f t="shared" si="163"/>
        <v>61.312394840157097</v>
      </c>
      <c r="AT119" s="1">
        <v>50.727699999999999</v>
      </c>
      <c r="AU119" s="19">
        <f t="shared" si="90"/>
        <v>135.65298727632413</v>
      </c>
      <c r="AW119" s="1">
        <v>131.16000000000008</v>
      </c>
      <c r="AX119" s="1">
        <v>130.2000000000001</v>
      </c>
      <c r="AY119" s="1">
        <v>137.53651166254588</v>
      </c>
      <c r="AZ119" s="18">
        <f t="shared" si="137"/>
        <v>0.41263851223898812</v>
      </c>
      <c r="BA119" s="18">
        <f t="shared" si="164"/>
        <v>-1.2453978615626857</v>
      </c>
      <c r="BB119" s="18">
        <f t="shared" si="165"/>
        <v>0.90467882397677279</v>
      </c>
      <c r="BC119" s="18">
        <f t="shared" si="166"/>
        <v>7.1919474653075244E-2</v>
      </c>
      <c r="BD119" s="18">
        <f t="shared" si="167"/>
        <v>0.84367643209466447</v>
      </c>
      <c r="BE119" s="18">
        <f t="shared" si="95"/>
        <v>0.91559590674773972</v>
      </c>
    </row>
    <row r="120" spans="1:57">
      <c r="A120" s="17" t="s">
        <v>38</v>
      </c>
      <c r="B120" s="17">
        <v>167.73713311776501</v>
      </c>
      <c r="C120" s="17">
        <v>117.63022323984001</v>
      </c>
      <c r="D120" s="17">
        <v>124.23080727724</v>
      </c>
      <c r="E120" s="17">
        <v>141.47721416054901</v>
      </c>
      <c r="F120" s="17">
        <v>129.76745401793099</v>
      </c>
      <c r="G120" s="17">
        <v>113.864514629723</v>
      </c>
      <c r="H120" s="17">
        <v>110.865542759013</v>
      </c>
      <c r="I120" s="17">
        <v>105.25575672350099</v>
      </c>
      <c r="J120" s="17">
        <v>114.836097839594</v>
      </c>
      <c r="K120" s="17">
        <v>141.25144765693901</v>
      </c>
      <c r="L120" s="17">
        <v>110.732444767091</v>
      </c>
      <c r="M120" s="17">
        <v>117.663163735838</v>
      </c>
      <c r="N120" s="17"/>
      <c r="P120" s="18">
        <f t="shared" si="138"/>
        <v>163.46557609930264</v>
      </c>
      <c r="Q120" s="18">
        <f t="shared" si="139"/>
        <v>116.59574468085188</v>
      </c>
      <c r="R120" s="18">
        <f t="shared" si="140"/>
        <v>119.86573786043918</v>
      </c>
      <c r="S120" s="18">
        <f t="shared" si="141"/>
        <v>140.13068336509707</v>
      </c>
      <c r="T120" s="18">
        <f t="shared" si="142"/>
        <v>126.971867007673</v>
      </c>
      <c r="U120" s="18">
        <f t="shared" si="143"/>
        <v>112.83947469080718</v>
      </c>
      <c r="V120" s="18">
        <f t="shared" si="144"/>
        <v>109.96723381743169</v>
      </c>
      <c r="W120" s="18">
        <f t="shared" si="145"/>
        <v>105.6084656084652</v>
      </c>
      <c r="X120" s="18">
        <f t="shared" si="146"/>
        <v>113.68007243469941</v>
      </c>
      <c r="Y120" s="18">
        <f t="shared" si="147"/>
        <v>138.37673217809214</v>
      </c>
      <c r="Z120" s="18">
        <f t="shared" si="148"/>
        <v>108.34755832245587</v>
      </c>
      <c r="AA120" s="18">
        <f t="shared" si="149"/>
        <v>117.06002856113055</v>
      </c>
      <c r="AC120" s="17">
        <f t="shared" si="150"/>
        <v>5.8547816131467245</v>
      </c>
      <c r="AD120" s="17">
        <f t="shared" si="151"/>
        <v>1.7251805519069074</v>
      </c>
      <c r="AE120" s="17">
        <f t="shared" si="152"/>
        <v>23.698696253951947</v>
      </c>
      <c r="AF120" s="17">
        <f t="shared" si="153"/>
        <v>3.2494436569960392</v>
      </c>
      <c r="AG120" s="17">
        <f t="shared" si="154"/>
        <v>1.7503227855432011</v>
      </c>
      <c r="AH120" s="17">
        <f t="shared" si="155"/>
        <v>2.4239018032875701</v>
      </c>
      <c r="AI120" s="17">
        <f t="shared" si="156"/>
        <v>2.9329866989021665</v>
      </c>
      <c r="AJ120" s="17">
        <f t="shared" si="157"/>
        <v>1.6670212470637085</v>
      </c>
      <c r="AK120" s="17">
        <f t="shared" si="158"/>
        <v>1.6181807657064358</v>
      </c>
      <c r="AL120" s="17">
        <f t="shared" si="159"/>
        <v>6.346030409857117</v>
      </c>
      <c r="AM120" s="17">
        <f t="shared" si="160"/>
        <v>4.0705348338964882</v>
      </c>
      <c r="AN120" s="17">
        <f t="shared" si="161"/>
        <v>64.746062376759866</v>
      </c>
      <c r="AO120" s="19">
        <f t="shared" si="162"/>
        <v>120.08314299701817</v>
      </c>
      <c r="AQ120">
        <v>57.35</v>
      </c>
      <c r="AR120" s="19">
        <f t="shared" si="163"/>
        <v>64.329781267526712</v>
      </c>
      <c r="AT120" s="1">
        <v>50.921300000000002</v>
      </c>
      <c r="AU120" s="19">
        <f t="shared" si="90"/>
        <v>136.17070083985445</v>
      </c>
      <c r="AW120" s="1">
        <v>131.7700000000001</v>
      </c>
      <c r="AX120" s="1">
        <v>131.03000000000011</v>
      </c>
      <c r="AY120" s="1">
        <v>138.17616759510273</v>
      </c>
      <c r="AZ120" s="18">
        <f t="shared" si="137"/>
        <v>0.43428439406200731</v>
      </c>
      <c r="BA120" s="18">
        <f t="shared" si="164"/>
        <v>-1.285191927435742</v>
      </c>
      <c r="BB120" s="18">
        <f t="shared" si="165"/>
        <v>0.9224784296604398</v>
      </c>
      <c r="BC120" s="18">
        <f t="shared" si="166"/>
        <v>7.157089628670521E-2</v>
      </c>
      <c r="BD120" s="18">
        <f t="shared" si="167"/>
        <v>1.3289677724320756</v>
      </c>
      <c r="BE120" s="18">
        <f t="shared" si="95"/>
        <v>1.4005386687187809</v>
      </c>
    </row>
    <row r="121" spans="1:57">
      <c r="A121" s="17" t="s">
        <v>39</v>
      </c>
      <c r="B121" s="17">
        <v>167.92175319506501</v>
      </c>
      <c r="C121" s="17">
        <v>117.45850028620499</v>
      </c>
      <c r="D121" s="17">
        <v>125.15019407069001</v>
      </c>
      <c r="E121" s="17">
        <v>141.60090708141999</v>
      </c>
      <c r="F121" s="17">
        <v>129.639375114356</v>
      </c>
      <c r="G121" s="17">
        <v>113.650080515543</v>
      </c>
      <c r="H121" s="17">
        <v>111.295670955944</v>
      </c>
      <c r="I121" s="17">
        <v>105.466690103709</v>
      </c>
      <c r="J121" s="17">
        <v>115.111647975054</v>
      </c>
      <c r="K121" s="17">
        <v>141.228288778679</v>
      </c>
      <c r="L121" s="17">
        <v>110.670871630462</v>
      </c>
      <c r="M121" s="17">
        <v>117.657201950879</v>
      </c>
      <c r="N121" s="17"/>
      <c r="P121" s="18">
        <f t="shared" si="138"/>
        <v>163.64549468223296</v>
      </c>
      <c r="Q121" s="18">
        <f t="shared" si="139"/>
        <v>116.42553191489422</v>
      </c>
      <c r="R121" s="18">
        <f t="shared" si="140"/>
        <v>120.75282037073869</v>
      </c>
      <c r="S121" s="18">
        <f t="shared" si="141"/>
        <v>140.25319901987527</v>
      </c>
      <c r="T121" s="18">
        <f t="shared" si="142"/>
        <v>126.84654731457826</v>
      </c>
      <c r="U121" s="18">
        <f t="shared" si="143"/>
        <v>112.62697097199235</v>
      </c>
      <c r="V121" s="18">
        <f t="shared" si="144"/>
        <v>110.39387681963299</v>
      </c>
      <c r="W121" s="18">
        <f t="shared" si="145"/>
        <v>105.82010582010599</v>
      </c>
      <c r="X121" s="18">
        <f t="shared" si="146"/>
        <v>113.9528486779521</v>
      </c>
      <c r="Y121" s="18">
        <f t="shared" si="147"/>
        <v>138.35404462375064</v>
      </c>
      <c r="Z121" s="18">
        <f t="shared" si="148"/>
        <v>108.2873113097033</v>
      </c>
      <c r="AA121" s="18">
        <f t="shared" si="149"/>
        <v>117.05409733596699</v>
      </c>
      <c r="AC121" s="17">
        <f t="shared" si="150"/>
        <v>5.8612256855706582</v>
      </c>
      <c r="AD121" s="17">
        <f t="shared" si="151"/>
        <v>1.7226620401522956</v>
      </c>
      <c r="AE121" s="17">
        <f t="shared" si="152"/>
        <v>23.874081642128996</v>
      </c>
      <c r="AF121" s="17">
        <f t="shared" si="153"/>
        <v>3.2522846316330107</v>
      </c>
      <c r="AG121" s="17">
        <f t="shared" si="154"/>
        <v>1.7485952381780216</v>
      </c>
      <c r="AH121" s="17">
        <f t="shared" si="155"/>
        <v>2.4193370164640582</v>
      </c>
      <c r="AI121" s="17">
        <f t="shared" si="156"/>
        <v>2.9443658907504728</v>
      </c>
      <c r="AJ121" s="17">
        <f t="shared" si="157"/>
        <v>1.6703619710057291</v>
      </c>
      <c r="AK121" s="17">
        <f t="shared" si="158"/>
        <v>1.6220636033992664</v>
      </c>
      <c r="AL121" s="17">
        <f t="shared" si="159"/>
        <v>6.3449899465688873</v>
      </c>
      <c r="AM121" s="17">
        <f t="shared" si="160"/>
        <v>4.0682713997421374</v>
      </c>
      <c r="AN121" s="17">
        <f t="shared" si="161"/>
        <v>64.742781807985608</v>
      </c>
      <c r="AO121" s="19">
        <f t="shared" si="162"/>
        <v>120.27102087357915</v>
      </c>
      <c r="AQ121">
        <v>54.81</v>
      </c>
      <c r="AR121" s="19">
        <f t="shared" si="163"/>
        <v>61.480650588895188</v>
      </c>
      <c r="AT121" s="1">
        <v>51.175600000000003</v>
      </c>
      <c r="AU121" s="19">
        <f t="shared" si="90"/>
        <v>136.85073472004947</v>
      </c>
      <c r="AW121" s="1">
        <v>132.22000000000008</v>
      </c>
      <c r="AX121" s="1">
        <v>131.38000000000011</v>
      </c>
      <c r="AY121" s="1">
        <v>138.64804492239873</v>
      </c>
      <c r="AZ121" s="18">
        <f t="shared" ref="AZ121:AZ146" si="168">+((AO121-AO109)/$AW109)*$AO$4</f>
        <v>0.42083312659002969</v>
      </c>
      <c r="BA121" s="18">
        <f t="shared" si="164"/>
        <v>-1.2489767429799685</v>
      </c>
      <c r="BB121" s="18">
        <f t="shared" si="165"/>
        <v>0.99860733989693107</v>
      </c>
      <c r="BC121" s="18">
        <f t="shared" si="166"/>
        <v>0.17046372350699224</v>
      </c>
      <c r="BD121" s="18">
        <f t="shared" si="167"/>
        <v>1.5450528546913547</v>
      </c>
      <c r="BE121" s="18">
        <f t="shared" si="95"/>
        <v>1.715516578198347</v>
      </c>
    </row>
    <row r="122" spans="1:57">
      <c r="A122" s="17" t="s">
        <v>40</v>
      </c>
      <c r="B122" s="17">
        <v>167.85464781044601</v>
      </c>
      <c r="C122" s="17">
        <v>116.9433314253</v>
      </c>
      <c r="D122" s="17">
        <v>126.184491394209</v>
      </c>
      <c r="E122" s="17">
        <v>141.91701121253399</v>
      </c>
      <c r="F122" s="17">
        <v>129.512603138369</v>
      </c>
      <c r="G122" s="17">
        <v>113.650080515543</v>
      </c>
      <c r="H122" s="17">
        <v>110.65047866054699</v>
      </c>
      <c r="I122" s="17">
        <v>105.57215679381299</v>
      </c>
      <c r="J122" s="17">
        <v>115.53886646238399</v>
      </c>
      <c r="K122" s="17">
        <v>141.59883083084199</v>
      </c>
      <c r="L122" s="17">
        <v>110.670871630462</v>
      </c>
      <c r="M122" s="17">
        <v>117.749380318313</v>
      </c>
      <c r="N122" s="17"/>
      <c r="P122" s="18">
        <f t="shared" si="138"/>
        <v>163.58009818861095</v>
      </c>
      <c r="Q122" s="18">
        <f t="shared" si="139"/>
        <v>115.91489361702129</v>
      </c>
      <c r="R122" s="18">
        <f t="shared" si="140"/>
        <v>121.75077582613559</v>
      </c>
      <c r="S122" s="18">
        <f t="shared" si="141"/>
        <v>140.5662945820855</v>
      </c>
      <c r="T122" s="18">
        <f t="shared" si="142"/>
        <v>126.72250639386252</v>
      </c>
      <c r="U122" s="18">
        <f t="shared" si="143"/>
        <v>112.62697097199235</v>
      </c>
      <c r="V122" s="18">
        <f t="shared" si="144"/>
        <v>109.75391231633054</v>
      </c>
      <c r="W122" s="18">
        <f t="shared" si="145"/>
        <v>105.92592592592639</v>
      </c>
      <c r="X122" s="18">
        <f t="shared" si="146"/>
        <v>114.37576646685986</v>
      </c>
      <c r="Y122" s="18">
        <f t="shared" si="147"/>
        <v>138.7170454932172</v>
      </c>
      <c r="Z122" s="18">
        <f t="shared" si="148"/>
        <v>108.2873113097033</v>
      </c>
      <c r="AA122" s="18">
        <f t="shared" si="149"/>
        <v>117.1458032019487</v>
      </c>
      <c r="AC122" s="17">
        <f t="shared" si="150"/>
        <v>5.8588834053330752</v>
      </c>
      <c r="AD122" s="17">
        <f t="shared" si="151"/>
        <v>1.7151065048884611</v>
      </c>
      <c r="AE122" s="17">
        <f t="shared" si="152"/>
        <v>24.071387758410211</v>
      </c>
      <c r="AF122" s="17">
        <f t="shared" si="153"/>
        <v>3.2595449001496992</v>
      </c>
      <c r="AG122" s="17">
        <f t="shared" si="154"/>
        <v>1.7468853188471876</v>
      </c>
      <c r="AH122" s="17">
        <f t="shared" si="155"/>
        <v>2.4193370164640582</v>
      </c>
      <c r="AI122" s="17">
        <f t="shared" si="156"/>
        <v>2.9272971029780002</v>
      </c>
      <c r="AJ122" s="17">
        <f t="shared" si="157"/>
        <v>1.6720323329767395</v>
      </c>
      <c r="AK122" s="17">
        <f t="shared" si="158"/>
        <v>1.6280836332675508</v>
      </c>
      <c r="AL122" s="17">
        <f t="shared" si="159"/>
        <v>6.3616373591806736</v>
      </c>
      <c r="AM122" s="17">
        <f t="shared" si="160"/>
        <v>4.0682713997421374</v>
      </c>
      <c r="AN122" s="17">
        <f t="shared" si="161"/>
        <v>64.793504448259583</v>
      </c>
      <c r="AO122" s="19">
        <f t="shared" si="162"/>
        <v>120.52197118049739</v>
      </c>
      <c r="AQ122">
        <v>56.95</v>
      </c>
      <c r="AR122" s="19">
        <f t="shared" si="163"/>
        <v>63.881099270891823</v>
      </c>
      <c r="AT122" s="1">
        <v>51.659700000000001</v>
      </c>
      <c r="AU122" s="19">
        <f t="shared" si="90"/>
        <v>138.14528604290598</v>
      </c>
      <c r="AW122" s="1">
        <v>132.72000000000008</v>
      </c>
      <c r="AX122" s="1">
        <v>131.86000000000013</v>
      </c>
      <c r="AY122" s="1">
        <v>139.17235306383876</v>
      </c>
      <c r="AZ122" s="18">
        <f t="shared" si="168"/>
        <v>0.41243926849014562</v>
      </c>
      <c r="BA122" s="18">
        <f t="shared" ref="BA122:BA146" si="169">+((AR122-AR110)/$AW110)*$AR$4</f>
        <v>-1.2508423544043681</v>
      </c>
      <c r="BB122" s="18">
        <f t="shared" si="165"/>
        <v>1.2672150870867938</v>
      </c>
      <c r="BC122" s="18">
        <f t="shared" si="166"/>
        <v>0.42881200117257134</v>
      </c>
      <c r="BD122" s="18">
        <f t="shared" si="167"/>
        <v>1.592865299158009</v>
      </c>
      <c r="BE122" s="18">
        <f t="shared" si="95"/>
        <v>2.0216773003305804</v>
      </c>
    </row>
    <row r="123" spans="1:57">
      <c r="A123" s="17" t="s">
        <v>41</v>
      </c>
      <c r="B123" s="17">
        <v>168.02257181119001</v>
      </c>
      <c r="C123" s="17">
        <v>117.28677733257</v>
      </c>
      <c r="D123" s="17">
        <v>127.333712066909</v>
      </c>
      <c r="E123" s="17">
        <v>142.150653396401</v>
      </c>
      <c r="F123" s="17">
        <v>129.41850435206899</v>
      </c>
      <c r="G123" s="17">
        <v>113.75729757263299</v>
      </c>
      <c r="H123" s="17">
        <v>110.54294661131399</v>
      </c>
      <c r="I123" s="17">
        <v>105.888556864124</v>
      </c>
      <c r="J123" s="17">
        <v>115.824836560949</v>
      </c>
      <c r="K123" s="17">
        <v>142.36307381342999</v>
      </c>
      <c r="L123" s="17">
        <v>111.744980791652</v>
      </c>
      <c r="M123" s="17">
        <v>118.018577839128</v>
      </c>
      <c r="N123" s="17"/>
      <c r="P123" s="18">
        <f t="shared" si="138"/>
        <v>163.74374587360654</v>
      </c>
      <c r="Q123" s="18">
        <f t="shared" si="139"/>
        <v>116.25531914893658</v>
      </c>
      <c r="R123" s="18">
        <f t="shared" si="140"/>
        <v>122.85961659531968</v>
      </c>
      <c r="S123" s="18">
        <f t="shared" si="141"/>
        <v>140.7977130411106</v>
      </c>
      <c r="T123" s="18">
        <f t="shared" si="142"/>
        <v>126.63043478260923</v>
      </c>
      <c r="U123" s="18">
        <f t="shared" si="143"/>
        <v>112.73322283139976</v>
      </c>
      <c r="V123" s="18">
        <f t="shared" si="144"/>
        <v>109.64725156577997</v>
      </c>
      <c r="W123" s="18">
        <f t="shared" si="145"/>
        <v>106.2433862433866</v>
      </c>
      <c r="X123" s="18">
        <f t="shared" si="146"/>
        <v>114.65885777813409</v>
      </c>
      <c r="Y123" s="18">
        <f t="shared" si="147"/>
        <v>139.46573478649375</v>
      </c>
      <c r="Z123" s="18">
        <f t="shared" si="148"/>
        <v>109.33828697660471</v>
      </c>
      <c r="AA123" s="18">
        <f t="shared" si="149"/>
        <v>117.41362083046272</v>
      </c>
      <c r="AC123" s="17">
        <f t="shared" si="150"/>
        <v>5.8647447094682299</v>
      </c>
      <c r="AD123" s="17">
        <f t="shared" si="151"/>
        <v>1.720143528397684</v>
      </c>
      <c r="AE123" s="17">
        <f t="shared" si="152"/>
        <v>24.290617048213505</v>
      </c>
      <c r="AF123" s="17">
        <f t="shared" si="153"/>
        <v>3.2649111855750808</v>
      </c>
      <c r="AG123" s="17">
        <f t="shared" si="154"/>
        <v>1.7456161003748107</v>
      </c>
      <c r="AH123" s="17">
        <f t="shared" si="155"/>
        <v>2.4216194098758139</v>
      </c>
      <c r="AI123" s="17">
        <f t="shared" si="156"/>
        <v>2.924452305015917</v>
      </c>
      <c r="AJ123" s="17">
        <f t="shared" si="157"/>
        <v>1.6770434188897547</v>
      </c>
      <c r="AK123" s="17">
        <f t="shared" si="158"/>
        <v>1.6321133009571602</v>
      </c>
      <c r="AL123" s="17">
        <f t="shared" si="159"/>
        <v>6.3959726476925649</v>
      </c>
      <c r="AM123" s="17">
        <f t="shared" si="160"/>
        <v>4.1077557511011946</v>
      </c>
      <c r="AN123" s="17">
        <f t="shared" si="161"/>
        <v>64.94163474597525</v>
      </c>
      <c r="AO123" s="19">
        <f t="shared" si="162"/>
        <v>120.98662415153697</v>
      </c>
      <c r="AQ123">
        <v>53.96</v>
      </c>
      <c r="AR123" s="19">
        <f t="shared" si="163"/>
        <v>60.527201346046049</v>
      </c>
      <c r="AT123" s="1">
        <v>52.748600000000003</v>
      </c>
      <c r="AU123" s="19">
        <f t="shared" si="90"/>
        <v>141.0571574237332</v>
      </c>
      <c r="AW123" s="1">
        <v>133.6100000000001</v>
      </c>
      <c r="AX123" s="1">
        <v>133.28000000000009</v>
      </c>
      <c r="AY123" s="1">
        <v>140.10562155560203</v>
      </c>
      <c r="AZ123" s="18">
        <f t="shared" si="168"/>
        <v>0.44466488564360085</v>
      </c>
      <c r="BA123" s="18">
        <f t="shared" si="169"/>
        <v>-1.5779314651843424</v>
      </c>
      <c r="BB123" s="18">
        <f t="shared" si="165"/>
        <v>1.9057051679289687</v>
      </c>
      <c r="BC123" s="18">
        <f t="shared" si="166"/>
        <v>0.77243858838822721</v>
      </c>
      <c r="BD123" s="18">
        <f t="shared" si="167"/>
        <v>1.7049352419539181</v>
      </c>
      <c r="BE123" s="18">
        <f t="shared" si="95"/>
        <v>2.4773738303421453</v>
      </c>
    </row>
    <row r="124" spans="1:57">
      <c r="A124" s="17" t="s">
        <v>42</v>
      </c>
      <c r="B124" s="17">
        <v>168.87953004825499</v>
      </c>
      <c r="C124" s="17">
        <v>117.115054378935</v>
      </c>
      <c r="D124" s="17">
        <v>127.793405463634</v>
      </c>
      <c r="E124" s="17">
        <v>142.301833633021</v>
      </c>
      <c r="F124" s="17">
        <v>129.689038362681</v>
      </c>
      <c r="G124" s="17">
        <v>112.89956111591199</v>
      </c>
      <c r="H124" s="17">
        <v>110.327882512849</v>
      </c>
      <c r="I124" s="17">
        <v>105.994023554227</v>
      </c>
      <c r="J124" s="17">
        <v>115.176483301044</v>
      </c>
      <c r="K124" s="17">
        <v>143.51148171774599</v>
      </c>
      <c r="L124" s="17">
        <v>111.93426117462199</v>
      </c>
      <c r="M124" s="17">
        <v>117.9552911988</v>
      </c>
      <c r="N124" s="17"/>
      <c r="P124" s="18">
        <f t="shared" si="138"/>
        <v>164.5788810002843</v>
      </c>
      <c r="Q124" s="18">
        <f t="shared" si="139"/>
        <v>116.08510638297894</v>
      </c>
      <c r="R124" s="18">
        <f t="shared" si="140"/>
        <v>123.30315785046943</v>
      </c>
      <c r="S124" s="18">
        <f t="shared" si="141"/>
        <v>140.94745439695055</v>
      </c>
      <c r="T124" s="18">
        <f t="shared" si="142"/>
        <v>126.89514066496193</v>
      </c>
      <c r="U124" s="18">
        <f t="shared" si="143"/>
        <v>111.88320795613951</v>
      </c>
      <c r="V124" s="18">
        <f t="shared" si="144"/>
        <v>109.43393006467983</v>
      </c>
      <c r="W124" s="18">
        <f t="shared" si="145"/>
        <v>106.34920634920599</v>
      </c>
      <c r="X124" s="18">
        <f t="shared" si="146"/>
        <v>114.01703132342274</v>
      </c>
      <c r="Y124" s="18">
        <f t="shared" si="147"/>
        <v>140.59077056943804</v>
      </c>
      <c r="Z124" s="18">
        <f t="shared" si="148"/>
        <v>109.52349075654719</v>
      </c>
      <c r="AA124" s="18">
        <f t="shared" si="149"/>
        <v>117.35065859411689</v>
      </c>
      <c r="AC124" s="17">
        <f t="shared" si="150"/>
        <v>5.8946564125976737</v>
      </c>
      <c r="AD124" s="17">
        <f t="shared" si="151"/>
        <v>1.7176250166430727</v>
      </c>
      <c r="AE124" s="17">
        <f t="shared" si="152"/>
        <v>24.378309742302029</v>
      </c>
      <c r="AF124" s="17">
        <f t="shared" si="153"/>
        <v>3.2683834879091553</v>
      </c>
      <c r="AG124" s="17">
        <f t="shared" si="154"/>
        <v>1.749265103482887</v>
      </c>
      <c r="AH124" s="17">
        <f t="shared" si="155"/>
        <v>2.4033602625817472</v>
      </c>
      <c r="AI124" s="17">
        <f t="shared" si="156"/>
        <v>2.9187627090917774</v>
      </c>
      <c r="AJ124" s="17">
        <f t="shared" si="157"/>
        <v>1.6787137808607493</v>
      </c>
      <c r="AK124" s="17">
        <f t="shared" si="158"/>
        <v>1.6229772122681594</v>
      </c>
      <c r="AL124" s="17">
        <f t="shared" si="159"/>
        <v>6.447567386044625</v>
      </c>
      <c r="AM124" s="17">
        <f t="shared" si="160"/>
        <v>4.1147137153534352</v>
      </c>
      <c r="AN124" s="17">
        <f t="shared" si="161"/>
        <v>64.906810246682582</v>
      </c>
      <c r="AO124" s="19">
        <f t="shared" si="162"/>
        <v>121.1011450758179</v>
      </c>
      <c r="AQ124">
        <v>57.03</v>
      </c>
      <c r="AR124" s="19">
        <f t="shared" si="163"/>
        <v>63.970835670218797</v>
      </c>
      <c r="AT124" s="1">
        <v>52.869100000000003</v>
      </c>
      <c r="AU124" s="19">
        <f t="shared" si="90"/>
        <v>141.37939133078589</v>
      </c>
      <c r="AW124" s="1">
        <v>134.1100000000001</v>
      </c>
      <c r="AX124" s="1">
        <v>133.98000000000008</v>
      </c>
      <c r="AY124" s="1">
        <v>140.62992969704203</v>
      </c>
      <c r="AZ124" s="18">
        <f t="shared" si="168"/>
        <v>0.5180440595085487</v>
      </c>
      <c r="BA124" s="18">
        <f t="shared" si="169"/>
        <v>6.6019228537738256E-3</v>
      </c>
      <c r="BB124" s="18">
        <f t="shared" si="165"/>
        <v>1.8848518834477277</v>
      </c>
      <c r="BC124" s="18">
        <f t="shared" si="166"/>
        <v>2.4094978658100503</v>
      </c>
      <c r="BD124" s="18">
        <f t="shared" si="167"/>
        <v>0.81556371054466847</v>
      </c>
      <c r="BE124" s="18">
        <f t="shared" si="95"/>
        <v>3.2250615763547188</v>
      </c>
    </row>
    <row r="125" spans="1:57">
      <c r="A125" s="17" t="s">
        <v>43</v>
      </c>
      <c r="B125" s="17">
        <v>170.82173326144701</v>
      </c>
      <c r="C125" s="17">
        <v>117.115054378935</v>
      </c>
      <c r="D125" s="17">
        <v>127.793405463634</v>
      </c>
      <c r="E125" s="17">
        <v>142.65916873776001</v>
      </c>
      <c r="F125" s="17">
        <v>129.53612783494401</v>
      </c>
      <c r="G125" s="17">
        <v>113.43564640136201</v>
      </c>
      <c r="H125" s="17">
        <v>110.54294661131399</v>
      </c>
      <c r="I125" s="17">
        <v>105.994023554227</v>
      </c>
      <c r="J125" s="17">
        <v>115.452033436504</v>
      </c>
      <c r="K125" s="17">
        <v>144.31250644815799</v>
      </c>
      <c r="L125" s="17">
        <v>111.85330390238801</v>
      </c>
      <c r="M125" s="17">
        <v>117.847979069549</v>
      </c>
      <c r="N125" s="17"/>
      <c r="P125" s="18">
        <f t="shared" si="138"/>
        <v>166.47162449270738</v>
      </c>
      <c r="Q125" s="18">
        <f t="shared" si="139"/>
        <v>116.08510638297894</v>
      </c>
      <c r="R125" s="18">
        <f t="shared" si="140"/>
        <v>123.30315785046943</v>
      </c>
      <c r="S125" s="18">
        <f t="shared" si="141"/>
        <v>141.30138851075483</v>
      </c>
      <c r="T125" s="18">
        <f t="shared" si="142"/>
        <v>126.74552429667584</v>
      </c>
      <c r="U125" s="18">
        <f t="shared" si="143"/>
        <v>112.41446725317655</v>
      </c>
      <c r="V125" s="18">
        <f t="shared" si="144"/>
        <v>109.64725156577997</v>
      </c>
      <c r="W125" s="18">
        <f t="shared" si="145"/>
        <v>106.34920634920599</v>
      </c>
      <c r="X125" s="18">
        <f t="shared" si="146"/>
        <v>114.28980756667544</v>
      </c>
      <c r="Y125" s="18">
        <f t="shared" si="147"/>
        <v>141.37549303725623</v>
      </c>
      <c r="Z125" s="18">
        <f t="shared" si="148"/>
        <v>109.44427709163219</v>
      </c>
      <c r="AA125" s="18">
        <f t="shared" si="149"/>
        <v>117.24389654118349</v>
      </c>
      <c r="AC125" s="17">
        <f t="shared" si="150"/>
        <v>5.9624480544973109</v>
      </c>
      <c r="AD125" s="17">
        <f t="shared" si="151"/>
        <v>1.7176250166430727</v>
      </c>
      <c r="AE125" s="17">
        <f t="shared" si="152"/>
        <v>24.378309742302029</v>
      </c>
      <c r="AF125" s="17">
        <f t="shared" si="153"/>
        <v>3.2765907479715319</v>
      </c>
      <c r="AG125" s="17">
        <f t="shared" si="154"/>
        <v>1.7472026234652818</v>
      </c>
      <c r="AH125" s="17">
        <f t="shared" si="155"/>
        <v>2.4147722296405258</v>
      </c>
      <c r="AI125" s="17">
        <f t="shared" si="156"/>
        <v>2.924452305015917</v>
      </c>
      <c r="AJ125" s="17">
        <f t="shared" si="157"/>
        <v>1.6787137808607493</v>
      </c>
      <c r="AK125" s="17">
        <f t="shared" si="158"/>
        <v>1.62686004996099</v>
      </c>
      <c r="AL125" s="17">
        <f t="shared" si="159"/>
        <v>6.4835551750730813</v>
      </c>
      <c r="AM125" s="17">
        <f t="shared" si="160"/>
        <v>4.1117377185949522</v>
      </c>
      <c r="AN125" s="17">
        <f t="shared" si="161"/>
        <v>64.847760008751976</v>
      </c>
      <c r="AO125" s="19">
        <f t="shared" si="162"/>
        <v>121.17002745277742</v>
      </c>
      <c r="AQ125">
        <v>59.88</v>
      </c>
      <c r="AR125" s="19">
        <f t="shared" si="163"/>
        <v>67.167694896242352</v>
      </c>
      <c r="AT125" s="1">
        <v>52.910200000000003</v>
      </c>
      <c r="AU125" s="19">
        <f t="shared" si="90"/>
        <v>141.48929849742379</v>
      </c>
      <c r="AW125" s="1">
        <v>134.38000000000011</v>
      </c>
      <c r="AX125" s="1">
        <v>134.0200000000001</v>
      </c>
      <c r="AY125" s="1">
        <v>140.91305609341964</v>
      </c>
      <c r="AZ125" s="18">
        <f t="shared" si="168"/>
        <v>0.55710889851949574</v>
      </c>
      <c r="BA125" s="18">
        <f t="shared" si="169"/>
        <v>0.9791949162294733</v>
      </c>
      <c r="BB125" s="18">
        <f t="shared" si="165"/>
        <v>1.8672094914096364</v>
      </c>
      <c r="BC125" s="18">
        <f t="shared" si="166"/>
        <v>3.4035133061586054</v>
      </c>
      <c r="BD125" s="18">
        <f t="shared" si="167"/>
        <v>0.25276562009876624</v>
      </c>
      <c r="BE125" s="18">
        <f t="shared" si="95"/>
        <v>3.6562789262573716</v>
      </c>
    </row>
    <row r="126" spans="1:57">
      <c r="A126" s="23" t="s">
        <v>64</v>
      </c>
      <c r="B126" s="17">
        <v>171.180377829002</v>
      </c>
      <c r="C126" s="17">
        <v>117.45850028620499</v>
      </c>
      <c r="D126" s="17">
        <v>129.63212777408299</v>
      </c>
      <c r="E126" s="17">
        <v>143.26388968423899</v>
      </c>
      <c r="F126" s="17">
        <v>129.679889869569</v>
      </c>
      <c r="G126" s="17">
        <v>112.792344058821</v>
      </c>
      <c r="H126" s="17">
        <v>110.65047866054699</v>
      </c>
      <c r="I126" s="17">
        <v>105.994023554227</v>
      </c>
      <c r="J126" s="17">
        <v>115.881567471191</v>
      </c>
      <c r="K126" s="17">
        <v>145.011359656834</v>
      </c>
      <c r="L126" s="17">
        <v>110.762091092134</v>
      </c>
      <c r="M126" s="17">
        <v>118.30520211597501</v>
      </c>
      <c r="N126" s="17"/>
      <c r="P126" s="18">
        <f t="shared" si="138"/>
        <v>166.82113589641727</v>
      </c>
      <c r="Q126" s="18">
        <f t="shared" si="139"/>
        <v>116.42553191489422</v>
      </c>
      <c r="R126" s="18">
        <f t="shared" si="140"/>
        <v>125.07727339630634</v>
      </c>
      <c r="S126" s="18">
        <f t="shared" si="141"/>
        <v>141.90035393411358</v>
      </c>
      <c r="T126" s="18">
        <f t="shared" si="142"/>
        <v>126.8861892583128</v>
      </c>
      <c r="U126" s="18">
        <f t="shared" si="143"/>
        <v>111.77695609673113</v>
      </c>
      <c r="V126" s="18">
        <f t="shared" si="144"/>
        <v>109.75391231633054</v>
      </c>
      <c r="W126" s="18">
        <f t="shared" si="145"/>
        <v>106.34920634920599</v>
      </c>
      <c r="X126" s="18">
        <f t="shared" si="146"/>
        <v>114.71501759292167</v>
      </c>
      <c r="Y126" s="18">
        <f t="shared" si="147"/>
        <v>142.06012335356726</v>
      </c>
      <c r="Z126" s="18">
        <f t="shared" si="148"/>
        <v>108.37656614341023</v>
      </c>
      <c r="AA126" s="18">
        <f t="shared" si="149"/>
        <v>117.69877588637598</v>
      </c>
      <c r="AC126" s="17">
        <f t="shared" si="150"/>
        <v>5.9749663656234571</v>
      </c>
      <c r="AD126" s="17">
        <f t="shared" si="151"/>
        <v>1.7226620401522956</v>
      </c>
      <c r="AE126" s="17">
        <f t="shared" si="152"/>
        <v>24.729070736983893</v>
      </c>
      <c r="AF126" s="17">
        <f t="shared" si="153"/>
        <v>3.2904799573078063</v>
      </c>
      <c r="AG126" s="17">
        <f t="shared" si="154"/>
        <v>1.7491417072425239</v>
      </c>
      <c r="AH126" s="17">
        <f t="shared" si="155"/>
        <v>2.4010778691699706</v>
      </c>
      <c r="AI126" s="17">
        <f t="shared" si="156"/>
        <v>2.9272971029780002</v>
      </c>
      <c r="AJ126" s="17">
        <f t="shared" si="157"/>
        <v>1.6787137808607493</v>
      </c>
      <c r="AK126" s="17">
        <f t="shared" si="158"/>
        <v>1.6329127087174526</v>
      </c>
      <c r="AL126" s="17">
        <f t="shared" si="159"/>
        <v>6.5149526848887369</v>
      </c>
      <c r="AM126" s="17">
        <f t="shared" si="160"/>
        <v>4.071624635526339</v>
      </c>
      <c r="AN126" s="17">
        <f t="shared" si="161"/>
        <v>65.099354398568423</v>
      </c>
      <c r="AO126" s="19">
        <f t="shared" si="162"/>
        <v>121.79225398801967</v>
      </c>
      <c r="AQ126">
        <v>57.52</v>
      </c>
      <c r="AR126" s="19">
        <f t="shared" si="163"/>
        <v>64.52047111609653</v>
      </c>
      <c r="AT126" s="1">
        <v>53.108600000000003</v>
      </c>
      <c r="AU126" s="19">
        <f t="shared" si="90"/>
        <v>142.01984793443006</v>
      </c>
      <c r="AW126" s="1">
        <v>134.82000000000011</v>
      </c>
      <c r="AX126" s="1">
        <v>134.26000000000005</v>
      </c>
      <c r="AY126" s="1">
        <v>141.37444725788686</v>
      </c>
      <c r="AZ126" s="18">
        <f t="shared" si="168"/>
        <v>0.63052061144729687</v>
      </c>
      <c r="BA126" s="18">
        <f t="shared" si="169"/>
        <v>0.58132017102404332</v>
      </c>
      <c r="BB126" s="18">
        <f t="shared" si="165"/>
        <v>1.8927572173328193</v>
      </c>
      <c r="BC126" s="18">
        <f t="shared" si="166"/>
        <v>3.1045979998041595</v>
      </c>
      <c r="BD126" s="18">
        <f t="shared" si="167"/>
        <v>1.0678637526298154</v>
      </c>
      <c r="BE126" s="18">
        <f t="shared" si="95"/>
        <v>4.1724617524339749</v>
      </c>
    </row>
    <row r="127" spans="1:57">
      <c r="A127" s="17" t="s">
        <v>33</v>
      </c>
      <c r="B127" s="17">
        <v>171.60837532994199</v>
      </c>
      <c r="C127" s="17">
        <v>117.97366914710901</v>
      </c>
      <c r="D127" s="17">
        <v>130.66650201228001</v>
      </c>
      <c r="E127" s="17">
        <v>144.225945735457</v>
      </c>
      <c r="F127" s="17">
        <v>130.05105730441801</v>
      </c>
      <c r="G127" s="17">
        <v>113.221212287182</v>
      </c>
      <c r="H127" s="17">
        <v>110.54294661131399</v>
      </c>
      <c r="I127" s="17">
        <v>105.78309017402</v>
      </c>
      <c r="J127" s="17">
        <v>115.962611628679</v>
      </c>
      <c r="K127" s="17">
        <v>145.6134904916</v>
      </c>
      <c r="L127" s="17">
        <v>110.630963115981</v>
      </c>
      <c r="M127" s="17">
        <v>118.629431497944</v>
      </c>
      <c r="N127" s="17"/>
      <c r="P127" s="18">
        <f t="shared" si="138"/>
        <v>167.23823410693157</v>
      </c>
      <c r="Q127" s="18">
        <f t="shared" si="139"/>
        <v>116.93617021276617</v>
      </c>
      <c r="R127" s="18">
        <f t="shared" si="140"/>
        <v>126.07530306384784</v>
      </c>
      <c r="S127" s="18">
        <f t="shared" si="141"/>
        <v>142.85325347127664</v>
      </c>
      <c r="T127" s="18">
        <f t="shared" si="142"/>
        <v>127.24936061381088</v>
      </c>
      <c r="U127" s="18">
        <f t="shared" si="143"/>
        <v>112.20196353436174</v>
      </c>
      <c r="V127" s="18">
        <f t="shared" si="144"/>
        <v>109.64725156577997</v>
      </c>
      <c r="W127" s="18">
        <f t="shared" si="145"/>
        <v>106.1375661375662</v>
      </c>
      <c r="X127" s="18">
        <f t="shared" si="146"/>
        <v>114.79524589976046</v>
      </c>
      <c r="Y127" s="18">
        <f t="shared" si="147"/>
        <v>142.64999976645151</v>
      </c>
      <c r="Z127" s="18">
        <f t="shared" si="148"/>
        <v>108.24826231995699</v>
      </c>
      <c r="AA127" s="18">
        <f t="shared" si="149"/>
        <v>118.02134328562472</v>
      </c>
      <c r="AC127" s="17">
        <f t="shared" si="150"/>
        <v>5.989905406564481</v>
      </c>
      <c r="AD127" s="17">
        <f t="shared" si="151"/>
        <v>1.7302175754161158</v>
      </c>
      <c r="AE127" s="17">
        <f t="shared" si="152"/>
        <v>24.926391525773738</v>
      </c>
      <c r="AF127" s="17">
        <f t="shared" si="153"/>
        <v>3.3125764267064577</v>
      </c>
      <c r="AG127" s="17">
        <f t="shared" si="154"/>
        <v>1.7541480689946629</v>
      </c>
      <c r="AH127" s="17">
        <f t="shared" si="155"/>
        <v>2.4102074428170144</v>
      </c>
      <c r="AI127" s="17">
        <f t="shared" si="156"/>
        <v>2.924452305015917</v>
      </c>
      <c r="AJ127" s="17">
        <f t="shared" si="157"/>
        <v>1.6753730569187444</v>
      </c>
      <c r="AK127" s="17">
        <f t="shared" si="158"/>
        <v>1.634054719803576</v>
      </c>
      <c r="AL127" s="17">
        <f t="shared" si="159"/>
        <v>6.5420047303829394</v>
      </c>
      <c r="AM127" s="17">
        <f t="shared" si="160"/>
        <v>4.066804359086567</v>
      </c>
      <c r="AN127" s="17">
        <f t="shared" si="161"/>
        <v>65.277766869581626</v>
      </c>
      <c r="AO127" s="19">
        <f t="shared" si="162"/>
        <v>122.24390248706183</v>
      </c>
      <c r="AQ127">
        <v>50.54</v>
      </c>
      <c r="AR127" s="19">
        <f t="shared" si="163"/>
        <v>56.690970274817772</v>
      </c>
      <c r="AT127" s="1">
        <v>53.370199999999997</v>
      </c>
      <c r="AU127" s="19">
        <f t="shared" si="90"/>
        <v>142.71940303886976</v>
      </c>
      <c r="AW127" s="1">
        <v>134.65000000000012</v>
      </c>
      <c r="AX127" s="1">
        <v>133.91000000000005</v>
      </c>
      <c r="AY127" s="1">
        <v>141.19618248979725</v>
      </c>
      <c r="AZ127" s="18">
        <f t="shared" si="168"/>
        <v>0.6037070710412642</v>
      </c>
      <c r="BA127" s="18">
        <f t="shared" si="169"/>
        <v>-0.41598517691463804</v>
      </c>
      <c r="BB127" s="18">
        <f t="shared" si="165"/>
        <v>1.9879015129045212</v>
      </c>
      <c r="BC127" s="18">
        <f t="shared" si="166"/>
        <v>2.1756234070311473</v>
      </c>
      <c r="BD127" s="18">
        <f t="shared" si="167"/>
        <v>1.4810355614061512</v>
      </c>
      <c r="BE127" s="18">
        <f t="shared" si="95"/>
        <v>3.6566589684372985</v>
      </c>
    </row>
    <row r="128" spans="1:57">
      <c r="A128" s="17" t="s">
        <v>34</v>
      </c>
      <c r="B128" s="17">
        <v>171.72845864978501</v>
      </c>
      <c r="C128" s="17">
        <v>117.28677733257</v>
      </c>
      <c r="D128" s="17">
        <v>129.057575123742</v>
      </c>
      <c r="E128" s="17">
        <v>145.036821550056</v>
      </c>
      <c r="F128" s="17">
        <v>130.011849476793</v>
      </c>
      <c r="G128" s="17">
        <v>113.328429344272</v>
      </c>
      <c r="H128" s="17">
        <v>110.65047866054699</v>
      </c>
      <c r="I128" s="17">
        <v>105.78309017402</v>
      </c>
      <c r="J128" s="17">
        <v>115.707901419431</v>
      </c>
      <c r="K128" s="17">
        <v>145.54401385681999</v>
      </c>
      <c r="L128" s="17">
        <v>110.206792619205</v>
      </c>
      <c r="M128" s="17">
        <v>118.371240349361</v>
      </c>
      <c r="N128" s="17"/>
      <c r="P128" s="18">
        <f t="shared" si="138"/>
        <v>167.35525941130635</v>
      </c>
      <c r="Q128" s="18">
        <f t="shared" si="139"/>
        <v>116.25531914893659</v>
      </c>
      <c r="R128" s="18">
        <f t="shared" si="140"/>
        <v>124.52290867082323</v>
      </c>
      <c r="S128" s="18">
        <f t="shared" si="141"/>
        <v>143.65641165260075</v>
      </c>
      <c r="T128" s="18">
        <f t="shared" si="142"/>
        <v>127.21099744245535</v>
      </c>
      <c r="U128" s="18">
        <f t="shared" si="143"/>
        <v>112.30821539376915</v>
      </c>
      <c r="V128" s="18">
        <f t="shared" si="144"/>
        <v>109.75391231633054</v>
      </c>
      <c r="W128" s="18">
        <f t="shared" si="145"/>
        <v>106.1375661375662</v>
      </c>
      <c r="X128" s="18">
        <f t="shared" si="146"/>
        <v>114.54309979255281</v>
      </c>
      <c r="Y128" s="18">
        <f t="shared" si="147"/>
        <v>142.58193710342707</v>
      </c>
      <c r="Z128" s="18">
        <f t="shared" si="148"/>
        <v>107.83322734321852</v>
      </c>
      <c r="AA128" s="18">
        <f t="shared" si="149"/>
        <v>117.76447561125885</v>
      </c>
      <c r="AC128" s="17">
        <f t="shared" si="150"/>
        <v>5.9940968554106284</v>
      </c>
      <c r="AD128" s="17">
        <f t="shared" si="151"/>
        <v>1.7201435283976843</v>
      </c>
      <c r="AE128" s="17">
        <f t="shared" si="152"/>
        <v>24.619467096463811</v>
      </c>
      <c r="AF128" s="17">
        <f t="shared" si="153"/>
        <v>3.3312005937710576</v>
      </c>
      <c r="AG128" s="17">
        <f t="shared" si="154"/>
        <v>1.7536192279645062</v>
      </c>
      <c r="AH128" s="17">
        <f t="shared" si="155"/>
        <v>2.4124898362287701</v>
      </c>
      <c r="AI128" s="17">
        <f t="shared" si="156"/>
        <v>2.9272971029780002</v>
      </c>
      <c r="AJ128" s="17">
        <f t="shared" si="157"/>
        <v>1.6753730569187444</v>
      </c>
      <c r="AK128" s="17">
        <f t="shared" si="158"/>
        <v>1.630465542104331</v>
      </c>
      <c r="AL128" s="17">
        <f t="shared" si="159"/>
        <v>6.5388833405182538</v>
      </c>
      <c r="AM128" s="17">
        <f t="shared" si="160"/>
        <v>4.0512118126899841</v>
      </c>
      <c r="AN128" s="17">
        <f t="shared" si="161"/>
        <v>65.135693006526139</v>
      </c>
      <c r="AO128" s="19">
        <f t="shared" si="162"/>
        <v>121.78994099997192</v>
      </c>
      <c r="AQ128">
        <v>29.21</v>
      </c>
      <c r="AR128" s="19">
        <f t="shared" si="163"/>
        <v>32.765002804262508</v>
      </c>
      <c r="AT128" s="1">
        <v>53.738900000000001</v>
      </c>
      <c r="AU128" s="19">
        <f t="shared" si="90"/>
        <v>143.7053585702418</v>
      </c>
      <c r="AW128" s="1">
        <v>133.9500000000001</v>
      </c>
      <c r="AX128" s="1">
        <v>132.58000000000007</v>
      </c>
      <c r="AY128" s="1">
        <v>140.46215109178121</v>
      </c>
      <c r="AZ128" s="18">
        <f t="shared" si="168"/>
        <v>0.45363404588083334</v>
      </c>
      <c r="BA128" s="18">
        <f t="shared" si="169"/>
        <v>-2.7120971743972446</v>
      </c>
      <c r="BB128" s="18">
        <f t="shared" si="165"/>
        <v>2.1910911306390033</v>
      </c>
      <c r="BC128" s="18">
        <f t="shared" si="166"/>
        <v>-6.7371997877407885E-2</v>
      </c>
      <c r="BD128" s="18">
        <f t="shared" si="167"/>
        <v>2.5147907359271278</v>
      </c>
      <c r="BE128" s="18">
        <f t="shared" si="95"/>
        <v>2.4474187380497199</v>
      </c>
    </row>
    <row r="129" spans="1:57">
      <c r="A129" s="17" t="s">
        <v>35</v>
      </c>
      <c r="B129" s="17">
        <v>171.19611067037201</v>
      </c>
      <c r="C129" s="17">
        <v>116.51402404121301</v>
      </c>
      <c r="D129" s="17">
        <v>127.90832881281599</v>
      </c>
      <c r="E129" s="17">
        <v>145.27046373392301</v>
      </c>
      <c r="F129" s="17">
        <v>129.438108265881</v>
      </c>
      <c r="G129" s="17">
        <v>113.75729757263299</v>
      </c>
      <c r="H129" s="17">
        <v>110.75801070978</v>
      </c>
      <c r="I129" s="17">
        <v>105.67762348391599</v>
      </c>
      <c r="J129" s="17">
        <v>115.198481000934</v>
      </c>
      <c r="K129" s="17">
        <v>144.06865708294799</v>
      </c>
      <c r="L129" s="17">
        <v>110.53974365430901</v>
      </c>
      <c r="M129" s="17">
        <v>117.57969874641999</v>
      </c>
      <c r="N129" s="17"/>
      <c r="P129" s="18">
        <f t="shared" si="138"/>
        <v>166.83646808870188</v>
      </c>
      <c r="Q129" s="18">
        <f t="shared" si="139"/>
        <v>115.4893617021277</v>
      </c>
      <c r="R129" s="18">
        <f t="shared" si="140"/>
        <v>123.41404316425761</v>
      </c>
      <c r="S129" s="18">
        <f t="shared" si="141"/>
        <v>143.88783011162585</v>
      </c>
      <c r="T129" s="18">
        <f t="shared" si="142"/>
        <v>126.64961636828652</v>
      </c>
      <c r="U129" s="18">
        <f t="shared" si="143"/>
        <v>112.73322283139976</v>
      </c>
      <c r="V129" s="18">
        <f t="shared" si="144"/>
        <v>109.86057306688112</v>
      </c>
      <c r="W129" s="18">
        <f t="shared" si="145"/>
        <v>106.0317460317458</v>
      </c>
      <c r="X129" s="18">
        <f t="shared" si="146"/>
        <v>114.03880757813653</v>
      </c>
      <c r="Y129" s="18">
        <f t="shared" si="147"/>
        <v>141.13660643565893</v>
      </c>
      <c r="Z129" s="18">
        <f t="shared" si="148"/>
        <v>108.15900748625003</v>
      </c>
      <c r="AA129" s="18">
        <f t="shared" si="149"/>
        <v>116.97699140884848</v>
      </c>
      <c r="AC129" s="17">
        <f t="shared" si="150"/>
        <v>5.9755155126648045</v>
      </c>
      <c r="AD129" s="17">
        <f t="shared" si="151"/>
        <v>1.70881022550194</v>
      </c>
      <c r="AE129" s="17">
        <f t="shared" si="152"/>
        <v>24.400232915824308</v>
      </c>
      <c r="AF129" s="17">
        <f t="shared" si="153"/>
        <v>3.3365668791964391</v>
      </c>
      <c r="AG129" s="17">
        <f t="shared" si="154"/>
        <v>1.7458805208898827</v>
      </c>
      <c r="AH129" s="17">
        <f t="shared" si="155"/>
        <v>2.4216194098758139</v>
      </c>
      <c r="AI129" s="17">
        <f t="shared" si="156"/>
        <v>2.9301419009400833</v>
      </c>
      <c r="AJ129" s="17">
        <f t="shared" si="157"/>
        <v>1.673702694947734</v>
      </c>
      <c r="AK129" s="17">
        <f t="shared" si="158"/>
        <v>1.6232871867058272</v>
      </c>
      <c r="AL129" s="17">
        <f t="shared" si="159"/>
        <v>6.4725997086851859</v>
      </c>
      <c r="AM129" s="17">
        <f t="shared" si="160"/>
        <v>4.0634511233023645</v>
      </c>
      <c r="AN129" s="17">
        <f t="shared" si="161"/>
        <v>64.700134413924658</v>
      </c>
      <c r="AO129" s="19">
        <f t="shared" si="162"/>
        <v>121.05194249245905</v>
      </c>
      <c r="AQ129">
        <v>16.55</v>
      </c>
      <c r="AR129" s="19">
        <f t="shared" si="163"/>
        <v>18.564217610768385</v>
      </c>
      <c r="AT129" s="1">
        <v>54.201900000000002</v>
      </c>
      <c r="AU129" s="19">
        <f t="shared" si="90"/>
        <v>144.94348553261025</v>
      </c>
      <c r="AW129" s="1">
        <v>132.85000000000008</v>
      </c>
      <c r="AX129" s="1">
        <v>130.88000000000002</v>
      </c>
      <c r="AY129" s="1">
        <v>139.30867318061317</v>
      </c>
      <c r="AZ129" s="18">
        <f t="shared" si="168"/>
        <v>0.23644791065385962</v>
      </c>
      <c r="BA129" s="18">
        <f t="shared" si="169"/>
        <v>-4.4103577047580993</v>
      </c>
      <c r="BB129" s="18">
        <f t="shared" si="165"/>
        <v>2.4890977561402887</v>
      </c>
      <c r="BC129" s="18">
        <f t="shared" si="166"/>
        <v>-1.6848120379639506</v>
      </c>
      <c r="BD129" s="18">
        <f t="shared" si="167"/>
        <v>2.7575448438069254</v>
      </c>
      <c r="BE129" s="18">
        <f t="shared" si="95"/>
        <v>1.0727328058429748</v>
      </c>
    </row>
    <row r="130" spans="1:57">
      <c r="A130" s="17" t="s">
        <v>36</v>
      </c>
      <c r="B130" s="17">
        <v>170.54560584148601</v>
      </c>
      <c r="C130" s="17">
        <v>116.857469948483</v>
      </c>
      <c r="D130" s="17">
        <v>126.874018670184</v>
      </c>
      <c r="E130" s="17">
        <v>144.803179366188</v>
      </c>
      <c r="F130" s="17">
        <v>129.249910693282</v>
      </c>
      <c r="G130" s="17">
        <v>113.650080515543</v>
      </c>
      <c r="H130" s="17">
        <v>110.54294661131399</v>
      </c>
      <c r="I130" s="17">
        <v>105.57215679381299</v>
      </c>
      <c r="J130" s="17">
        <v>115.12901458023001</v>
      </c>
      <c r="K130" s="17">
        <v>144.62310787423701</v>
      </c>
      <c r="L130" s="17">
        <v>110.532902194683</v>
      </c>
      <c r="M130" s="17">
        <v>117.581991740635</v>
      </c>
      <c r="N130" s="17"/>
      <c r="P130" s="18">
        <f t="shared" si="138"/>
        <v>166.20252887302104</v>
      </c>
      <c r="Q130" s="18">
        <f t="shared" si="139"/>
        <v>115.82978723404297</v>
      </c>
      <c r="R130" s="18">
        <f t="shared" si="140"/>
        <v>122.41607534016995</v>
      </c>
      <c r="S130" s="18">
        <f t="shared" si="141"/>
        <v>143.42499319357469</v>
      </c>
      <c r="T130" s="18">
        <f t="shared" si="142"/>
        <v>126.46547314578093</v>
      </c>
      <c r="U130" s="18">
        <f t="shared" si="143"/>
        <v>112.62697097199235</v>
      </c>
      <c r="V130" s="18">
        <f t="shared" si="144"/>
        <v>109.64725156577997</v>
      </c>
      <c r="W130" s="18">
        <f t="shared" si="145"/>
        <v>105.92592592592639</v>
      </c>
      <c r="X130" s="18">
        <f t="shared" si="146"/>
        <v>113.970040457989</v>
      </c>
      <c r="Y130" s="18">
        <f t="shared" si="147"/>
        <v>141.67977317783965</v>
      </c>
      <c r="Z130" s="18">
        <f t="shared" si="148"/>
        <v>108.15231337372143</v>
      </c>
      <c r="AA130" s="18">
        <f t="shared" si="149"/>
        <v>116.97927264929602</v>
      </c>
      <c r="AC130" s="17">
        <f t="shared" si="150"/>
        <v>5.9528099635676286</v>
      </c>
      <c r="AD130" s="17">
        <f t="shared" si="151"/>
        <v>1.7138472490111627</v>
      </c>
      <c r="AE130" s="17">
        <f t="shared" si="152"/>
        <v>24.202924354124988</v>
      </c>
      <c r="AF130" s="17">
        <f t="shared" si="153"/>
        <v>3.3258343083456534</v>
      </c>
      <c r="AG130" s="17">
        <f t="shared" si="154"/>
        <v>1.7433420839451428</v>
      </c>
      <c r="AH130" s="17">
        <f t="shared" si="155"/>
        <v>2.4193370164640582</v>
      </c>
      <c r="AI130" s="17">
        <f t="shared" si="156"/>
        <v>2.924452305015917</v>
      </c>
      <c r="AJ130" s="17">
        <f t="shared" si="157"/>
        <v>1.6720323329767395</v>
      </c>
      <c r="AK130" s="17">
        <f t="shared" si="158"/>
        <v>1.6223083200605788</v>
      </c>
      <c r="AL130" s="17">
        <f t="shared" si="159"/>
        <v>6.4975096238800729</v>
      </c>
      <c r="AM130" s="17">
        <f t="shared" si="160"/>
        <v>4.0631996306185272</v>
      </c>
      <c r="AN130" s="17">
        <f t="shared" si="161"/>
        <v>64.701396171145532</v>
      </c>
      <c r="AO130" s="19">
        <f t="shared" si="162"/>
        <v>120.83899335915601</v>
      </c>
      <c r="AQ130">
        <v>28.56</v>
      </c>
      <c r="AR130" s="19">
        <f t="shared" si="163"/>
        <v>32.035894559730814</v>
      </c>
      <c r="AT130" s="1">
        <v>55.391399999999997</v>
      </c>
      <c r="AU130" s="19">
        <f t="shared" si="90"/>
        <v>148.12437542837108</v>
      </c>
      <c r="AW130" s="1">
        <v>132.70000000000007</v>
      </c>
      <c r="AX130" s="1">
        <v>131.30000000000007</v>
      </c>
      <c r="AY130" s="1">
        <v>139.15138073818116</v>
      </c>
      <c r="AZ130" s="18">
        <f t="shared" si="168"/>
        <v>0.17203995545371886</v>
      </c>
      <c r="BA130" s="18">
        <f t="shared" si="169"/>
        <v>-3.0092066796934716</v>
      </c>
      <c r="BB130" s="18">
        <f t="shared" si="165"/>
        <v>3.2929950427188293</v>
      </c>
      <c r="BC130" s="18">
        <f t="shared" si="166"/>
        <v>0.45582831847907679</v>
      </c>
      <c r="BD130" s="18">
        <f t="shared" si="167"/>
        <v>0.53351719141439125</v>
      </c>
      <c r="BE130" s="18">
        <f t="shared" si="95"/>
        <v>0.98934550989346803</v>
      </c>
    </row>
    <row r="131" spans="1:57">
      <c r="A131" s="17" t="s">
        <v>37</v>
      </c>
      <c r="B131" s="17">
        <v>170.98901510540099</v>
      </c>
      <c r="C131" s="17">
        <v>117.801946193475</v>
      </c>
      <c r="D131" s="17">
        <v>126.874018670184</v>
      </c>
      <c r="E131" s="17">
        <v>144.26717670908101</v>
      </c>
      <c r="F131" s="17">
        <v>129.22246521394399</v>
      </c>
      <c r="G131" s="17">
        <v>114.29338285808301</v>
      </c>
      <c r="H131" s="17">
        <v>110.65047866054699</v>
      </c>
      <c r="I131" s="17">
        <v>105.361223413605</v>
      </c>
      <c r="J131" s="17">
        <v>115.44161347339799</v>
      </c>
      <c r="K131" s="17">
        <v>145.41459659595401</v>
      </c>
      <c r="L131" s="17">
        <v>111.04259093677599</v>
      </c>
      <c r="M131" s="17">
        <v>118.225405917301</v>
      </c>
      <c r="N131" s="17"/>
      <c r="P131" s="18">
        <f t="shared" si="138"/>
        <v>166.63464637393685</v>
      </c>
      <c r="Q131" s="18">
        <f t="shared" si="139"/>
        <v>116.76595744680951</v>
      </c>
      <c r="R131" s="18">
        <f t="shared" si="140"/>
        <v>122.41607534016995</v>
      </c>
      <c r="S131" s="18">
        <f t="shared" si="141"/>
        <v>142.89409202286973</v>
      </c>
      <c r="T131" s="18">
        <f t="shared" si="142"/>
        <v>126.43861892583156</v>
      </c>
      <c r="U131" s="18">
        <f t="shared" si="143"/>
        <v>113.2644821284368</v>
      </c>
      <c r="V131" s="18">
        <f t="shared" si="144"/>
        <v>109.75391231633054</v>
      </c>
      <c r="W131" s="18">
        <f t="shared" si="145"/>
        <v>105.71428571428561</v>
      </c>
      <c r="X131" s="18">
        <f t="shared" si="146"/>
        <v>114.27949249865293</v>
      </c>
      <c r="Y131" s="18">
        <f t="shared" si="147"/>
        <v>142.45515371151757</v>
      </c>
      <c r="Z131" s="18">
        <f t="shared" si="148"/>
        <v>108.65102475705964</v>
      </c>
      <c r="AA131" s="18">
        <f t="shared" si="149"/>
        <v>117.61938871880994</v>
      </c>
      <c r="AC131" s="17">
        <f t="shared" si="150"/>
        <v>5.9682869444675335</v>
      </c>
      <c r="AD131" s="17">
        <f t="shared" si="151"/>
        <v>1.7276990636615186</v>
      </c>
      <c r="AE131" s="17">
        <f t="shared" si="152"/>
        <v>24.202924354124988</v>
      </c>
      <c r="AF131" s="17">
        <f t="shared" si="153"/>
        <v>3.3135234182521232</v>
      </c>
      <c r="AG131" s="17">
        <f t="shared" si="154"/>
        <v>1.7429718952240261</v>
      </c>
      <c r="AH131" s="17">
        <f t="shared" si="155"/>
        <v>2.4330313769345926</v>
      </c>
      <c r="AI131" s="17">
        <f t="shared" si="156"/>
        <v>2.9272971029780002</v>
      </c>
      <c r="AJ131" s="17">
        <f t="shared" si="157"/>
        <v>1.668691609034719</v>
      </c>
      <c r="AK131" s="17">
        <f t="shared" si="158"/>
        <v>1.6267132199641974</v>
      </c>
      <c r="AL131" s="17">
        <f t="shared" si="159"/>
        <v>6.5330689868486855</v>
      </c>
      <c r="AM131" s="17">
        <f t="shared" si="160"/>
        <v>4.0819358355627804</v>
      </c>
      <c r="AN131" s="17">
        <f t="shared" si="161"/>
        <v>65.055445247286599</v>
      </c>
      <c r="AO131" s="19">
        <f t="shared" si="162"/>
        <v>121.28158905433976</v>
      </c>
      <c r="AQ131">
        <v>38.31</v>
      </c>
      <c r="AR131" s="19">
        <f t="shared" si="163"/>
        <v>42.972518227706153</v>
      </c>
      <c r="AT131" s="1">
        <v>57.935299999999998</v>
      </c>
      <c r="AU131" s="19">
        <f t="shared" si="90"/>
        <v>154.92712095659809</v>
      </c>
      <c r="AW131" s="1">
        <v>134.96000000000009</v>
      </c>
      <c r="AX131" s="1">
        <v>134.29000000000005</v>
      </c>
      <c r="AY131" s="1">
        <v>141.52125353749005</v>
      </c>
      <c r="AZ131" s="18">
        <f t="shared" si="168"/>
        <v>0.24787797427373362</v>
      </c>
      <c r="BA131" s="18">
        <f t="shared" si="169"/>
        <v>-1.5274421329020298</v>
      </c>
      <c r="BB131" s="18">
        <f t="shared" si="165"/>
        <v>4.9263515954361079</v>
      </c>
      <c r="BC131" s="18">
        <f t="shared" si="166"/>
        <v>3.6467874368078119</v>
      </c>
      <c r="BD131" s="18">
        <f t="shared" si="167"/>
        <v>-0.74956267316033998</v>
      </c>
      <c r="BE131" s="18">
        <f t="shared" si="95"/>
        <v>2.8972247636474719</v>
      </c>
    </row>
    <row r="132" spans="1:57">
      <c r="A132" s="17" t="s">
        <v>38</v>
      </c>
      <c r="B132" s="17">
        <v>171.604522389198</v>
      </c>
      <c r="C132" s="17">
        <v>117.801946193475</v>
      </c>
      <c r="D132" s="17">
        <v>126.414338092572</v>
      </c>
      <c r="E132" s="17">
        <v>144.26717670908101</v>
      </c>
      <c r="F132" s="17">
        <v>129.553117893581</v>
      </c>
      <c r="G132" s="17">
        <v>113.75729757263299</v>
      </c>
      <c r="H132" s="17">
        <v>110.435414562082</v>
      </c>
      <c r="I132" s="17">
        <v>105.466690103709</v>
      </c>
      <c r="J132" s="17">
        <v>115.34899157912599</v>
      </c>
      <c r="K132" s="17">
        <v>146.36955975244899</v>
      </c>
      <c r="L132" s="17">
        <v>110.046018318008</v>
      </c>
      <c r="M132" s="17">
        <v>118.82341880851401</v>
      </c>
      <c r="N132" s="17"/>
      <c r="P132" s="18">
        <f t="shared" si="138"/>
        <v>167.23447928433097</v>
      </c>
      <c r="Q132" s="18">
        <f t="shared" si="139"/>
        <v>116.76595744680951</v>
      </c>
      <c r="R132" s="18">
        <f t="shared" si="140"/>
        <v>121.97254645371096</v>
      </c>
      <c r="S132" s="18">
        <f t="shared" si="141"/>
        <v>142.89409202286973</v>
      </c>
      <c r="T132" s="18">
        <f t="shared" si="142"/>
        <v>126.76214833759609</v>
      </c>
      <c r="U132" s="18">
        <f t="shared" si="143"/>
        <v>112.73322283139974</v>
      </c>
      <c r="V132" s="18">
        <f t="shared" si="144"/>
        <v>109.5405908152304</v>
      </c>
      <c r="W132" s="18">
        <f t="shared" si="145"/>
        <v>105.82010582010601</v>
      </c>
      <c r="X132" s="18">
        <f t="shared" si="146"/>
        <v>114.18780300512287</v>
      </c>
      <c r="Y132" s="18">
        <f t="shared" si="147"/>
        <v>143.39068168760738</v>
      </c>
      <c r="Z132" s="18">
        <f t="shared" si="148"/>
        <v>107.6759156988099</v>
      </c>
      <c r="AA132" s="18">
        <f t="shared" si="149"/>
        <v>118.21433622746677</v>
      </c>
      <c r="AC132" s="17">
        <f t="shared" si="150"/>
        <v>5.9897709215747525</v>
      </c>
      <c r="AD132" s="17">
        <f t="shared" si="151"/>
        <v>1.7276990636615186</v>
      </c>
      <c r="AE132" s="17">
        <f t="shared" si="152"/>
        <v>24.115234105454569</v>
      </c>
      <c r="AF132" s="17">
        <f t="shared" si="153"/>
        <v>3.3135234182521232</v>
      </c>
      <c r="AG132" s="17">
        <f t="shared" si="154"/>
        <v>1.7474317879116765</v>
      </c>
      <c r="AH132" s="17">
        <f t="shared" si="155"/>
        <v>2.4216194098758139</v>
      </c>
      <c r="AI132" s="17">
        <f t="shared" si="156"/>
        <v>2.9216075070538605</v>
      </c>
      <c r="AJ132" s="17">
        <f t="shared" si="157"/>
        <v>1.6703619710057294</v>
      </c>
      <c r="AK132" s="17">
        <f t="shared" si="158"/>
        <v>1.6254080644371993</v>
      </c>
      <c r="AL132" s="17">
        <f t="shared" si="159"/>
        <v>6.5759727965578012</v>
      </c>
      <c r="AM132" s="17">
        <f t="shared" si="160"/>
        <v>4.0453017346203239</v>
      </c>
      <c r="AN132" s="17">
        <f t="shared" si="161"/>
        <v>65.384511530456663</v>
      </c>
      <c r="AO132" s="19">
        <f t="shared" si="162"/>
        <v>121.53844231086205</v>
      </c>
      <c r="AQ132">
        <v>40.71</v>
      </c>
      <c r="AR132" s="19">
        <f t="shared" si="163"/>
        <v>45.664610207515466</v>
      </c>
      <c r="AT132" s="1">
        <v>58.345199999999998</v>
      </c>
      <c r="AU132" s="19">
        <f t="shared" si="90"/>
        <v>156.02325106863876</v>
      </c>
      <c r="AW132" s="1">
        <v>137.50000000000009</v>
      </c>
      <c r="AX132" s="1">
        <v>136.75000000000006</v>
      </c>
      <c r="AY132" s="1">
        <v>144.18473889600534</v>
      </c>
      <c r="AZ132" s="18">
        <f t="shared" si="168"/>
        <v>0.24959979124893136</v>
      </c>
      <c r="BA132" s="18">
        <f t="shared" si="169"/>
        <v>-1.5473380064373128</v>
      </c>
      <c r="BB132" s="18">
        <f t="shared" si="165"/>
        <v>5.0507015110017166</v>
      </c>
      <c r="BC132" s="18">
        <f t="shared" si="166"/>
        <v>3.752963295813335</v>
      </c>
      <c r="BD132" s="18">
        <f t="shared" si="167"/>
        <v>0.59552270251708261</v>
      </c>
      <c r="BE132" s="18">
        <f t="shared" si="95"/>
        <v>4.3484859983304176</v>
      </c>
    </row>
    <row r="133" spans="1:57">
      <c r="A133" s="17" t="s">
        <v>39</v>
      </c>
      <c r="B133" s="17">
        <v>172.01646597037299</v>
      </c>
      <c r="C133" s="17">
        <v>117.63022323984001</v>
      </c>
      <c r="D133" s="17">
        <v>128.13817551117799</v>
      </c>
      <c r="E133" s="17">
        <v>144.253433051207</v>
      </c>
      <c r="F133" s="17">
        <v>129.547890183231</v>
      </c>
      <c r="G133" s="17">
        <v>113.650080515543</v>
      </c>
      <c r="H133" s="17">
        <v>110.75801070978</v>
      </c>
      <c r="I133" s="17">
        <v>105.57215679381299</v>
      </c>
      <c r="J133" s="17">
        <v>115.997344839031</v>
      </c>
      <c r="K133" s="17">
        <v>146.94580713504101</v>
      </c>
      <c r="L133" s="17">
        <v>110.096189021928</v>
      </c>
      <c r="M133" s="17">
        <v>119.198094063209</v>
      </c>
      <c r="N133" s="17"/>
      <c r="P133" s="18">
        <f t="shared" si="138"/>
        <v>167.63593240067763</v>
      </c>
      <c r="Q133" s="18">
        <f t="shared" si="139"/>
        <v>116.59574468085188</v>
      </c>
      <c r="R133" s="18">
        <f t="shared" si="140"/>
        <v>123.63581379183201</v>
      </c>
      <c r="S133" s="18">
        <f t="shared" si="141"/>
        <v>142.88047917233934</v>
      </c>
      <c r="T133" s="18">
        <f t="shared" si="142"/>
        <v>126.75703324808201</v>
      </c>
      <c r="U133" s="18">
        <f t="shared" si="143"/>
        <v>112.62697097199234</v>
      </c>
      <c r="V133" s="18">
        <f t="shared" si="144"/>
        <v>109.86057306688112</v>
      </c>
      <c r="W133" s="18">
        <f t="shared" si="145"/>
        <v>105.92592592592641</v>
      </c>
      <c r="X133" s="18">
        <f t="shared" si="146"/>
        <v>114.82962945983425</v>
      </c>
      <c r="Y133" s="18">
        <f t="shared" si="147"/>
        <v>143.95520142210898</v>
      </c>
      <c r="Z133" s="18">
        <f t="shared" si="148"/>
        <v>107.72500585734912</v>
      </c>
      <c r="AA133" s="18">
        <f t="shared" si="149"/>
        <v>118.58709091655717</v>
      </c>
      <c r="AC133" s="17">
        <f t="shared" si="150"/>
        <v>6.0041496083919643</v>
      </c>
      <c r="AD133" s="17">
        <f t="shared" si="151"/>
        <v>1.7251805519069074</v>
      </c>
      <c r="AE133" s="17">
        <f t="shared" si="152"/>
        <v>24.444079262868474</v>
      </c>
      <c r="AF133" s="17">
        <f t="shared" si="153"/>
        <v>3.3132077544035825</v>
      </c>
      <c r="AG133" s="17">
        <f t="shared" si="154"/>
        <v>1.7473612757743222</v>
      </c>
      <c r="AH133" s="17">
        <f t="shared" si="155"/>
        <v>2.4193370164640582</v>
      </c>
      <c r="AI133" s="17">
        <f t="shared" si="156"/>
        <v>2.9301419009400833</v>
      </c>
      <c r="AJ133" s="17">
        <f t="shared" si="157"/>
        <v>1.6720323329767397</v>
      </c>
      <c r="AK133" s="17">
        <f t="shared" si="158"/>
        <v>1.6345441531262006</v>
      </c>
      <c r="AL133" s="17">
        <f t="shared" si="159"/>
        <v>6.6018619713180557</v>
      </c>
      <c r="AM133" s="17">
        <f t="shared" si="160"/>
        <v>4.0471460143016493</v>
      </c>
      <c r="AN133" s="17">
        <f t="shared" si="161"/>
        <v>65.590682660326777</v>
      </c>
      <c r="AO133" s="19">
        <f t="shared" si="162"/>
        <v>122.12972450279882</v>
      </c>
      <c r="AQ133">
        <v>42.34</v>
      </c>
      <c r="AR133" s="19">
        <f t="shared" si="163"/>
        <v>47.492989343802627</v>
      </c>
      <c r="AT133" s="1">
        <v>58.482700000000001</v>
      </c>
      <c r="AU133" s="19">
        <f t="shared" si="90"/>
        <v>156.39094536091881</v>
      </c>
      <c r="AW133" s="1">
        <v>138.57000000000008</v>
      </c>
      <c r="AX133" s="1">
        <v>138.44000000000005</v>
      </c>
      <c r="AY133" s="1">
        <v>145.30675831868697</v>
      </c>
      <c r="AZ133" s="18">
        <f t="shared" si="168"/>
        <v>0.31770308592016822</v>
      </c>
      <c r="BA133" s="18">
        <f t="shared" si="169"/>
        <v>-1.1556270998564326</v>
      </c>
      <c r="BB133" s="18">
        <f t="shared" si="165"/>
        <v>4.9543197660059821</v>
      </c>
      <c r="BC133" s="18">
        <f t="shared" si="166"/>
        <v>4.1163957520697174</v>
      </c>
      <c r="BD133" s="18">
        <f t="shared" si="167"/>
        <v>0.68620597232900948</v>
      </c>
      <c r="BE133" s="18">
        <f t="shared" si="95"/>
        <v>4.8026017243987269</v>
      </c>
    </row>
    <row r="134" spans="1:57">
      <c r="A134" s="17" t="s">
        <v>40</v>
      </c>
      <c r="B134" s="17">
        <v>173.11744378786901</v>
      </c>
      <c r="C134" s="17">
        <v>117.544361763022</v>
      </c>
      <c r="D134" s="17">
        <v>128.36803502865399</v>
      </c>
      <c r="E134" s="17">
        <v>144.70697376106699</v>
      </c>
      <c r="F134" s="17">
        <v>129.900760631856</v>
      </c>
      <c r="G134" s="17">
        <v>113.43564640136201</v>
      </c>
      <c r="H134" s="17">
        <v>110.00528636515</v>
      </c>
      <c r="I134" s="17">
        <v>105.361223413605</v>
      </c>
      <c r="J134" s="17">
        <v>116.634120362152</v>
      </c>
      <c r="K134" s="17">
        <v>147.28229201329299</v>
      </c>
      <c r="L134" s="17">
        <v>110.261524296209</v>
      </c>
      <c r="M134" s="17">
        <v>119.36410684435801</v>
      </c>
      <c r="N134" s="17"/>
      <c r="P134" s="18">
        <f t="shared" si="138"/>
        <v>168.70887295870651</v>
      </c>
      <c r="Q134" s="18">
        <f t="shared" si="139"/>
        <v>116.51063829787255</v>
      </c>
      <c r="R134" s="18">
        <f t="shared" si="140"/>
        <v>123.85759678809814</v>
      </c>
      <c r="S134" s="18">
        <f t="shared" si="141"/>
        <v>143.32970323985913</v>
      </c>
      <c r="T134" s="18">
        <f t="shared" si="142"/>
        <v>127.10230179028181</v>
      </c>
      <c r="U134" s="18">
        <f t="shared" si="143"/>
        <v>112.41446725317654</v>
      </c>
      <c r="V134" s="18">
        <f t="shared" si="144"/>
        <v>109.11394781302812</v>
      </c>
      <c r="W134" s="18">
        <f t="shared" si="145"/>
        <v>105.71428571428562</v>
      </c>
      <c r="X134" s="18">
        <f t="shared" si="146"/>
        <v>115.45999472785435</v>
      </c>
      <c r="Y134" s="18">
        <f t="shared" si="147"/>
        <v>144.28483824107411</v>
      </c>
      <c r="Z134" s="18">
        <f t="shared" si="148"/>
        <v>107.88678024344344</v>
      </c>
      <c r="AA134" s="18">
        <f t="shared" si="149"/>
        <v>118.75225272494137</v>
      </c>
      <c r="AC134" s="17">
        <f t="shared" si="150"/>
        <v>6.0425786942034669</v>
      </c>
      <c r="AD134" s="17">
        <f t="shared" si="151"/>
        <v>1.723921296029594</v>
      </c>
      <c r="AE134" s="17">
        <f t="shared" si="152"/>
        <v>24.487928055330936</v>
      </c>
      <c r="AF134" s="17">
        <f t="shared" si="153"/>
        <v>3.3236246614058054</v>
      </c>
      <c r="AG134" s="17">
        <f t="shared" si="154"/>
        <v>1.7521208450457346</v>
      </c>
      <c r="AH134" s="17">
        <f t="shared" si="155"/>
        <v>2.4147722296405254</v>
      </c>
      <c r="AI134" s="17">
        <f t="shared" si="156"/>
        <v>2.9102283152055279</v>
      </c>
      <c r="AJ134" s="17">
        <f t="shared" si="157"/>
        <v>1.6686916090347192</v>
      </c>
      <c r="AK134" s="17">
        <f t="shared" si="158"/>
        <v>1.6435170973743267</v>
      </c>
      <c r="AL134" s="17">
        <f t="shared" si="159"/>
        <v>6.6169792908589526</v>
      </c>
      <c r="AM134" s="17">
        <f t="shared" si="160"/>
        <v>4.0532237541605332</v>
      </c>
      <c r="AN134" s="17">
        <f t="shared" si="161"/>
        <v>65.682033883108332</v>
      </c>
      <c r="AO134" s="19">
        <f t="shared" si="162"/>
        <v>122.31961973139846</v>
      </c>
      <c r="AQ134">
        <v>39.630000000000003</v>
      </c>
      <c r="AR134" s="19">
        <f t="shared" si="163"/>
        <v>44.453168816601277</v>
      </c>
      <c r="AT134" s="1">
        <v>58.471400000000003</v>
      </c>
      <c r="AU134" s="19">
        <f t="shared" si="90"/>
        <v>156.36072757544414</v>
      </c>
      <c r="AW134" s="1">
        <v>139.40000000000009</v>
      </c>
      <c r="AX134" s="1">
        <v>139.73000000000005</v>
      </c>
      <c r="AY134" s="1">
        <v>146.17710983347743</v>
      </c>
      <c r="AZ134" s="18">
        <f t="shared" si="168"/>
        <v>0.30610953323059242</v>
      </c>
      <c r="BA134" s="18">
        <f t="shared" si="169"/>
        <v>-1.5990422235046224</v>
      </c>
      <c r="BB134" s="18">
        <f t="shared" si="165"/>
        <v>4.6010322280315661</v>
      </c>
      <c r="BC134" s="18">
        <f t="shared" si="166"/>
        <v>3.3080995377575362</v>
      </c>
      <c r="BD134" s="18">
        <f t="shared" si="167"/>
        <v>1.725052963749397</v>
      </c>
      <c r="BE134" s="18">
        <f t="shared" si="95"/>
        <v>5.0331525015069332</v>
      </c>
    </row>
    <row r="135" spans="1:57">
      <c r="A135" s="17" t="s">
        <v>41</v>
      </c>
      <c r="B135" s="17">
        <v>174.60628430689201</v>
      </c>
      <c r="C135" s="17">
        <v>118.059530623927</v>
      </c>
      <c r="D135" s="17">
        <v>128.02323934288401</v>
      </c>
      <c r="E135" s="17">
        <v>144.624511813819</v>
      </c>
      <c r="F135" s="17">
        <v>130.00400791126799</v>
      </c>
      <c r="G135" s="17">
        <v>113.542863458452</v>
      </c>
      <c r="H135" s="17">
        <v>110.220350463616</v>
      </c>
      <c r="I135" s="17">
        <v>105.25575672350099</v>
      </c>
      <c r="J135" s="17">
        <v>115.985767102247</v>
      </c>
      <c r="K135" s="17">
        <v>148.181401404572</v>
      </c>
      <c r="L135" s="17">
        <v>110.84076787782701</v>
      </c>
      <c r="M135" s="17">
        <v>119.413635519398</v>
      </c>
      <c r="N135" s="17"/>
      <c r="P135" s="18">
        <f t="shared" si="138"/>
        <v>170.15979899183009</v>
      </c>
      <c r="Q135" s="18">
        <f t="shared" si="139"/>
        <v>117.02127659574548</v>
      </c>
      <c r="R135" s="18">
        <f t="shared" si="140"/>
        <v>123.52491610935407</v>
      </c>
      <c r="S135" s="18">
        <f t="shared" si="141"/>
        <v>143.24802613667299</v>
      </c>
      <c r="T135" s="18">
        <f t="shared" si="142"/>
        <v>127.20332480818422</v>
      </c>
      <c r="U135" s="18">
        <f t="shared" si="143"/>
        <v>112.52071911258395</v>
      </c>
      <c r="V135" s="18">
        <f t="shared" si="144"/>
        <v>109.32726931412927</v>
      </c>
      <c r="W135" s="18">
        <f t="shared" si="145"/>
        <v>105.60846560846522</v>
      </c>
      <c r="X135" s="18">
        <f t="shared" si="146"/>
        <v>114.81816827314297</v>
      </c>
      <c r="Y135" s="18">
        <f t="shared" si="147"/>
        <v>145.16564917433971</v>
      </c>
      <c r="Z135" s="18">
        <f t="shared" si="148"/>
        <v>108.45354843748332</v>
      </c>
      <c r="AA135" s="18">
        <f t="shared" si="149"/>
        <v>118.80152751860402</v>
      </c>
      <c r="AC135" s="17">
        <f t="shared" si="150"/>
        <v>6.094545935646444</v>
      </c>
      <c r="AD135" s="17">
        <f t="shared" si="151"/>
        <v>1.7314768312934286</v>
      </c>
      <c r="AE135" s="17">
        <f t="shared" si="152"/>
        <v>24.42215364392829</v>
      </c>
      <c r="AF135" s="17">
        <f t="shared" si="153"/>
        <v>3.3217306783144753</v>
      </c>
      <c r="AG135" s="17">
        <f t="shared" si="154"/>
        <v>1.7535134597584745</v>
      </c>
      <c r="AH135" s="17">
        <f t="shared" si="155"/>
        <v>2.4170546230522811</v>
      </c>
      <c r="AI135" s="17">
        <f t="shared" si="156"/>
        <v>2.9159179111296947</v>
      </c>
      <c r="AJ135" s="17">
        <f t="shared" si="157"/>
        <v>1.6670212470637089</v>
      </c>
      <c r="AK135" s="17">
        <f t="shared" si="158"/>
        <v>1.6343810086853254</v>
      </c>
      <c r="AL135" s="17">
        <f t="shared" si="159"/>
        <v>6.6573737479317225</v>
      </c>
      <c r="AM135" s="17">
        <f t="shared" si="160"/>
        <v>4.0745168013902449</v>
      </c>
      <c r="AN135" s="17">
        <f t="shared" si="161"/>
        <v>65.709287839076893</v>
      </c>
      <c r="AO135" s="19">
        <f t="shared" si="162"/>
        <v>122.39897372727097</v>
      </c>
      <c r="AQ135">
        <v>39.4</v>
      </c>
      <c r="AR135" s="19">
        <f t="shared" si="163"/>
        <v>44.195176668536213</v>
      </c>
      <c r="AT135" s="1">
        <v>58.485799999999998</v>
      </c>
      <c r="AU135" s="19">
        <f t="shared" si="90"/>
        <v>156.399235195872</v>
      </c>
      <c r="AW135" s="1">
        <v>140.32393468033607</v>
      </c>
      <c r="AX135" s="1">
        <v>140.57387429903682</v>
      </c>
      <c r="AY135" s="1">
        <v>147.1459627584137</v>
      </c>
      <c r="AZ135" s="18">
        <f t="shared" si="168"/>
        <v>0.23889754068998079</v>
      </c>
      <c r="BA135" s="18">
        <f t="shared" si="169"/>
        <v>-1.3352753384455809</v>
      </c>
      <c r="BB135" s="18">
        <f t="shared" si="165"/>
        <v>3.8494365138077167</v>
      </c>
      <c r="BC135" s="18">
        <f t="shared" si="166"/>
        <v>2.7530587160521165</v>
      </c>
      <c r="BD135" s="18">
        <f t="shared" si="167"/>
        <v>2.2719653692229187</v>
      </c>
      <c r="BE135" s="18">
        <f t="shared" si="95"/>
        <v>5.0250240852750352</v>
      </c>
    </row>
    <row r="136" spans="1:57">
      <c r="A136" s="17" t="s">
        <v>42</v>
      </c>
      <c r="B136" s="17">
        <v>176.16030374016199</v>
      </c>
      <c r="C136" s="17">
        <v>118.231253577562</v>
      </c>
      <c r="D136" s="17">
        <v>127.218788717728</v>
      </c>
      <c r="E136" s="17">
        <v>144.41835694570099</v>
      </c>
      <c r="F136" s="17">
        <v>130.00531483885601</v>
      </c>
      <c r="G136" s="17">
        <v>112.57790994464099</v>
      </c>
      <c r="H136" s="17">
        <v>110.112818414383</v>
      </c>
      <c r="I136" s="17">
        <v>104.93935665319</v>
      </c>
      <c r="J136" s="17">
        <v>115.881567471191</v>
      </c>
      <c r="K136" s="17">
        <v>148.293108935004</v>
      </c>
      <c r="L136" s="17">
        <v>111.0220665579</v>
      </c>
      <c r="M136" s="17">
        <v>119.34071830336801</v>
      </c>
      <c r="N136" s="17"/>
      <c r="P136" s="18">
        <f t="shared" si="138"/>
        <v>171.67424410727534</v>
      </c>
      <c r="Q136" s="18">
        <f t="shared" si="139"/>
        <v>117.19148936170312</v>
      </c>
      <c r="R136" s="18">
        <f t="shared" si="140"/>
        <v>122.74873128153253</v>
      </c>
      <c r="S136" s="18">
        <f t="shared" si="141"/>
        <v>143.04383337870962</v>
      </c>
      <c r="T136" s="18">
        <f t="shared" si="142"/>
        <v>127.20460358056323</v>
      </c>
      <c r="U136" s="18">
        <f t="shared" si="143"/>
        <v>111.56445237791628</v>
      </c>
      <c r="V136" s="18">
        <f t="shared" si="144"/>
        <v>109.22060856357871</v>
      </c>
      <c r="W136" s="18">
        <f t="shared" si="145"/>
        <v>105.29100529100505</v>
      </c>
      <c r="X136" s="18">
        <f t="shared" si="146"/>
        <v>114.71501759292167</v>
      </c>
      <c r="Y136" s="18">
        <f t="shared" si="147"/>
        <v>145.27508325998821</v>
      </c>
      <c r="Z136" s="18">
        <f t="shared" si="148"/>
        <v>108.63094241947576</v>
      </c>
      <c r="AA136" s="18">
        <f t="shared" si="149"/>
        <v>118.72898407237957</v>
      </c>
      <c r="AC136" s="17">
        <f t="shared" si="150"/>
        <v>6.1487882148321384</v>
      </c>
      <c r="AD136" s="17">
        <f t="shared" si="151"/>
        <v>1.7339953430480401</v>
      </c>
      <c r="AE136" s="17">
        <f t="shared" si="152"/>
        <v>24.268693874691433</v>
      </c>
      <c r="AF136" s="17">
        <f t="shared" si="153"/>
        <v>3.3169957205861964</v>
      </c>
      <c r="AG136" s="17">
        <f t="shared" si="154"/>
        <v>1.7535310877928199</v>
      </c>
      <c r="AH136" s="17">
        <f t="shared" si="155"/>
        <v>2.3965130823464587</v>
      </c>
      <c r="AI136" s="17">
        <f t="shared" si="156"/>
        <v>2.9130731131676115</v>
      </c>
      <c r="AJ136" s="17">
        <f t="shared" si="157"/>
        <v>1.6620101611506939</v>
      </c>
      <c r="AK136" s="17">
        <f t="shared" si="158"/>
        <v>1.6329127087174526</v>
      </c>
      <c r="AL136" s="17">
        <f t="shared" si="159"/>
        <v>6.6623924532044159</v>
      </c>
      <c r="AM136" s="17">
        <f t="shared" si="160"/>
        <v>4.0811813575113414</v>
      </c>
      <c r="AN136" s="17">
        <f t="shared" si="161"/>
        <v>65.669163959457123</v>
      </c>
      <c r="AO136" s="19">
        <f t="shared" si="162"/>
        <v>122.23925107650574</v>
      </c>
      <c r="AQ136">
        <v>40.94</v>
      </c>
      <c r="AR136" s="19">
        <f t="shared" si="163"/>
        <v>45.922602355580523</v>
      </c>
      <c r="AT136" s="1">
        <v>58.447600000000001</v>
      </c>
      <c r="AU136" s="19">
        <f t="shared" si="90"/>
        <v>156.29708303612585</v>
      </c>
      <c r="AW136" s="1">
        <v>141.16226950834809</v>
      </c>
      <c r="AX136" s="1">
        <v>141.02081984031889</v>
      </c>
      <c r="AY136" s="1">
        <v>148.02505430942207</v>
      </c>
      <c r="AZ136" s="18">
        <f t="shared" si="168"/>
        <v>0.19179177999810007</v>
      </c>
      <c r="BA136" s="18">
        <f t="shared" si="169"/>
        <v>-1.4700878850131531</v>
      </c>
      <c r="BB136" s="18">
        <f t="shared" si="165"/>
        <v>3.7290002343024757</v>
      </c>
      <c r="BC136" s="18">
        <f t="shared" si="166"/>
        <v>2.4507041292874225</v>
      </c>
      <c r="BD136" s="18">
        <f t="shared" si="167"/>
        <v>2.8078668261581123</v>
      </c>
      <c r="BE136" s="18">
        <f t="shared" si="95"/>
        <v>5.2585709554455349</v>
      </c>
    </row>
    <row r="137" spans="1:57">
      <c r="A137" s="17" t="s">
        <v>43</v>
      </c>
      <c r="B137" s="17">
        <v>178.53853141417599</v>
      </c>
      <c r="C137" s="17">
        <v>117.97366914710901</v>
      </c>
      <c r="D137" s="17">
        <v>128.13817551117799</v>
      </c>
      <c r="E137" s="17">
        <v>144.96810326068299</v>
      </c>
      <c r="F137" s="17">
        <v>130.69275874988</v>
      </c>
      <c r="G137" s="17">
        <v>113.113995230092</v>
      </c>
      <c r="H137" s="17">
        <v>110.327882512849</v>
      </c>
      <c r="I137" s="17">
        <v>104.72842327298299</v>
      </c>
      <c r="J137" s="17">
        <v>116.159433154007</v>
      </c>
      <c r="K137" s="17">
        <v>148.85845802194501</v>
      </c>
      <c r="L137" s="17">
        <v>111.258096914977</v>
      </c>
      <c r="M137" s="17">
        <v>119.453075019892</v>
      </c>
      <c r="N137" s="17"/>
      <c r="P137" s="18">
        <f t="shared" si="138"/>
        <v>173.99190835729604</v>
      </c>
      <c r="Q137" s="18">
        <f t="shared" si="139"/>
        <v>116.93617021276616</v>
      </c>
      <c r="R137" s="18">
        <f t="shared" si="140"/>
        <v>123.63581379183202</v>
      </c>
      <c r="S137" s="18">
        <f t="shared" si="141"/>
        <v>143.58834739994592</v>
      </c>
      <c r="T137" s="18">
        <f t="shared" si="142"/>
        <v>127.87723785166261</v>
      </c>
      <c r="U137" s="18">
        <f t="shared" si="143"/>
        <v>112.09571167495432</v>
      </c>
      <c r="V137" s="18">
        <f t="shared" si="144"/>
        <v>109.43393006467986</v>
      </c>
      <c r="W137" s="18">
        <f t="shared" si="145"/>
        <v>105.07936507936525</v>
      </c>
      <c r="X137" s="18">
        <f t="shared" si="146"/>
        <v>114.99008607351183</v>
      </c>
      <c r="Y137" s="18">
        <f t="shared" si="147"/>
        <v>145.82892649832985</v>
      </c>
      <c r="Z137" s="18">
        <f t="shared" si="148"/>
        <v>108.86188930169315</v>
      </c>
      <c r="AA137" s="18">
        <f t="shared" si="149"/>
        <v>118.84076485429753</v>
      </c>
      <c r="AC137" s="17">
        <f t="shared" si="150"/>
        <v>6.2317990747346874</v>
      </c>
      <c r="AD137" s="17">
        <f t="shared" si="151"/>
        <v>1.7302175754161155</v>
      </c>
      <c r="AE137" s="17">
        <f t="shared" si="152"/>
        <v>24.444079262868478</v>
      </c>
      <c r="AF137" s="17">
        <f t="shared" si="153"/>
        <v>3.3296222745282891</v>
      </c>
      <c r="AG137" s="17">
        <f t="shared" si="154"/>
        <v>1.7628034338548915</v>
      </c>
      <c r="AH137" s="17">
        <f t="shared" si="155"/>
        <v>2.4079250494052582</v>
      </c>
      <c r="AI137" s="17">
        <f t="shared" si="156"/>
        <v>2.9187627090917783</v>
      </c>
      <c r="AJ137" s="17">
        <f t="shared" si="157"/>
        <v>1.658669437208689</v>
      </c>
      <c r="AK137" s="17">
        <f t="shared" si="158"/>
        <v>1.636828175298447</v>
      </c>
      <c r="AL137" s="17">
        <f t="shared" si="159"/>
        <v>6.6877919981820089</v>
      </c>
      <c r="AM137" s="17">
        <f t="shared" si="160"/>
        <v>4.0898578551029896</v>
      </c>
      <c r="AN137" s="17">
        <f t="shared" si="161"/>
        <v>65.730990063273623</v>
      </c>
      <c r="AO137" s="19">
        <f t="shared" si="162"/>
        <v>122.62934690896526</v>
      </c>
      <c r="AQ137">
        <v>47.02</v>
      </c>
      <c r="AR137" s="19">
        <f t="shared" si="163"/>
        <v>52.742568704430781</v>
      </c>
      <c r="AT137" s="1">
        <v>58.315399999999997</v>
      </c>
      <c r="AU137" s="19">
        <f t="shared" si="90"/>
        <v>155.94356168747549</v>
      </c>
      <c r="AW137" s="1">
        <v>141.84299195378409</v>
      </c>
      <c r="AX137" s="1">
        <v>142.34495264381457</v>
      </c>
      <c r="AY137" s="1">
        <v>148.73887094970601</v>
      </c>
      <c r="AZ137" s="18">
        <f t="shared" si="168"/>
        <v>0.24542803772767674</v>
      </c>
      <c r="BA137" s="18">
        <f t="shared" si="169"/>
        <v>-1.172613119374103</v>
      </c>
      <c r="BB137" s="18">
        <f t="shared" si="165"/>
        <v>3.6058965836012504</v>
      </c>
      <c r="BC137" s="18">
        <f t="shared" si="166"/>
        <v>2.6787115019548242</v>
      </c>
      <c r="BD137" s="18">
        <f t="shared" si="167"/>
        <v>2.8749363279186593</v>
      </c>
      <c r="BE137" s="18">
        <f t="shared" si="95"/>
        <v>5.5536478298734835</v>
      </c>
    </row>
    <row r="138" spans="1:57">
      <c r="A138" s="23" t="s">
        <v>65</v>
      </c>
      <c r="B138" s="17">
        <v>178.98483038364901</v>
      </c>
      <c r="C138" s="17">
        <v>118.660560961649</v>
      </c>
      <c r="D138" s="17">
        <v>129.34485144891201</v>
      </c>
      <c r="E138" s="17">
        <v>145.55908054928801</v>
      </c>
      <c r="F138" s="17">
        <v>130.924084932867</v>
      </c>
      <c r="G138" s="17">
        <v>113.971731686813</v>
      </c>
      <c r="H138" s="17">
        <v>111.080606857478</v>
      </c>
      <c r="I138" s="17">
        <v>105.25575672350099</v>
      </c>
      <c r="J138" s="17">
        <v>116.98145246567201</v>
      </c>
      <c r="K138" s="17">
        <v>150.137645474083</v>
      </c>
      <c r="L138" s="17">
        <v>111.268359104415</v>
      </c>
      <c r="M138" s="17">
        <v>119.961202537886</v>
      </c>
      <c r="N138" s="17"/>
      <c r="P138" s="18">
        <f t="shared" si="138"/>
        <v>174.42684197516235</v>
      </c>
      <c r="Q138" s="18">
        <f t="shared" si="139"/>
        <v>117.61702127659672</v>
      </c>
      <c r="R138" s="18">
        <f t="shared" si="140"/>
        <v>124.80009103356436</v>
      </c>
      <c r="S138" s="18">
        <f t="shared" si="141"/>
        <v>144.17369997277433</v>
      </c>
      <c r="T138" s="18">
        <f t="shared" si="142"/>
        <v>128.10358056265977</v>
      </c>
      <c r="U138" s="18">
        <f t="shared" si="143"/>
        <v>112.94572655021454</v>
      </c>
      <c r="V138" s="18">
        <f t="shared" si="144"/>
        <v>110.18055531853187</v>
      </c>
      <c r="W138" s="18">
        <f t="shared" si="145"/>
        <v>105.60846560846522</v>
      </c>
      <c r="X138" s="18">
        <f t="shared" si="146"/>
        <v>115.80383032859206</v>
      </c>
      <c r="Y138" s="18">
        <f t="shared" si="147"/>
        <v>147.08208023520328</v>
      </c>
      <c r="Z138" s="18">
        <f t="shared" si="148"/>
        <v>108.87193047048508</v>
      </c>
      <c r="AA138" s="18">
        <f t="shared" si="149"/>
        <v>119.34628773742018</v>
      </c>
      <c r="AC138" s="17">
        <f t="shared" si="150"/>
        <v>6.2473769193768902</v>
      </c>
      <c r="AD138" s="17">
        <f t="shared" si="151"/>
        <v>1.7402916224345613</v>
      </c>
      <c r="AE138" s="17">
        <f t="shared" si="152"/>
        <v>24.674268916723769</v>
      </c>
      <c r="AF138" s="17">
        <f t="shared" si="153"/>
        <v>3.3431958200160246</v>
      </c>
      <c r="AG138" s="17">
        <f t="shared" si="154"/>
        <v>1.7659235959328108</v>
      </c>
      <c r="AH138" s="17">
        <f t="shared" si="155"/>
        <v>2.4261841966993249</v>
      </c>
      <c r="AI138" s="17">
        <f t="shared" si="156"/>
        <v>2.938676294826307</v>
      </c>
      <c r="AJ138" s="17">
        <f t="shared" si="157"/>
        <v>1.6670212470637089</v>
      </c>
      <c r="AK138" s="17">
        <f t="shared" si="158"/>
        <v>1.6484114306005697</v>
      </c>
      <c r="AL138" s="17">
        <f t="shared" si="159"/>
        <v>6.7452622939264542</v>
      </c>
      <c r="AM138" s="17">
        <f t="shared" si="160"/>
        <v>4.0902350941287082</v>
      </c>
      <c r="AN138" s="17">
        <f t="shared" si="161"/>
        <v>66.010595463390601</v>
      </c>
      <c r="AO138" s="19">
        <f t="shared" si="162"/>
        <v>123.29744289511973</v>
      </c>
      <c r="AQ138">
        <v>52</v>
      </c>
      <c r="AR138" s="19">
        <f t="shared" si="163"/>
        <v>58.328659562535101</v>
      </c>
      <c r="AT138" s="1">
        <v>58.3065</v>
      </c>
      <c r="AU138" s="19">
        <f t="shared" si="90"/>
        <v>155.91976183873882</v>
      </c>
      <c r="AV138" s="49"/>
      <c r="AW138" s="1">
        <v>143.21530666414409</v>
      </c>
      <c r="AX138" s="1">
        <v>144.23174044859135</v>
      </c>
      <c r="AY138" s="1">
        <v>150.17790249997904</v>
      </c>
      <c r="AZ138" s="18">
        <f t="shared" si="168"/>
        <v>0.2523161941882614</v>
      </c>
      <c r="BA138" s="18">
        <f t="shared" si="169"/>
        <v>-0.50168737477851155</v>
      </c>
      <c r="BB138" s="18">
        <f t="shared" si="165"/>
        <v>3.4562864838590368</v>
      </c>
      <c r="BC138" s="18">
        <f t="shared" si="166"/>
        <v>3.2069153032687865</v>
      </c>
      <c r="BD138" s="18">
        <f t="shared" si="167"/>
        <v>3.0201331050860318</v>
      </c>
      <c r="BE138" s="18">
        <f t="shared" si="95"/>
        <v>6.2270484083548183</v>
      </c>
    </row>
    <row r="139" spans="1:57">
      <c r="A139" s="17" t="s">
        <v>33</v>
      </c>
      <c r="B139" s="17">
        <v>180.52408021073501</v>
      </c>
      <c r="C139" s="17">
        <v>119.26159129937</v>
      </c>
      <c r="D139" s="17">
        <v>130.11399823651701</v>
      </c>
      <c r="E139" s="17">
        <v>146.47990562688301</v>
      </c>
      <c r="F139" s="17">
        <v>130.58951147046801</v>
      </c>
      <c r="G139" s="17">
        <v>114.722251086444</v>
      </c>
      <c r="H139" s="17">
        <v>111.188138906711</v>
      </c>
      <c r="I139" s="17">
        <v>105.25575672350099</v>
      </c>
      <c r="J139" s="17">
        <v>117.606650252009</v>
      </c>
      <c r="K139" s="17">
        <v>151.08715948275201</v>
      </c>
      <c r="L139" s="17">
        <v>110.612719223646</v>
      </c>
      <c r="M139" s="17">
        <v>120.617916080998</v>
      </c>
      <c r="N139" s="17"/>
      <c r="P139" s="18">
        <f t="shared" si="138"/>
        <v>175.92689360397318</v>
      </c>
      <c r="Q139" s="18">
        <f t="shared" si="139"/>
        <v>118.21276595744699</v>
      </c>
      <c r="R139" s="18">
        <f t="shared" si="140"/>
        <v>125.5422124866876</v>
      </c>
      <c r="S139" s="18">
        <f t="shared" si="141"/>
        <v>145.0857609583453</v>
      </c>
      <c r="T139" s="18">
        <f t="shared" si="142"/>
        <v>127.77621483376021</v>
      </c>
      <c r="U139" s="18">
        <f t="shared" si="143"/>
        <v>113.68948956606738</v>
      </c>
      <c r="V139" s="18">
        <f t="shared" si="144"/>
        <v>110.28721606908245</v>
      </c>
      <c r="W139" s="18">
        <f t="shared" si="145"/>
        <v>105.60846560846522</v>
      </c>
      <c r="X139" s="18">
        <f t="shared" si="146"/>
        <v>116.42273440992091</v>
      </c>
      <c r="Y139" s="18">
        <f t="shared" si="147"/>
        <v>148.01226996321265</v>
      </c>
      <c r="Z139" s="18">
        <f t="shared" si="148"/>
        <v>108.23041135321495</v>
      </c>
      <c r="AA139" s="18">
        <f t="shared" si="149"/>
        <v>119.99963500152879</v>
      </c>
      <c r="AC139" s="17">
        <f t="shared" si="150"/>
        <v>6.3011036727686696</v>
      </c>
      <c r="AD139" s="17">
        <f t="shared" si="151"/>
        <v>1.7491064135756798</v>
      </c>
      <c r="AE139" s="17">
        <f t="shared" si="152"/>
        <v>24.820994004434706</v>
      </c>
      <c r="AF139" s="17">
        <f t="shared" si="153"/>
        <v>3.3643452978690336</v>
      </c>
      <c r="AG139" s="17">
        <f t="shared" si="154"/>
        <v>1.7614108191421518</v>
      </c>
      <c r="AH139" s="17">
        <f t="shared" si="155"/>
        <v>2.442160950581636</v>
      </c>
      <c r="AI139" s="17">
        <f t="shared" si="156"/>
        <v>2.9415210927883901</v>
      </c>
      <c r="AJ139" s="17">
        <f t="shared" si="157"/>
        <v>1.6670212470637089</v>
      </c>
      <c r="AK139" s="17">
        <f t="shared" si="158"/>
        <v>1.6572212304078213</v>
      </c>
      <c r="AL139" s="17">
        <f t="shared" si="159"/>
        <v>6.7879212887442169</v>
      </c>
      <c r="AM139" s="17">
        <f t="shared" si="160"/>
        <v>4.0661337119297025</v>
      </c>
      <c r="AN139" s="17">
        <f t="shared" si="161"/>
        <v>66.371962731412154</v>
      </c>
      <c r="AO139" s="19">
        <f t="shared" si="162"/>
        <v>123.93090246071787</v>
      </c>
      <c r="AQ139">
        <v>59.04</v>
      </c>
      <c r="AR139" s="19">
        <f t="shared" si="163"/>
        <v>66.225462703309077</v>
      </c>
      <c r="AT139" s="1">
        <v>58.096800000000002</v>
      </c>
      <c r="AU139" s="19">
        <f t="shared" si="90"/>
        <v>155.35899461625789</v>
      </c>
      <c r="AV139" s="49"/>
      <c r="AW139" s="1">
        <v>144.1935904180641</v>
      </c>
      <c r="AX139" s="1">
        <v>145.63432034361176</v>
      </c>
      <c r="AY139" s="1">
        <v>151.203746773441</v>
      </c>
      <c r="AZ139" s="18">
        <f t="shared" si="168"/>
        <v>0.28315038547810278</v>
      </c>
      <c r="BA139" s="18">
        <f t="shared" si="169"/>
        <v>0.77350118782852118</v>
      </c>
      <c r="BB139" s="18">
        <f t="shared" si="165"/>
        <v>3.1468687423905397</v>
      </c>
      <c r="BC139" s="18">
        <f t="shared" si="166"/>
        <v>4.2035203156971637</v>
      </c>
      <c r="BD139" s="18">
        <f t="shared" si="167"/>
        <v>2.8841814429838433</v>
      </c>
      <c r="BE139" s="18">
        <f t="shared" si="95"/>
        <v>7.0877017586810069</v>
      </c>
    </row>
    <row r="140" spans="1:57">
      <c r="A140" s="17" t="s">
        <v>34</v>
      </c>
      <c r="B140" s="17">
        <v>182.202999139778</v>
      </c>
      <c r="C140" s="17">
        <v>119.862621637092</v>
      </c>
      <c r="D140" s="17">
        <v>129.47304258017999</v>
      </c>
      <c r="E140" s="17">
        <v>147.22206315210801</v>
      </c>
      <c r="F140" s="17">
        <v>130.626105442918</v>
      </c>
      <c r="G140" s="17">
        <v>115.258336371895</v>
      </c>
      <c r="H140" s="17">
        <v>111.510735054409</v>
      </c>
      <c r="I140" s="17">
        <v>105.361223413605</v>
      </c>
      <c r="J140" s="17">
        <v>117.907671408393</v>
      </c>
      <c r="K140" s="17">
        <v>152.33637662184799</v>
      </c>
      <c r="L140" s="17">
        <v>111.685688141565</v>
      </c>
      <c r="M140" s="17">
        <v>121.47228572542301</v>
      </c>
      <c r="N140" s="17"/>
      <c r="P140" s="18">
        <f t="shared" si="138"/>
        <v>177.56305755204397</v>
      </c>
      <c r="Q140" s="18">
        <f t="shared" si="139"/>
        <v>118.80851063829824</v>
      </c>
      <c r="R140" s="18">
        <f t="shared" si="140"/>
        <v>124.92377794241871</v>
      </c>
      <c r="S140" s="18">
        <f t="shared" si="141"/>
        <v>145.82085488701361</v>
      </c>
      <c r="T140" s="18">
        <f t="shared" si="142"/>
        <v>127.8120204603587</v>
      </c>
      <c r="U140" s="18">
        <f t="shared" si="143"/>
        <v>114.2207488631054</v>
      </c>
      <c r="V140" s="18">
        <f t="shared" si="144"/>
        <v>110.60719832073316</v>
      </c>
      <c r="W140" s="18">
        <f t="shared" si="145"/>
        <v>105.71428571428562</v>
      </c>
      <c r="X140" s="18">
        <f t="shared" si="146"/>
        <v>116.72072526389357</v>
      </c>
      <c r="Y140" s="18">
        <f t="shared" si="147"/>
        <v>149.2360633356445</v>
      </c>
      <c r="Z140" s="18">
        <f t="shared" si="148"/>
        <v>109.28027133469492</v>
      </c>
      <c r="AA140" s="18">
        <f t="shared" si="149"/>
        <v>120.84962519219449</v>
      </c>
      <c r="AC140" s="17">
        <f t="shared" si="150"/>
        <v>6.3597055070376722</v>
      </c>
      <c r="AD140" s="17">
        <f t="shared" si="151"/>
        <v>1.7579212047168127</v>
      </c>
      <c r="AE140" s="17">
        <f t="shared" si="152"/>
        <v>24.698723098009019</v>
      </c>
      <c r="AF140" s="17">
        <f t="shared" si="153"/>
        <v>3.3813911456908423</v>
      </c>
      <c r="AG140" s="17">
        <f t="shared" si="154"/>
        <v>1.7619044041036314</v>
      </c>
      <c r="AH140" s="17">
        <f t="shared" si="155"/>
        <v>2.4535729176404355</v>
      </c>
      <c r="AI140" s="17">
        <f t="shared" si="156"/>
        <v>2.9500554866746129</v>
      </c>
      <c r="AJ140" s="17">
        <f t="shared" si="157"/>
        <v>1.6686916090347192</v>
      </c>
      <c r="AK140" s="17">
        <f t="shared" si="158"/>
        <v>1.6614629858705652</v>
      </c>
      <c r="AL140" s="17">
        <f t="shared" si="159"/>
        <v>6.8440451025862643</v>
      </c>
      <c r="AM140" s="17">
        <f t="shared" si="160"/>
        <v>4.105576147841453</v>
      </c>
      <c r="AN140" s="17">
        <f t="shared" si="161"/>
        <v>66.842093471861588</v>
      </c>
      <c r="AO140" s="19">
        <f t="shared" si="162"/>
        <v>124.4851430810676</v>
      </c>
      <c r="AQ140">
        <v>62.33</v>
      </c>
      <c r="AR140" s="19">
        <f t="shared" si="163"/>
        <v>69.915872125631012</v>
      </c>
      <c r="AT140" s="1">
        <v>57.451799999999999</v>
      </c>
      <c r="AU140" s="19">
        <f t="shared" si="90"/>
        <v>153.63417411792602</v>
      </c>
      <c r="AV140" s="49"/>
      <c r="AW140" s="1">
        <v>145.06317597710409</v>
      </c>
      <c r="AX140" s="1">
        <v>146.99767669286982</v>
      </c>
      <c r="AY140" s="1">
        <v>152.11560834985164</v>
      </c>
      <c r="AZ140" s="18">
        <f t="shared" si="168"/>
        <v>0.45473360980039179</v>
      </c>
      <c r="BA140" s="18">
        <f t="shared" si="169"/>
        <v>3.0296748876881883</v>
      </c>
      <c r="BB140" s="18">
        <f t="shared" si="165"/>
        <v>2.4848871502493575</v>
      </c>
      <c r="BC140" s="18">
        <f t="shared" si="166"/>
        <v>5.9692956477379377</v>
      </c>
      <c r="BD140" s="18">
        <f t="shared" si="167"/>
        <v>2.3272149734669787</v>
      </c>
      <c r="BE140" s="18">
        <f t="shared" si="95"/>
        <v>8.2965106212049164</v>
      </c>
    </row>
    <row r="141" spans="1:57">
      <c r="A141" s="17" t="s">
        <v>35</v>
      </c>
      <c r="B141" s="17">
        <v>182.76777603711699</v>
      </c>
      <c r="C141" s="17">
        <v>120.463651974814</v>
      </c>
      <c r="D141" s="17">
        <v>129.08846918637701</v>
      </c>
      <c r="E141" s="17">
        <v>148.10165725607899</v>
      </c>
      <c r="F141" s="17">
        <v>131.00380751570501</v>
      </c>
      <c r="G141" s="17">
        <v>116.00885577152501</v>
      </c>
      <c r="H141" s="17">
        <v>111.940863251341</v>
      </c>
      <c r="I141" s="17">
        <v>104.517489892776</v>
      </c>
      <c r="J141" s="17">
        <v>118.069759723369</v>
      </c>
      <c r="K141" s="17">
        <v>152.834973647921</v>
      </c>
      <c r="L141" s="17">
        <v>113.00380936272801</v>
      </c>
      <c r="M141" s="17">
        <v>122.470655406536</v>
      </c>
      <c r="N141" s="17"/>
      <c r="P141" s="18">
        <f t="shared" si="138"/>
        <v>178.11345196486772</v>
      </c>
      <c r="Q141" s="18">
        <f t="shared" si="139"/>
        <v>119.4042553191495</v>
      </c>
      <c r="R141" s="18">
        <f t="shared" si="140"/>
        <v>124.55271721585662</v>
      </c>
      <c r="S141" s="18">
        <f t="shared" si="141"/>
        <v>146.6920773209915</v>
      </c>
      <c r="T141" s="18">
        <f t="shared" si="142"/>
        <v>128.18158567774987</v>
      </c>
      <c r="U141" s="18">
        <f t="shared" si="143"/>
        <v>114.96451187895725</v>
      </c>
      <c r="V141" s="18">
        <f t="shared" si="144"/>
        <v>111.03384132293546</v>
      </c>
      <c r="W141" s="18">
        <f t="shared" si="145"/>
        <v>104.86772486772544</v>
      </c>
      <c r="X141" s="18">
        <f t="shared" si="146"/>
        <v>116.88118187757117</v>
      </c>
      <c r="Y141" s="18">
        <f t="shared" si="147"/>
        <v>149.72451303500097</v>
      </c>
      <c r="Z141" s="18">
        <f t="shared" si="148"/>
        <v>110.5700036817628</v>
      </c>
      <c r="AA141" s="18">
        <f t="shared" si="149"/>
        <v>121.84287728295106</v>
      </c>
      <c r="AC141" s="17">
        <f t="shared" si="150"/>
        <v>6.3794187651136216</v>
      </c>
      <c r="AD141" s="17">
        <f t="shared" si="151"/>
        <v>1.7667359958579456</v>
      </c>
      <c r="AE141" s="17">
        <f t="shared" si="152"/>
        <v>24.625360554153456</v>
      </c>
      <c r="AF141" s="17">
        <f t="shared" si="153"/>
        <v>3.4015936319981863</v>
      </c>
      <c r="AG141" s="17">
        <f t="shared" si="154"/>
        <v>1.7669989060274702</v>
      </c>
      <c r="AH141" s="17">
        <f t="shared" si="155"/>
        <v>2.4695496715227252</v>
      </c>
      <c r="AI141" s="17">
        <f t="shared" si="156"/>
        <v>2.961434678522946</v>
      </c>
      <c r="AJ141" s="17">
        <f t="shared" si="157"/>
        <v>1.6553287132666838</v>
      </c>
      <c r="AK141" s="17">
        <f t="shared" si="158"/>
        <v>1.6637470080428121</v>
      </c>
      <c r="AL141" s="17">
        <f t="shared" si="159"/>
        <v>6.8664456651448047</v>
      </c>
      <c r="AM141" s="17">
        <f t="shared" si="160"/>
        <v>4.1540304049232644</v>
      </c>
      <c r="AN141" s="17">
        <f t="shared" si="161"/>
        <v>67.39146256577385</v>
      </c>
      <c r="AO141" s="19">
        <f t="shared" si="162"/>
        <v>125.10210656034776</v>
      </c>
      <c r="AQ141">
        <v>61.72</v>
      </c>
      <c r="AR141" s="19">
        <f t="shared" si="163"/>
        <v>69.231632080762822</v>
      </c>
      <c r="AT141" s="1">
        <v>57.096499999999999</v>
      </c>
      <c r="AU141" s="19">
        <f t="shared" si="90"/>
        <v>152.68405206667438</v>
      </c>
      <c r="AV141" s="49"/>
      <c r="AW141" s="1">
        <v>145.6637335038161</v>
      </c>
      <c r="AX141" s="1">
        <v>147.7726798556921</v>
      </c>
      <c r="AY141" s="1">
        <v>152.74536275106024</v>
      </c>
      <c r="AZ141" s="18">
        <f t="shared" si="168"/>
        <v>0.6890004360879558</v>
      </c>
      <c r="BA141" s="18">
        <f t="shared" si="169"/>
        <v>4.1661696307555731</v>
      </c>
      <c r="BB141" s="18">
        <f t="shared" si="165"/>
        <v>1.9532738450734328</v>
      </c>
      <c r="BC141" s="18">
        <f t="shared" si="166"/>
        <v>6.808443911916962</v>
      </c>
      <c r="BD141" s="18">
        <f t="shared" si="167"/>
        <v>2.8368202987085649</v>
      </c>
      <c r="BE141" s="18">
        <f t="shared" si="95"/>
        <v>9.6452642106255269</v>
      </c>
    </row>
    <row r="142" spans="1:57">
      <c r="A142" s="17" t="s">
        <v>36</v>
      </c>
      <c r="B142" s="17">
        <v>184.28487145492701</v>
      </c>
      <c r="C142" s="17">
        <v>121.06468231253599</v>
      </c>
      <c r="D142" s="17">
        <v>128.96027805511</v>
      </c>
      <c r="E142" s="17">
        <v>149.572228648655</v>
      </c>
      <c r="F142" s="17">
        <v>130.98420360189201</v>
      </c>
      <c r="G142" s="17">
        <v>116.544941056976</v>
      </c>
      <c r="H142" s="17">
        <v>111.940863251341</v>
      </c>
      <c r="I142" s="17">
        <v>104.833889963087</v>
      </c>
      <c r="J142" s="17">
        <v>118.150803880857</v>
      </c>
      <c r="K142" s="17">
        <v>153.146937360956</v>
      </c>
      <c r="L142" s="17">
        <v>113.53630297023901</v>
      </c>
      <c r="M142" s="17">
        <v>123.452515529303</v>
      </c>
      <c r="N142" s="17"/>
      <c r="P142" s="18">
        <f t="shared" si="138"/>
        <v>179.59191336372697</v>
      </c>
      <c r="Q142" s="18">
        <f t="shared" si="139"/>
        <v>120.00000000000074</v>
      </c>
      <c r="R142" s="18">
        <f t="shared" si="140"/>
        <v>124.4290303070032</v>
      </c>
      <c r="S142" s="18">
        <f t="shared" si="141"/>
        <v>148.14865232779781</v>
      </c>
      <c r="T142" s="18">
        <f t="shared" si="142"/>
        <v>128.16240409207163</v>
      </c>
      <c r="U142" s="18">
        <f t="shared" si="143"/>
        <v>115.49577117599527</v>
      </c>
      <c r="V142" s="18">
        <f t="shared" si="144"/>
        <v>111.03384132293546</v>
      </c>
      <c r="W142" s="18">
        <f t="shared" si="145"/>
        <v>105.18518518518565</v>
      </c>
      <c r="X142" s="18">
        <f t="shared" si="146"/>
        <v>116.96141018440996</v>
      </c>
      <c r="Y142" s="18">
        <f t="shared" si="147"/>
        <v>150.03012773760403</v>
      </c>
      <c r="Z142" s="18">
        <f t="shared" si="148"/>
        <v>111.09102877352777</v>
      </c>
      <c r="AA142" s="18">
        <f t="shared" si="149"/>
        <v>122.81970444248742</v>
      </c>
      <c r="AC142" s="17">
        <f t="shared" si="150"/>
        <v>6.4323722298145309</v>
      </c>
      <c r="AD142" s="17">
        <f t="shared" si="151"/>
        <v>1.7755507869990783</v>
      </c>
      <c r="AE142" s="17">
        <f t="shared" si="152"/>
        <v>24.600906372868391</v>
      </c>
      <c r="AF142" s="17">
        <f t="shared" si="153"/>
        <v>3.4353696637932654</v>
      </c>
      <c r="AG142" s="17">
        <f t="shared" si="154"/>
        <v>1.7667344855123852</v>
      </c>
      <c r="AH142" s="17">
        <f t="shared" si="155"/>
        <v>2.4809616385815247</v>
      </c>
      <c r="AI142" s="17">
        <f t="shared" si="156"/>
        <v>2.961434678522946</v>
      </c>
      <c r="AJ142" s="17">
        <f t="shared" si="157"/>
        <v>1.6603397991796993</v>
      </c>
      <c r="AK142" s="17">
        <f t="shared" si="158"/>
        <v>1.6648890191289352</v>
      </c>
      <c r="AL142" s="17">
        <f t="shared" si="159"/>
        <v>6.8804613176746132</v>
      </c>
      <c r="AM142" s="17">
        <f t="shared" si="160"/>
        <v>4.1736049188135684</v>
      </c>
      <c r="AN142" s="17">
        <f t="shared" si="161"/>
        <v>67.931747007696956</v>
      </c>
      <c r="AO142" s="19">
        <f t="shared" si="162"/>
        <v>125.76437191858591</v>
      </c>
      <c r="AQ142">
        <v>65.17</v>
      </c>
      <c r="AR142" s="19">
        <f t="shared" si="163"/>
        <v>73.101514301738703</v>
      </c>
      <c r="AT142" s="1">
        <v>57.040199999999999</v>
      </c>
      <c r="AU142" s="19">
        <f t="shared" si="90"/>
        <v>152.53349796736262</v>
      </c>
      <c r="AV142" s="5"/>
      <c r="AW142" s="1">
        <v>146.60804907183609</v>
      </c>
      <c r="AX142" s="1">
        <v>149.11574816403856</v>
      </c>
      <c r="AY142" s="1">
        <v>153.73558743169366</v>
      </c>
      <c r="AZ142" s="18">
        <f t="shared" si="168"/>
        <v>0.83883613747638075</v>
      </c>
      <c r="BA142" s="18">
        <f t="shared" si="169"/>
        <v>3.3804710653788348</v>
      </c>
      <c r="BB142" s="18">
        <f t="shared" si="165"/>
        <v>1.1138666259260783</v>
      </c>
      <c r="BC142" s="18">
        <f t="shared" si="166"/>
        <v>5.3331738287812946</v>
      </c>
      <c r="BD142" s="18">
        <f t="shared" si="167"/>
        <v>5.1476468734312313</v>
      </c>
      <c r="BE142" s="18">
        <f t="shared" si="95"/>
        <v>10.480820702212526</v>
      </c>
    </row>
    <row r="143" spans="1:57">
      <c r="A143" s="17" t="s">
        <v>37</v>
      </c>
      <c r="B143" s="17">
        <v>185.26159193344</v>
      </c>
      <c r="C143" s="17">
        <v>121.40812821980499</v>
      </c>
      <c r="D143" s="17">
        <v>128.44751353004</v>
      </c>
      <c r="E143" s="17">
        <v>149.50351035928199</v>
      </c>
      <c r="F143" s="17">
        <v>131.68863757155401</v>
      </c>
      <c r="G143" s="17">
        <v>116.973809285337</v>
      </c>
      <c r="H143" s="17">
        <v>112.04839530057301</v>
      </c>
      <c r="I143" s="17">
        <v>104.93935665319</v>
      </c>
      <c r="J143" s="17">
        <v>118.150803880857</v>
      </c>
      <c r="K143" s="17">
        <v>153.96294724789001</v>
      </c>
      <c r="L143" s="17">
        <v>114.076778280646</v>
      </c>
      <c r="M143" s="17">
        <v>124.599471235534</v>
      </c>
      <c r="N143" s="17"/>
      <c r="P143" s="18">
        <f t="shared" si="138"/>
        <v>180.54376089289642</v>
      </c>
      <c r="Q143" s="18">
        <f t="shared" si="139"/>
        <v>120.34042553191503</v>
      </c>
      <c r="R143" s="18">
        <f t="shared" si="140"/>
        <v>123.93428267158771</v>
      </c>
      <c r="S143" s="18">
        <f t="shared" si="141"/>
        <v>148.080588075143</v>
      </c>
      <c r="T143" s="18">
        <f t="shared" si="142"/>
        <v>128.85166240409222</v>
      </c>
      <c r="U143" s="18">
        <f t="shared" si="143"/>
        <v>115.92077861362588</v>
      </c>
      <c r="V143" s="18">
        <f t="shared" si="144"/>
        <v>111.14050207348504</v>
      </c>
      <c r="W143" s="18">
        <f t="shared" si="145"/>
        <v>105.29100529100505</v>
      </c>
      <c r="X143" s="18">
        <f t="shared" si="146"/>
        <v>116.96141018440996</v>
      </c>
      <c r="Y143" s="18">
        <f t="shared" si="147"/>
        <v>150.82953038764404</v>
      </c>
      <c r="Z143" s="18">
        <f t="shared" si="148"/>
        <v>111.61986366324179</v>
      </c>
      <c r="AA143" s="18">
        <f t="shared" si="149"/>
        <v>123.96078091422993</v>
      </c>
      <c r="AC143" s="17">
        <f t="shared" si="150"/>
        <v>6.4664641747076566</v>
      </c>
      <c r="AD143" s="17">
        <f t="shared" si="151"/>
        <v>1.7805878105082866</v>
      </c>
      <c r="AE143" s="17">
        <f t="shared" si="152"/>
        <v>24.503089647727766</v>
      </c>
      <c r="AF143" s="17">
        <f t="shared" si="153"/>
        <v>3.4337913445504977</v>
      </c>
      <c r="AG143" s="17">
        <f t="shared" si="154"/>
        <v>1.7762359960208649</v>
      </c>
      <c r="AH143" s="17">
        <f t="shared" si="155"/>
        <v>2.490091212228569</v>
      </c>
      <c r="AI143" s="17">
        <f t="shared" si="156"/>
        <v>2.9642794764850025</v>
      </c>
      <c r="AJ143" s="17">
        <f t="shared" si="157"/>
        <v>1.6620101611506939</v>
      </c>
      <c r="AK143" s="17">
        <f t="shared" si="158"/>
        <v>1.6648890191289352</v>
      </c>
      <c r="AL143" s="17">
        <f t="shared" si="159"/>
        <v>6.9171223476543151</v>
      </c>
      <c r="AM143" s="17">
        <f t="shared" si="160"/>
        <v>4.1934728408349784</v>
      </c>
      <c r="AN143" s="17">
        <f t="shared" si="161"/>
        <v>68.562877969513806</v>
      </c>
      <c r="AO143" s="19">
        <f t="shared" si="162"/>
        <v>126.41491200051138</v>
      </c>
      <c r="AQ143">
        <v>71.38</v>
      </c>
      <c r="AR143" s="19">
        <f t="shared" si="163"/>
        <v>80.067302299495296</v>
      </c>
      <c r="AT143" s="1">
        <v>57.125799999999998</v>
      </c>
      <c r="AU143" s="19">
        <f t="shared" si="90"/>
        <v>152.76240437768388</v>
      </c>
      <c r="AV143" s="5"/>
      <c r="AW143" s="1">
        <v>147.5374186380601</v>
      </c>
      <c r="AX143" s="1">
        <v>150.12068245719206</v>
      </c>
      <c r="AY143" s="1">
        <v>154.71013949148252</v>
      </c>
      <c r="AZ143" s="18">
        <f t="shared" si="168"/>
        <v>0.85961098535476044</v>
      </c>
      <c r="BA143" s="18">
        <f t="shared" si="169"/>
        <v>3.0024621574170332</v>
      </c>
      <c r="BB143" s="18">
        <f t="shared" si="165"/>
        <v>-0.53770975975508484</v>
      </c>
      <c r="BC143" s="18">
        <f t="shared" si="166"/>
        <v>3.324363383016709</v>
      </c>
      <c r="BD143" s="18">
        <f t="shared" si="167"/>
        <v>5.9950043096774204</v>
      </c>
      <c r="BE143" s="18">
        <f t="shared" si="95"/>
        <v>9.3193676926941293</v>
      </c>
    </row>
    <row r="144" spans="1:57">
      <c r="A144" s="17" t="s">
        <v>38</v>
      </c>
      <c r="B144" s="17">
        <v>187.040045165028</v>
      </c>
      <c r="C144" s="17">
        <v>122.180881511162</v>
      </c>
      <c r="D144" s="17">
        <v>128.83208692384201</v>
      </c>
      <c r="E144" s="17">
        <v>149.99828204276599</v>
      </c>
      <c r="F144" s="17">
        <v>131.418103560942</v>
      </c>
      <c r="G144" s="17">
        <v>118.04597985623801</v>
      </c>
      <c r="H144" s="17">
        <v>112.586055546737</v>
      </c>
      <c r="I144" s="17">
        <v>105.15029003339799</v>
      </c>
      <c r="J144" s="17">
        <v>118.393936353322</v>
      </c>
      <c r="K144" s="17">
        <v>154.867505786995</v>
      </c>
      <c r="L144" s="17">
        <v>113.217034854386</v>
      </c>
      <c r="M144" s="17">
        <v>125.198859923276</v>
      </c>
      <c r="N144" s="17"/>
      <c r="P144" s="18">
        <f t="shared" si="138"/>
        <v>182.27692442480853</v>
      </c>
      <c r="Q144" s="18">
        <f t="shared" si="139"/>
        <v>121.10638297872393</v>
      </c>
      <c r="R144" s="18">
        <f t="shared" si="140"/>
        <v>124.30534339814886</v>
      </c>
      <c r="S144" s="18">
        <f t="shared" si="141"/>
        <v>148.57065069425587</v>
      </c>
      <c r="T144" s="18">
        <f t="shared" si="142"/>
        <v>128.58695652173952</v>
      </c>
      <c r="U144" s="18">
        <f t="shared" si="143"/>
        <v>116.98329720770094</v>
      </c>
      <c r="V144" s="18">
        <f t="shared" si="144"/>
        <v>111.6738058262369</v>
      </c>
      <c r="W144" s="18">
        <f t="shared" si="145"/>
        <v>105.50264550264583</v>
      </c>
      <c r="X144" s="18">
        <f t="shared" si="146"/>
        <v>117.20209510492735</v>
      </c>
      <c r="Y144" s="18">
        <f t="shared" si="147"/>
        <v>151.71567956899005</v>
      </c>
      <c r="Z144" s="18">
        <f t="shared" si="148"/>
        <v>110.77863685555248</v>
      </c>
      <c r="AA144" s="18">
        <f t="shared" si="149"/>
        <v>124.55709716715529</v>
      </c>
      <c r="AC144" s="17">
        <f t="shared" si="150"/>
        <v>6.5285402045443677</v>
      </c>
      <c r="AD144" s="17">
        <f t="shared" si="151"/>
        <v>1.7919211134040312</v>
      </c>
      <c r="AE144" s="17">
        <f t="shared" si="152"/>
        <v>24.576452191583144</v>
      </c>
      <c r="AF144" s="17">
        <f t="shared" si="153"/>
        <v>3.4451552430983856</v>
      </c>
      <c r="AG144" s="17">
        <f t="shared" si="154"/>
        <v>1.7725869929127887</v>
      </c>
      <c r="AH144" s="17">
        <f t="shared" si="155"/>
        <v>2.5129151463461468</v>
      </c>
      <c r="AI144" s="17">
        <f t="shared" si="156"/>
        <v>2.9785034662953915</v>
      </c>
      <c r="AJ144" s="17">
        <f t="shared" si="157"/>
        <v>1.6653508850927143</v>
      </c>
      <c r="AK144" s="17">
        <f t="shared" si="158"/>
        <v>1.6683150523873196</v>
      </c>
      <c r="AL144" s="17">
        <f t="shared" si="159"/>
        <v>6.9577616196184362</v>
      </c>
      <c r="AM144" s="17">
        <f t="shared" si="160"/>
        <v>4.1618685935688253</v>
      </c>
      <c r="AN144" s="17">
        <f t="shared" si="161"/>
        <v>68.892701307016395</v>
      </c>
      <c r="AO144" s="19">
        <f t="shared" si="162"/>
        <v>126.95207181586795</v>
      </c>
      <c r="AQ144">
        <v>72.489999999999995</v>
      </c>
      <c r="AR144" s="19">
        <f t="shared" si="163"/>
        <v>81.312394840157111</v>
      </c>
      <c r="AT144" s="1">
        <v>57.195599999999999</v>
      </c>
      <c r="AU144" s="19">
        <f t="shared" si="90"/>
        <v>152.94905937114677</v>
      </c>
      <c r="AV144" s="5"/>
      <c r="AW144" s="1">
        <v>148.32955673324813</v>
      </c>
      <c r="AX144" s="1">
        <v>150.80100809576032</v>
      </c>
      <c r="AY144" s="1">
        <v>155.5407883962441</v>
      </c>
      <c r="AZ144" s="18">
        <f t="shared" si="168"/>
        <v>0.88980383136824193</v>
      </c>
      <c r="BA144" s="18">
        <f t="shared" si="169"/>
        <v>2.8320414908479079</v>
      </c>
      <c r="BB144" s="18">
        <f t="shared" si="165"/>
        <v>-0.74951476515790505</v>
      </c>
      <c r="BC144" s="18">
        <f t="shared" si="166"/>
        <v>2.9723305570582448</v>
      </c>
      <c r="BD144" s="18">
        <f t="shared" si="167"/>
        <v>4.9037107034857694</v>
      </c>
      <c r="BE144" s="18">
        <f t="shared" si="95"/>
        <v>7.8760412605440138</v>
      </c>
    </row>
    <row r="145" spans="1:60">
      <c r="A145" s="17" t="s">
        <v>39</v>
      </c>
      <c r="B145" s="17">
        <v>188.66727047242699</v>
      </c>
      <c r="C145" s="17">
        <v>122.438465941614</v>
      </c>
      <c r="D145" s="17">
        <v>128.96027805511</v>
      </c>
      <c r="E145" s="17">
        <v>150.65797762074399</v>
      </c>
      <c r="F145" s="17">
        <v>131.781429430267</v>
      </c>
      <c r="G145" s="17">
        <v>118.04597985623801</v>
      </c>
      <c r="H145" s="17">
        <v>113.016183743669</v>
      </c>
      <c r="I145" s="17">
        <v>105.15029003339799</v>
      </c>
      <c r="J145" s="17">
        <v>118.96124545573799</v>
      </c>
      <c r="K145" s="17">
        <v>155.163122056552</v>
      </c>
      <c r="L145" s="17">
        <v>113.731284569563</v>
      </c>
      <c r="M145" s="17">
        <v>125.457509670703</v>
      </c>
      <c r="N145" s="17"/>
      <c r="P145" s="18">
        <f t="shared" si="138"/>
        <v>183.86271116965881</v>
      </c>
      <c r="Q145" s="18">
        <f t="shared" si="139"/>
        <v>121.3617021276599</v>
      </c>
      <c r="R145" s="18">
        <f t="shared" si="140"/>
        <v>124.4290303070032</v>
      </c>
      <c r="S145" s="18">
        <f t="shared" si="141"/>
        <v>149.22406751973907</v>
      </c>
      <c r="T145" s="18">
        <f t="shared" si="142"/>
        <v>128.94245524296747</v>
      </c>
      <c r="U145" s="18">
        <f t="shared" si="143"/>
        <v>116.98329720770094</v>
      </c>
      <c r="V145" s="18">
        <f t="shared" si="144"/>
        <v>112.1004488284392</v>
      </c>
      <c r="W145" s="18">
        <f t="shared" si="145"/>
        <v>105.50264550264583</v>
      </c>
      <c r="X145" s="18">
        <f t="shared" si="146"/>
        <v>117.76369325279893</v>
      </c>
      <c r="Y145" s="18">
        <f t="shared" si="147"/>
        <v>152.00527952735175</v>
      </c>
      <c r="Z145" s="18">
        <f t="shared" si="148"/>
        <v>111.28181098057644</v>
      </c>
      <c r="AA145" s="18">
        <f t="shared" si="149"/>
        <v>124.81442108961168</v>
      </c>
      <c r="AC145" s="17">
        <f t="shared" si="150"/>
        <v>6.5853376985346683</v>
      </c>
      <c r="AD145" s="17">
        <f t="shared" si="151"/>
        <v>1.7956988810359411</v>
      </c>
      <c r="AE145" s="17">
        <f t="shared" si="152"/>
        <v>24.600906372868391</v>
      </c>
      <c r="AF145" s="17">
        <f t="shared" si="153"/>
        <v>3.4603071078288883</v>
      </c>
      <c r="AG145" s="17">
        <f t="shared" si="154"/>
        <v>1.7774875864589097</v>
      </c>
      <c r="AH145" s="17">
        <f t="shared" si="155"/>
        <v>2.5129151463461468</v>
      </c>
      <c r="AI145" s="17">
        <f t="shared" si="156"/>
        <v>2.9898826581437246</v>
      </c>
      <c r="AJ145" s="17">
        <f t="shared" si="157"/>
        <v>1.6653508850927143</v>
      </c>
      <c r="AK145" s="17">
        <f t="shared" si="158"/>
        <v>1.6763091299901833</v>
      </c>
      <c r="AL145" s="17">
        <f t="shared" si="159"/>
        <v>6.9710428274741858</v>
      </c>
      <c r="AM145" s="17">
        <f t="shared" si="160"/>
        <v>4.1807724603023031</v>
      </c>
      <c r="AN145" s="17">
        <f t="shared" si="161"/>
        <v>69.035027521516625</v>
      </c>
      <c r="AO145" s="19">
        <f t="shared" si="162"/>
        <v>127.25103827559268</v>
      </c>
      <c r="AQ145">
        <v>67.73</v>
      </c>
      <c r="AR145" s="19">
        <f t="shared" si="163"/>
        <v>75.973079080201984</v>
      </c>
      <c r="AT145" s="1">
        <v>57.185376190476184</v>
      </c>
      <c r="AU145" s="19">
        <f t="shared" si="90"/>
        <v>152.92171947000304</v>
      </c>
      <c r="AV145" s="5"/>
      <c r="AW145" s="1">
        <v>149.51300833000411</v>
      </c>
      <c r="AX145" s="1">
        <v>151.79241702830609</v>
      </c>
      <c r="AY145" s="1">
        <v>156.78177501039042</v>
      </c>
      <c r="AZ145" s="18">
        <f t="shared" si="168"/>
        <v>0.8352579293147222</v>
      </c>
      <c r="BA145" s="18">
        <f t="shared" si="169"/>
        <v>2.2451321083460019</v>
      </c>
      <c r="BB145" s="18">
        <f t="shared" si="165"/>
        <v>-0.83929629789487492</v>
      </c>
      <c r="BC145" s="18">
        <f t="shared" si="166"/>
        <v>2.2410937397658488</v>
      </c>
      <c r="BD145" s="18">
        <f t="shared" si="167"/>
        <v>5.6560039942343066</v>
      </c>
      <c r="BE145" s="18">
        <f t="shared" si="95"/>
        <v>7.8970977340001554</v>
      </c>
    </row>
    <row r="146" spans="1:60">
      <c r="A146" s="17" t="s">
        <v>40</v>
      </c>
      <c r="B146" s="17">
        <v>190.85574081481701</v>
      </c>
      <c r="C146" s="17">
        <v>122.696050372066</v>
      </c>
      <c r="D146" s="17">
        <v>128.96027805511</v>
      </c>
      <c r="E146" s="17">
        <v>151.23521125147499</v>
      </c>
      <c r="F146" s="17">
        <v>132.61002152074099</v>
      </c>
      <c r="G146" s="17">
        <v>118.04597985623801</v>
      </c>
      <c r="H146" s="17">
        <v>112.801119645203</v>
      </c>
      <c r="I146" s="17">
        <v>105.57215679381299</v>
      </c>
      <c r="J146" s="17">
        <v>119.447510400667</v>
      </c>
      <c r="K146" s="17">
        <v>156.11944750000399</v>
      </c>
      <c r="L146" s="17">
        <v>114.679966970953</v>
      </c>
      <c r="M146" s="17">
        <v>125.79824861101901</v>
      </c>
      <c r="N146" s="17"/>
      <c r="P146" s="18">
        <f t="shared" si="138"/>
        <v>185.9954504066163</v>
      </c>
      <c r="Q146" s="18">
        <f t="shared" si="139"/>
        <v>121.61702127659586</v>
      </c>
      <c r="R146" s="18">
        <f t="shared" si="140"/>
        <v>124.4290303070032</v>
      </c>
      <c r="S146" s="18">
        <f t="shared" si="141"/>
        <v>149.79580724203709</v>
      </c>
      <c r="T146" s="18">
        <f t="shared" si="142"/>
        <v>129.75319693094676</v>
      </c>
      <c r="U146" s="18">
        <f t="shared" si="143"/>
        <v>116.98329720770094</v>
      </c>
      <c r="V146" s="18">
        <f t="shared" si="144"/>
        <v>111.88712732733805</v>
      </c>
      <c r="W146" s="18">
        <f>+W145*I146/I145</f>
        <v>105.92592592592642</v>
      </c>
      <c r="X146" s="18">
        <f t="shared" si="146"/>
        <v>118.2450630938327</v>
      </c>
      <c r="Y146" s="18">
        <f t="shared" si="147"/>
        <v>152.94214206546215</v>
      </c>
      <c r="Z146" s="18">
        <f t="shared" si="148"/>
        <v>112.21006125112983</v>
      </c>
      <c r="AA146" s="18">
        <f t="shared" si="149"/>
        <v>125.15341342008165</v>
      </c>
      <c r="AC146" s="17">
        <f t="shared" si="150"/>
        <v>6.6617251726936919</v>
      </c>
      <c r="AD146" s="17">
        <f t="shared" si="151"/>
        <v>1.7994766486678508</v>
      </c>
      <c r="AE146" s="17">
        <f t="shared" si="152"/>
        <v>24.600906372868391</v>
      </c>
      <c r="AF146" s="17">
        <f t="shared" si="153"/>
        <v>3.4735649894680836</v>
      </c>
      <c r="AG146" s="17">
        <f t="shared" si="154"/>
        <v>1.7886637602295463</v>
      </c>
      <c r="AH146" s="17">
        <f t="shared" si="155"/>
        <v>2.5129151463461468</v>
      </c>
      <c r="AI146" s="17">
        <f t="shared" si="156"/>
        <v>2.9841930622195578</v>
      </c>
      <c r="AJ146" s="17">
        <f t="shared" si="157"/>
        <v>1.6720323329767399</v>
      </c>
      <c r="AK146" s="17">
        <f t="shared" si="158"/>
        <v>1.6831611965069377</v>
      </c>
      <c r="AL146" s="17">
        <f>+Y146*(K$3/100)</f>
        <v>7.014007840906161</v>
      </c>
      <c r="AM146" s="17">
        <f t="shared" si="160"/>
        <v>4.215646112458046</v>
      </c>
      <c r="AN146" s="17">
        <f t="shared" si="161"/>
        <v>69.222524644519552</v>
      </c>
      <c r="AO146" s="19">
        <f t="shared" si="162"/>
        <v>127.6288172798607</v>
      </c>
      <c r="AQ146">
        <v>71.650000000000006</v>
      </c>
      <c r="AR146" s="19">
        <f t="shared" si="163"/>
        <v>80.370162647223864</v>
      </c>
      <c r="AT146" s="1">
        <v>56.759</v>
      </c>
      <c r="AU146" s="19">
        <f t="shared" si="90"/>
        <v>151.78152971289612</v>
      </c>
      <c r="AV146" s="5"/>
      <c r="AW146" s="1">
        <v>150.18693713826011</v>
      </c>
      <c r="AX146" s="1">
        <v>152.03452098318425</v>
      </c>
      <c r="AY146" s="1">
        <v>157.48846773210866</v>
      </c>
      <c r="AZ146" s="18">
        <f t="shared" si="168"/>
        <v>0.86074508317967335</v>
      </c>
      <c r="BA146" s="18">
        <f t="shared" si="169"/>
        <v>2.8145370552910456</v>
      </c>
      <c r="BB146" s="18">
        <f t="shared" si="165"/>
        <v>-1.101231387264715</v>
      </c>
      <c r="BC146" s="18">
        <f>+AZ146+BA146+BB146</f>
        <v>2.5740507512060038</v>
      </c>
      <c r="BD146" s="18">
        <f>+BE146-BC146</f>
        <v>5.1640677123951502</v>
      </c>
      <c r="BE146" s="18">
        <f t="shared" si="95"/>
        <v>7.738118463601154</v>
      </c>
    </row>
    <row r="147" spans="1:60">
      <c r="A147" s="17" t="s">
        <v>41</v>
      </c>
      <c r="B147" s="17">
        <v>193.24135329192299</v>
      </c>
      <c r="C147" s="17">
        <v>123.55466514024</v>
      </c>
      <c r="D147" s="17">
        <v>129.85761597398201</v>
      </c>
      <c r="E147" s="17">
        <v>151.26269856722399</v>
      </c>
      <c r="F147" s="17">
        <v>133.25956453172799</v>
      </c>
      <c r="G147" s="17">
        <v>118.689282198779</v>
      </c>
      <c r="H147" s="17">
        <v>113.553843989833</v>
      </c>
      <c r="I147" s="17">
        <v>105.361223413605</v>
      </c>
      <c r="J147" s="17">
        <v>119.655909662779</v>
      </c>
      <c r="K147" s="17">
        <v>157.42724297822801</v>
      </c>
      <c r="L147" s="17">
        <v>116.789417022122</v>
      </c>
      <c r="M147" s="17">
        <v>126.843395374113</v>
      </c>
      <c r="P147" s="18">
        <f t="shared" ref="P147" si="170">+P146*B147/B146</f>
        <v>188.32031139995416</v>
      </c>
      <c r="Q147" s="18">
        <f t="shared" ref="Q147" si="171">+Q146*C147/C146</f>
        <v>122.4680851063831</v>
      </c>
      <c r="R147" s="18">
        <f t="shared" ref="R147" si="172">+R146*D147/D146</f>
        <v>125.29483866897985</v>
      </c>
      <c r="S147" s="18">
        <f t="shared" ref="S147" si="173">+S146*E147/E146</f>
        <v>149.82303294309878</v>
      </c>
      <c r="T147" s="18">
        <f t="shared" ref="T147" si="174">+T146*F147/F146</f>
        <v>130.38874680306964</v>
      </c>
      <c r="U147" s="18">
        <f t="shared" ref="U147" si="175">+U146*G147/G146</f>
        <v>117.62080836414636</v>
      </c>
      <c r="V147" s="18">
        <f t="shared" ref="V147" si="176">+V146*H147/H146</f>
        <v>112.63375258119106</v>
      </c>
      <c r="W147" s="18">
        <f>+W146*I147/I146</f>
        <v>105.71428571428564</v>
      </c>
      <c r="X147" s="18">
        <f t="shared" ref="X147" si="177">+X146*J147/J146</f>
        <v>118.45136445427532</v>
      </c>
      <c r="Y147" s="18">
        <f t="shared" ref="Y147" si="178">+Y146*K147/K146</f>
        <v>154.22332160475756</v>
      </c>
      <c r="Z147" s="18">
        <f t="shared" ref="Z147" si="179">+Z146*L147/L146</f>
        <v>114.27407928060681</v>
      </c>
      <c r="AA147" s="18">
        <f t="shared" ref="AA147" si="180">+AA146*M147/M146</f>
        <v>126.19320281596283</v>
      </c>
      <c r="AB147" s="5"/>
      <c r="AC147" s="17">
        <f>+P147*(B$3/100)</f>
        <v>6.7449937954931958</v>
      </c>
      <c r="AD147" s="17">
        <f t="shared" ref="AD147" si="181">+Q147*(C$3/100)</f>
        <v>1.8120692074408939</v>
      </c>
      <c r="AE147" s="17">
        <f t="shared" ref="AE147" si="182">+R147*(D$3/100)</f>
        <v>24.772085641864393</v>
      </c>
      <c r="AF147" s="17">
        <f t="shared" ref="AF147" si="183">+S147*(E$3/100)</f>
        <v>3.4741963171651853</v>
      </c>
      <c r="AG147" s="17">
        <f t="shared" ref="AG147" si="184">+T147*(F$3/100)</f>
        <v>1.7974248932958066</v>
      </c>
      <c r="AH147" s="17">
        <f t="shared" ref="AH147" si="185">+U147*(G$3/100)</f>
        <v>2.526609506816702</v>
      </c>
      <c r="AI147" s="17">
        <f t="shared" ref="AI147" si="186">+V147*(H$3/100)</f>
        <v>3.0041066479541136</v>
      </c>
      <c r="AJ147" s="17">
        <f t="shared" ref="AJ147" si="187">+W147*(I$3/100)</f>
        <v>1.6686916090347195</v>
      </c>
      <c r="AK147" s="17">
        <f t="shared" ref="AK147" si="188">+X147*(J$3/100)</f>
        <v>1.6860977964426835</v>
      </c>
      <c r="AL147" s="17">
        <f>+Y147*(K$3/100)</f>
        <v>7.072763414830189</v>
      </c>
      <c r="AM147" s="17">
        <f t="shared" ref="AM147" si="189">+Z147*(L$3/100)</f>
        <v>4.2931896899678597</v>
      </c>
      <c r="AN147" s="17">
        <f t="shared" ref="AN147" si="190">+AA147*(M$3/100)</f>
        <v>69.797633585734772</v>
      </c>
      <c r="AO147" s="19">
        <f t="shared" ref="AO147" si="191">+SUM(AC147:AN147)</f>
        <v>128.6498621060405</v>
      </c>
      <c r="AP147" s="5"/>
      <c r="AQ147" s="5">
        <v>81.48</v>
      </c>
      <c r="AR147" s="19">
        <f t="shared" si="163"/>
        <v>91.396522714526171</v>
      </c>
      <c r="AS147" s="5"/>
      <c r="AT147" s="1">
        <v>56.514099999999999</v>
      </c>
      <c r="AU147" s="19">
        <f>+AU146*AT147/AT146</f>
        <v>151.1266327515915</v>
      </c>
      <c r="AV147" s="5"/>
      <c r="AW147" s="1">
        <v>151.15027489038411</v>
      </c>
      <c r="AX147" s="1">
        <v>153.54936137124875</v>
      </c>
      <c r="AY147" s="1">
        <v>158.49863938472609</v>
      </c>
      <c r="AZ147" s="18">
        <f t="shared" ref="AZ147" si="192">+((AO147-AO135)/$AW135)*$AO$4</f>
        <v>1.0067425609323934</v>
      </c>
      <c r="BA147" s="18">
        <f t="shared" ref="BA147" si="193">+((AR147-AR135)/$AW135)*$AR$4</f>
        <v>3.6744504419518296</v>
      </c>
      <c r="BB147" s="18">
        <f>+((AU147-AU135)/$AW135)*$AU$4</f>
        <v>-1.2596364473672035</v>
      </c>
      <c r="BC147" s="18">
        <f>+AZ147+BA147+BB147</f>
        <v>3.4215565555170198</v>
      </c>
      <c r="BD147" s="18">
        <f>+BE147-BC147</f>
        <v>4.2936919049191236</v>
      </c>
      <c r="BE147" s="18">
        <f t="shared" ref="BE147" si="194">+AW147/AW135*100-100</f>
        <v>7.7152484604361433</v>
      </c>
    </row>
    <row r="148" spans="1:60">
      <c r="A148" s="17" t="s">
        <v>42</v>
      </c>
      <c r="B148">
        <v>195.07727955627001</v>
      </c>
      <c r="C148">
        <v>123.812249570693</v>
      </c>
      <c r="D148">
        <v>130.370380499052</v>
      </c>
      <c r="E148">
        <v>152.00485609244899</v>
      </c>
      <c r="F148">
        <v>134.35476985005201</v>
      </c>
      <c r="G148">
        <v>118.474848084599</v>
      </c>
      <c r="H148">
        <v>114.199036285229</v>
      </c>
      <c r="I148">
        <v>105.57215679381299</v>
      </c>
      <c r="J148">
        <v>120.257951975548</v>
      </c>
      <c r="K148">
        <v>159.22954862165599</v>
      </c>
      <c r="L148">
        <v>117.14631316591399</v>
      </c>
      <c r="M148">
        <v>127.466631201689</v>
      </c>
      <c r="AQ148">
        <v>79.83</v>
      </c>
      <c r="AR148" s="19">
        <f t="shared" si="163"/>
        <v>89.545709478407261</v>
      </c>
      <c r="AW148" s="1"/>
      <c r="AX148" s="1"/>
      <c r="BH148" s="5"/>
    </row>
    <row r="149" spans="1:60">
      <c r="A149" s="17" t="s">
        <v>43</v>
      </c>
      <c r="B149">
        <v>196.50126223944201</v>
      </c>
      <c r="C149">
        <v>123.640526617058</v>
      </c>
      <c r="D149" s="5">
        <v>129.98580710524999</v>
      </c>
      <c r="E149">
        <v>153.11809238028701</v>
      </c>
      <c r="F149">
        <v>135.00431286103901</v>
      </c>
      <c r="G149">
        <v>119.118150427139</v>
      </c>
      <c r="H149">
        <v>114.629164482161</v>
      </c>
      <c r="I149">
        <v>105.57215679381299</v>
      </c>
      <c r="J149">
        <v>120.454773500876</v>
      </c>
      <c r="K149">
        <v>159.80715829120501</v>
      </c>
      <c r="L149">
        <v>118.54539165931099</v>
      </c>
      <c r="M149">
        <v>127.858274613573</v>
      </c>
      <c r="N149" s="5"/>
      <c r="O149" s="5"/>
      <c r="P149" s="23"/>
      <c r="AW149" s="1"/>
      <c r="AX149" s="1"/>
      <c r="BH149" s="5"/>
    </row>
    <row r="150" spans="1:60">
      <c r="A150" s="23" t="s">
        <v>70</v>
      </c>
      <c r="B150">
        <v>197.56274741431599</v>
      </c>
      <c r="C150">
        <v>124.75672581568401</v>
      </c>
      <c r="D150" s="5">
        <v>130.626762761587</v>
      </c>
      <c r="E150">
        <v>155.66066908707799</v>
      </c>
      <c r="F150">
        <v>135.50225227187599</v>
      </c>
      <c r="G150">
        <v>119.5470186555</v>
      </c>
      <c r="H150">
        <v>116.45720931911799</v>
      </c>
      <c r="I150">
        <v>105.78309017402</v>
      </c>
      <c r="J150">
        <v>121.207326391837</v>
      </c>
      <c r="K150">
        <v>160.752585439005</v>
      </c>
      <c r="L150">
        <v>118.091574837492</v>
      </c>
      <c r="M150">
        <v>128.93414749914601</v>
      </c>
      <c r="N150" s="5"/>
      <c r="O150" s="5"/>
      <c r="P150" s="17"/>
      <c r="AW150" s="1"/>
      <c r="AX150" s="1"/>
      <c r="BH150" s="5"/>
    </row>
    <row r="151" spans="1:60">
      <c r="A151" s="17" t="s">
        <v>33</v>
      </c>
      <c r="B151">
        <v>199.55664424915199</v>
      </c>
      <c r="C151">
        <v>126.044647967945</v>
      </c>
      <c r="D151" s="5">
        <v>131.395909549192</v>
      </c>
      <c r="E151">
        <v>158.20324579386801</v>
      </c>
      <c r="G151">
        <v>120.61918922640101</v>
      </c>
      <c r="H151">
        <v>117.532529811446</v>
      </c>
      <c r="I151">
        <v>106.204956934435</v>
      </c>
      <c r="J151">
        <v>121.91356833566201</v>
      </c>
      <c r="K151">
        <v>162.08626436940301</v>
      </c>
      <c r="L151">
        <v>119.044818211966</v>
      </c>
      <c r="M151">
        <v>130.11182932785499</v>
      </c>
      <c r="N151" s="5"/>
      <c r="O151" s="5"/>
      <c r="P151" s="17"/>
      <c r="AW151" s="1"/>
      <c r="AX151" s="1"/>
      <c r="BH151" s="5"/>
    </row>
    <row r="152" spans="1:60">
      <c r="A152" s="17" t="s">
        <v>34</v>
      </c>
      <c r="B152" s="5">
        <v>202.790866925046</v>
      </c>
      <c r="C152" s="5">
        <v>127.84773898111</v>
      </c>
      <c r="D152" s="17">
        <v>131.395909549192</v>
      </c>
      <c r="E152">
        <v>159.783766449441</v>
      </c>
      <c r="G152">
        <v>123.621266824925</v>
      </c>
      <c r="H152">
        <v>118.715382353007</v>
      </c>
      <c r="I152">
        <v>106.62682369485</v>
      </c>
      <c r="J152">
        <v>122.79347633124701</v>
      </c>
      <c r="K152">
        <v>163.69103840414101</v>
      </c>
      <c r="L152">
        <v>122.651407677828</v>
      </c>
      <c r="M152">
        <v>131.849001744969</v>
      </c>
      <c r="AC152" s="7"/>
      <c r="AF152" s="7"/>
      <c r="AI152" s="7"/>
      <c r="AK152" s="1"/>
      <c r="AL152" s="1"/>
      <c r="AN152" s="5"/>
      <c r="AO152"/>
      <c r="AR152"/>
      <c r="AS152" s="5"/>
      <c r="AT152" s="5"/>
      <c r="AU152" s="5"/>
      <c r="AV152" s="5"/>
      <c r="AX152"/>
    </row>
    <row r="153" spans="1:60">
      <c r="A153" s="17" t="s">
        <v>35</v>
      </c>
      <c r="B153" s="5">
        <v>204.94048678160399</v>
      </c>
      <c r="C153" s="5">
        <v>128.620492272467</v>
      </c>
      <c r="D153" s="17">
        <v>131.908674074262</v>
      </c>
      <c r="E153">
        <v>161.77659684124899</v>
      </c>
      <c r="G153">
        <v>124.586220338736</v>
      </c>
      <c r="H153">
        <v>118.607850303774</v>
      </c>
      <c r="I153">
        <v>107.048690455265</v>
      </c>
      <c r="J153">
        <v>123.70811753718399</v>
      </c>
      <c r="K153">
        <v>164.57652492585501</v>
      </c>
      <c r="L153">
        <v>122.433621213086</v>
      </c>
      <c r="M153">
        <v>132.58505288791201</v>
      </c>
      <c r="AC153" s="7"/>
      <c r="AF153" s="7"/>
      <c r="AI153" s="7"/>
      <c r="AK153" s="1"/>
      <c r="AL153" s="1"/>
      <c r="AO153"/>
      <c r="AR153"/>
      <c r="AU153"/>
      <c r="AX153"/>
    </row>
    <row r="154" spans="1:60">
      <c r="A154" s="17" t="s">
        <v>36</v>
      </c>
      <c r="B154" s="5">
        <v>205.903721967515</v>
      </c>
      <c r="C154" s="5">
        <v>130.42358328563299</v>
      </c>
      <c r="D154" s="17">
        <v>131.652291811727</v>
      </c>
      <c r="E154">
        <v>163.137218970829</v>
      </c>
      <c r="G154">
        <v>125.765607966728</v>
      </c>
      <c r="H154">
        <v>119.575638746869</v>
      </c>
      <c r="I154">
        <v>107.36509052557599</v>
      </c>
      <c r="J154">
        <v>124.530136848849</v>
      </c>
      <c r="K154">
        <v>164.86669204758601</v>
      </c>
      <c r="L154">
        <v>123.445016994376</v>
      </c>
      <c r="M154">
        <v>134.04660740041001</v>
      </c>
      <c r="AC154" s="7"/>
      <c r="AF154" s="7"/>
      <c r="AI154" s="7"/>
      <c r="AK154" s="1"/>
      <c r="AL154" s="1"/>
      <c r="AO154"/>
      <c r="AR154"/>
      <c r="AU154"/>
      <c r="AX154"/>
    </row>
    <row r="155" spans="1:60">
      <c r="A155" s="17" t="s">
        <v>37</v>
      </c>
      <c r="B155" s="5">
        <v>207.285001224111</v>
      </c>
      <c r="C155" s="5">
        <v>131.28219805380701</v>
      </c>
      <c r="D155" s="17">
        <v>131.652291811727</v>
      </c>
      <c r="E155">
        <v>163.975582101176</v>
      </c>
      <c r="G155">
        <v>125.872825023818</v>
      </c>
      <c r="H155">
        <v>120.973555386896</v>
      </c>
      <c r="I155">
        <v>107.36509052557599</v>
      </c>
      <c r="J155">
        <v>125.294267476594</v>
      </c>
      <c r="K155">
        <v>166.25894931711301</v>
      </c>
      <c r="L155">
        <v>125.731204752534</v>
      </c>
      <c r="M155">
        <v>135.887881754874</v>
      </c>
      <c r="AC155" s="7"/>
      <c r="AF155" s="7"/>
      <c r="AI155" s="7"/>
      <c r="AK155" s="1"/>
      <c r="AL155" s="1"/>
      <c r="AO155"/>
      <c r="AR155"/>
      <c r="AU155"/>
      <c r="AX155"/>
    </row>
    <row r="156" spans="1:60">
      <c r="A156" s="17" t="s">
        <v>38</v>
      </c>
      <c r="B156" s="5"/>
      <c r="C156" s="5"/>
      <c r="D156" s="17"/>
      <c r="J156">
        <v>125.89630978936199</v>
      </c>
      <c r="O156" s="5"/>
      <c r="AC156" s="7"/>
      <c r="AF156" s="7"/>
      <c r="AI156" s="7"/>
      <c r="AK156" s="1"/>
      <c r="AL156" s="1"/>
      <c r="AO156"/>
      <c r="AR156"/>
      <c r="AU156"/>
      <c r="AX156"/>
    </row>
    <row r="157" spans="1:60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O157" s="5"/>
      <c r="P157" s="17"/>
      <c r="AA157" s="5"/>
      <c r="AW157" s="1"/>
      <c r="AX157" s="1"/>
    </row>
    <row r="158" spans="1:60">
      <c r="AW158" s="1"/>
      <c r="AX158" s="1"/>
    </row>
  </sheetData>
  <mergeCells count="1">
    <mergeCell ref="AZ4:BB4"/>
  </mergeCells>
  <pageMargins left="0.7" right="0.7" top="0.75" bottom="0.75" header="0.3" footer="0.3"/>
  <pageSetup scale="1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BD100"/>
  <sheetViews>
    <sheetView showGridLines="0" zoomScale="70" zoomScaleNormal="70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M2" sqref="B2:M2"/>
    </sheetView>
  </sheetViews>
  <sheetFormatPr defaultRowHeight="15"/>
  <cols>
    <col min="1" max="1" width="9.140625" style="5"/>
    <col min="2" max="12" width="9.140625" style="5" customWidth="1"/>
    <col min="13" max="13" width="11.140625" style="5" customWidth="1"/>
    <col min="14" max="14" width="9.140625" style="5" customWidth="1"/>
    <col min="15" max="15" width="10.5703125" style="5" customWidth="1"/>
    <col min="16" max="40" width="9.140625" style="5" customWidth="1"/>
    <col min="41" max="47" width="9.140625" style="7" customWidth="1"/>
    <col min="48" max="48" width="9.140625" style="5" customWidth="1"/>
    <col min="49" max="49" width="12.5703125" style="5" customWidth="1"/>
    <col min="50" max="50" width="9.140625" style="5" customWidth="1"/>
    <col min="51" max="53" width="11.5703125" style="5" customWidth="1"/>
    <col min="54" max="56" width="13.28515625" style="5" customWidth="1"/>
    <col min="57" max="16384" width="9.140625" style="5"/>
  </cols>
  <sheetData>
    <row r="1" spans="1:56">
      <c r="B1" s="8" t="s">
        <v>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56">
      <c r="B2" s="10">
        <v>4.6198719573724611</v>
      </c>
      <c r="C2" s="10">
        <v>1.9440139152248848</v>
      </c>
      <c r="D2" s="10">
        <v>19.334241152820937</v>
      </c>
      <c r="E2" s="10">
        <v>3.0312649638617457</v>
      </c>
      <c r="F2" s="10">
        <v>2.0932725915708739</v>
      </c>
      <c r="G2" s="10">
        <v>2.5736106532285841</v>
      </c>
      <c r="H2" s="10">
        <v>2.9075300002435829</v>
      </c>
      <c r="I2" s="10">
        <v>2.9576606415490576</v>
      </c>
      <c r="J2" s="10">
        <v>2.1525639734792597</v>
      </c>
      <c r="K2" s="10">
        <v>5.5435958685709599</v>
      </c>
      <c r="L2" s="10">
        <v>3.8432808155617635</v>
      </c>
      <c r="M2" s="10">
        <v>48.99909346651588</v>
      </c>
    </row>
    <row r="3" spans="1:56">
      <c r="B3" s="11" t="s">
        <v>52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P3" s="11" t="s">
        <v>51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C3" s="11" t="s">
        <v>53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24">
        <v>22.63175</v>
      </c>
      <c r="AP3" s="5"/>
      <c r="AQ3" s="5"/>
      <c r="AR3" s="24">
        <v>10.9237</v>
      </c>
      <c r="AS3" s="5"/>
      <c r="AT3" s="5"/>
      <c r="AU3" s="24">
        <f>+AO3+AR3</f>
        <v>33.55545</v>
      </c>
      <c r="AY3" s="53" t="s">
        <v>29</v>
      </c>
      <c r="AZ3" s="53"/>
      <c r="BA3" s="53"/>
    </row>
    <row r="4" spans="1:56" ht="159" customHeight="1"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  <c r="J4" s="13" t="s">
        <v>8</v>
      </c>
      <c r="K4" s="13" t="s">
        <v>9</v>
      </c>
      <c r="L4" s="13" t="s">
        <v>10</v>
      </c>
      <c r="M4" s="13" t="s">
        <v>11</v>
      </c>
      <c r="N4" s="7"/>
      <c r="P4" s="13" t="s">
        <v>0</v>
      </c>
      <c r="Q4" s="13" t="s">
        <v>1</v>
      </c>
      <c r="R4" s="13" t="s">
        <v>2</v>
      </c>
      <c r="S4" s="13" t="s">
        <v>3</v>
      </c>
      <c r="T4" s="13" t="s">
        <v>4</v>
      </c>
      <c r="U4" s="13" t="s">
        <v>5</v>
      </c>
      <c r="V4" s="13" t="s">
        <v>6</v>
      </c>
      <c r="W4" s="13" t="s">
        <v>7</v>
      </c>
      <c r="X4" s="13" t="s">
        <v>8</v>
      </c>
      <c r="Y4" s="13" t="s">
        <v>9</v>
      </c>
      <c r="Z4" s="13" t="s">
        <v>10</v>
      </c>
      <c r="AA4" s="13" t="s">
        <v>11</v>
      </c>
      <c r="AC4" s="13" t="s">
        <v>0</v>
      </c>
      <c r="AD4" s="13" t="s">
        <v>1</v>
      </c>
      <c r="AE4" s="13" t="s">
        <v>2</v>
      </c>
      <c r="AF4" s="13" t="s">
        <v>3</v>
      </c>
      <c r="AG4" s="13" t="s">
        <v>4</v>
      </c>
      <c r="AH4" s="13" t="s">
        <v>5</v>
      </c>
      <c r="AI4" s="13" t="s">
        <v>6</v>
      </c>
      <c r="AJ4" s="13" t="s">
        <v>7</v>
      </c>
      <c r="AK4" s="13" t="s">
        <v>8</v>
      </c>
      <c r="AL4" s="13" t="s">
        <v>9</v>
      </c>
      <c r="AM4" s="13" t="s">
        <v>10</v>
      </c>
      <c r="AN4" s="13" t="s">
        <v>11</v>
      </c>
      <c r="AO4" s="12" t="s">
        <v>24</v>
      </c>
      <c r="AP4" s="5"/>
      <c r="AQ4" s="14" t="s">
        <v>57</v>
      </c>
      <c r="AR4" s="14" t="s">
        <v>55</v>
      </c>
      <c r="AT4" s="16" t="s">
        <v>25</v>
      </c>
      <c r="AU4" s="13" t="s">
        <v>56</v>
      </c>
      <c r="AW4" s="36" t="s">
        <v>54</v>
      </c>
      <c r="AY4" s="15" t="s">
        <v>30</v>
      </c>
      <c r="AZ4" s="15" t="s">
        <v>31</v>
      </c>
      <c r="BA4" s="15" t="s">
        <v>32</v>
      </c>
      <c r="BB4" s="15" t="s">
        <v>26</v>
      </c>
      <c r="BC4" s="15" t="s">
        <v>28</v>
      </c>
      <c r="BD4" s="15" t="s">
        <v>27</v>
      </c>
    </row>
    <row r="5" spans="1:56" s="26" customFormat="1">
      <c r="A5" s="26" t="s">
        <v>12</v>
      </c>
      <c r="B5" s="26">
        <v>97.612345050210294</v>
      </c>
      <c r="C5" s="26">
        <v>98.826559816828606</v>
      </c>
      <c r="E5" s="26">
        <v>98.511614522549294</v>
      </c>
      <c r="F5" s="26">
        <v>98.149884935386595</v>
      </c>
      <c r="G5" s="26">
        <v>97.8</v>
      </c>
      <c r="H5" s="26">
        <v>99.091742354804097</v>
      </c>
      <c r="I5" s="26">
        <v>102.191484042997</v>
      </c>
      <c r="J5" s="26">
        <v>97.9</v>
      </c>
      <c r="K5" s="38">
        <v>115.809</v>
      </c>
      <c r="L5" s="26">
        <v>98.240677517169303</v>
      </c>
      <c r="M5" s="26">
        <v>98.0304568527919</v>
      </c>
      <c r="N5" s="27"/>
      <c r="O5" s="27"/>
      <c r="P5" s="26">
        <f t="shared" ref="P5:Q15" si="0">+P6*B5/B6</f>
        <v>95.125026829791437</v>
      </c>
      <c r="Q5" s="26">
        <f t="shared" si="0"/>
        <v>97.957446808510824</v>
      </c>
      <c r="R5" s="28">
        <v>100</v>
      </c>
      <c r="S5" s="26">
        <f t="shared" ref="S5:AA15" si="1">+S6*E5/E6</f>
        <v>97.623574144486426</v>
      </c>
      <c r="T5" s="26">
        <f t="shared" si="1"/>
        <v>96.030470333356291</v>
      </c>
      <c r="U5" s="26">
        <f t="shared" si="1"/>
        <v>96.165191740412922</v>
      </c>
      <c r="V5" s="26">
        <f t="shared" si="1"/>
        <v>98.313492063492106</v>
      </c>
      <c r="W5" s="26">
        <f t="shared" si="1"/>
        <v>103.96744659206529</v>
      </c>
      <c r="X5" s="26">
        <f t="shared" si="1"/>
        <v>97.432324840764323</v>
      </c>
      <c r="Y5" s="26">
        <f t="shared" si="1"/>
        <v>90.703958395338276</v>
      </c>
      <c r="Z5" s="26">
        <f t="shared" si="1"/>
        <v>96.124641544489023</v>
      </c>
      <c r="AA5" s="26">
        <f t="shared" si="1"/>
        <v>94.666666666666472</v>
      </c>
      <c r="AC5" s="26">
        <f t="shared" ref="AC5:AC36" si="2">+P5*(B$2/100)</f>
        <v>4.3946544389525641</v>
      </c>
      <c r="AD5" s="26">
        <f t="shared" ref="AD5:AD36" si="3">+Q5*(C$2/100)</f>
        <v>1.9043063969564651</v>
      </c>
      <c r="AE5" s="26">
        <f t="shared" ref="AE5:AE36" si="4">+R5*(D$2/100)</f>
        <v>19.334241152820937</v>
      </c>
      <c r="AF5" s="26">
        <f t="shared" ref="AF5:AF36" si="5">+S5*(E$2/100)</f>
        <v>2.9592291995114111</v>
      </c>
      <c r="AG5" s="26">
        <f t="shared" ref="AG5:AG36" si="6">+T5*(F$2/100)</f>
        <v>2.0101795150447463</v>
      </c>
      <c r="AH5" s="26">
        <f t="shared" ref="AH5:AH36" si="7">+U5*(G$2/100)</f>
        <v>2.4749176193289615</v>
      </c>
      <c r="AI5" s="26">
        <f t="shared" ref="AI5:AI36" si="8">+V5*(H$2/100)</f>
        <v>2.8584942760331269</v>
      </c>
      <c r="AJ5" s="26">
        <f t="shared" ref="AJ5:AJ36" si="9">+W5*(I$2/100)</f>
        <v>3.0750042478770521</v>
      </c>
      <c r="AK5" s="26">
        <f t="shared" ref="AK5:AK36" si="10">+X5*(J$2/100)</f>
        <v>2.0972931230455765</v>
      </c>
      <c r="AL5" s="26">
        <f t="shared" ref="AL5:AL36" si="11">+Y5*(K$2/100)</f>
        <v>5.0282608902342956</v>
      </c>
      <c r="AM5" s="26">
        <f t="shared" ref="AM5:AM36" si="12">+Z5*(L$2/100)</f>
        <v>3.6943399075068597</v>
      </c>
      <c r="AN5" s="26">
        <f t="shared" ref="AN5:AN36" si="13">+AA5*(M$2/100)</f>
        <v>46.385808481634939</v>
      </c>
      <c r="AO5" s="29">
        <f t="shared" ref="AO5:AO68" si="14">+SUM(AC5:AN5)</f>
        <v>96.216729248946933</v>
      </c>
      <c r="AQ5" s="30">
        <v>78.33</v>
      </c>
      <c r="AR5" s="29">
        <f t="shared" ref="AR5:AR14" si="15">+AR6*AQ5/AQ6</f>
        <v>87.863151991026342</v>
      </c>
      <c r="AT5" s="34">
        <v>36.18653529411764</v>
      </c>
      <c r="AU5" s="29">
        <f t="shared" ref="AU5:AU15" si="16">+AU6*AT5/AT6</f>
        <v>96.767872618454902</v>
      </c>
      <c r="AW5" s="31">
        <v>95.363768074770604</v>
      </c>
    </row>
    <row r="6" spans="1:56" s="26" customFormat="1">
      <c r="A6" s="26" t="s">
        <v>13</v>
      </c>
      <c r="B6" s="26">
        <v>98.374963004769796</v>
      </c>
      <c r="C6" s="26">
        <v>99.255867200915603</v>
      </c>
      <c r="E6" s="26">
        <v>99.374910073379795</v>
      </c>
      <c r="F6" s="26">
        <v>98.823832193570695</v>
      </c>
      <c r="G6" s="26">
        <v>98.2</v>
      </c>
      <c r="H6" s="26">
        <v>99.191734022165207</v>
      </c>
      <c r="I6" s="26">
        <v>101.59153403883001</v>
      </c>
      <c r="J6" s="26">
        <v>99.1</v>
      </c>
      <c r="K6" s="38">
        <v>115.73099999999999</v>
      </c>
      <c r="L6" s="26">
        <v>98.062148165602395</v>
      </c>
      <c r="M6" s="26">
        <v>97.705583756345206</v>
      </c>
      <c r="N6" s="27"/>
      <c r="O6" s="27"/>
      <c r="P6" s="26">
        <f t="shared" si="0"/>
        <v>95.868212062674004</v>
      </c>
      <c r="Q6" s="26">
        <f t="shared" si="0"/>
        <v>98.382978723404435</v>
      </c>
      <c r="R6" s="28">
        <v>100</v>
      </c>
      <c r="S6" s="26">
        <f t="shared" si="1"/>
        <v>98.479087452471191</v>
      </c>
      <c r="T6" s="26">
        <f t="shared" si="1"/>
        <v>96.689864607999624</v>
      </c>
      <c r="U6" s="26">
        <f t="shared" si="1"/>
        <v>96.558505408062885</v>
      </c>
      <c r="V6" s="26">
        <f t="shared" si="1"/>
        <v>98.412698412698504</v>
      </c>
      <c r="W6" s="26">
        <f t="shared" si="1"/>
        <v>103.35707019328535</v>
      </c>
      <c r="X6" s="26">
        <f t="shared" si="1"/>
        <v>98.62659235668788</v>
      </c>
      <c r="Y6" s="26">
        <f t="shared" si="1"/>
        <v>90.642867212832272</v>
      </c>
      <c r="Z6" s="26">
        <f t="shared" si="1"/>
        <v>95.949957591179157</v>
      </c>
      <c r="AA6" s="26">
        <f t="shared" si="1"/>
        <v>94.352941176470395</v>
      </c>
      <c r="AC6" s="26">
        <f t="shared" si="2"/>
        <v>4.4289886451178395</v>
      </c>
      <c r="AD6" s="26">
        <f t="shared" si="3"/>
        <v>1.9125787965957199</v>
      </c>
      <c r="AE6" s="26">
        <f t="shared" si="4"/>
        <v>19.334241152820937</v>
      </c>
      <c r="AF6" s="26">
        <f t="shared" si="5"/>
        <v>2.985162074677528</v>
      </c>
      <c r="AG6" s="26">
        <f t="shared" si="6"/>
        <v>2.0239824346662427</v>
      </c>
      <c r="AH6" s="26">
        <f t="shared" si="7"/>
        <v>2.4850399817802051</v>
      </c>
      <c r="AI6" s="26">
        <f t="shared" si="8"/>
        <v>2.861378730398449</v>
      </c>
      <c r="AJ6" s="26">
        <f t="shared" si="9"/>
        <v>3.0569513853650334</v>
      </c>
      <c r="AK6" s="26">
        <f t="shared" si="10"/>
        <v>2.1230004953403125</v>
      </c>
      <c r="AL6" s="26">
        <f t="shared" si="11"/>
        <v>5.0248742419648309</v>
      </c>
      <c r="AM6" s="26">
        <f t="shared" si="12"/>
        <v>3.6876263126414366</v>
      </c>
      <c r="AN6" s="26">
        <f t="shared" si="13"/>
        <v>46.232085835465476</v>
      </c>
      <c r="AO6" s="29">
        <f t="shared" si="14"/>
        <v>96.155910086834012</v>
      </c>
      <c r="AQ6" s="30">
        <v>76.39</v>
      </c>
      <c r="AR6" s="29">
        <f t="shared" si="15"/>
        <v>85.687044307347151</v>
      </c>
      <c r="AT6" s="34">
        <v>36.27467</v>
      </c>
      <c r="AU6" s="29">
        <f t="shared" si="16"/>
        <v>97.003557187943812</v>
      </c>
      <c r="AW6" s="31">
        <v>95.497287008891803</v>
      </c>
    </row>
    <row r="7" spans="1:56" s="26" customFormat="1">
      <c r="A7" s="26" t="s">
        <v>14</v>
      </c>
      <c r="B7" s="26">
        <v>98.887045819022802</v>
      </c>
      <c r="C7" s="26">
        <v>99.255867200915603</v>
      </c>
      <c r="E7" s="26">
        <v>99.566753529119893</v>
      </c>
      <c r="F7" s="26">
        <v>99.064440730089501</v>
      </c>
      <c r="G7" s="26">
        <v>98.7</v>
      </c>
      <c r="H7" s="26">
        <v>99.491709024248294</v>
      </c>
      <c r="I7" s="26">
        <v>101.79151737355301</v>
      </c>
      <c r="J7" s="26">
        <v>98.67</v>
      </c>
      <c r="K7" s="38">
        <v>118.964</v>
      </c>
      <c r="L7" s="26">
        <v>98.789681072276906</v>
      </c>
      <c r="M7" s="26">
        <v>98.4365482233503</v>
      </c>
      <c r="N7" s="27"/>
      <c r="O7" s="27"/>
      <c r="P7" s="26">
        <f t="shared" si="0"/>
        <v>96.367246190169197</v>
      </c>
      <c r="Q7" s="26">
        <f t="shared" si="0"/>
        <v>98.382978723404449</v>
      </c>
      <c r="R7" s="28">
        <v>100</v>
      </c>
      <c r="S7" s="26">
        <f t="shared" si="1"/>
        <v>98.669201520912253</v>
      </c>
      <c r="T7" s="26">
        <f t="shared" si="1"/>
        <v>96.925277527162308</v>
      </c>
      <c r="U7" s="26">
        <f t="shared" si="1"/>
        <v>97.050147492625328</v>
      </c>
      <c r="V7" s="26">
        <f t="shared" si="1"/>
        <v>98.710317460317484</v>
      </c>
      <c r="W7" s="26">
        <f t="shared" si="1"/>
        <v>103.56052899287936</v>
      </c>
      <c r="X7" s="26">
        <f t="shared" si="1"/>
        <v>98.198646496815272</v>
      </c>
      <c r="Y7" s="26">
        <f t="shared" si="1"/>
        <v>93.175018405676781</v>
      </c>
      <c r="Z7" s="26">
        <f t="shared" si="1"/>
        <v>96.661819944262845</v>
      </c>
      <c r="AA7" s="26">
        <f t="shared" si="1"/>
        <v>95.058823529411598</v>
      </c>
      <c r="AC7" s="26">
        <f t="shared" si="2"/>
        <v>4.4520433828317083</v>
      </c>
      <c r="AD7" s="26">
        <f t="shared" si="3"/>
        <v>1.9125787965957202</v>
      </c>
      <c r="AE7" s="26">
        <f t="shared" si="4"/>
        <v>19.334241152820937</v>
      </c>
      <c r="AF7" s="26">
        <f t="shared" si="5"/>
        <v>2.9909249358255541</v>
      </c>
      <c r="AG7" s="26">
        <f t="shared" si="6"/>
        <v>2.0289102687800922</v>
      </c>
      <c r="AH7" s="26">
        <f t="shared" si="7"/>
        <v>2.4976929348442591</v>
      </c>
      <c r="AI7" s="26">
        <f t="shared" si="8"/>
        <v>2.8700320934944101</v>
      </c>
      <c r="AJ7" s="26">
        <f t="shared" si="9"/>
        <v>3.0629690062023935</v>
      </c>
      <c r="AK7" s="26">
        <f t="shared" si="10"/>
        <v>2.1137886869346989</v>
      </c>
      <c r="AL7" s="26">
        <f t="shared" si="11"/>
        <v>5.1652464708773298</v>
      </c>
      <c r="AM7" s="26">
        <f t="shared" si="12"/>
        <v>3.7149851818907087</v>
      </c>
      <c r="AN7" s="26">
        <f t="shared" si="13"/>
        <v>46.57796178934678</v>
      </c>
      <c r="AO7" s="29">
        <f t="shared" si="14"/>
        <v>96.721374700444585</v>
      </c>
      <c r="AQ7" s="30">
        <v>81.2</v>
      </c>
      <c r="AR7" s="29">
        <f t="shared" si="15"/>
        <v>91.082445316881646</v>
      </c>
      <c r="AT7" s="34">
        <v>36.367886956521744</v>
      </c>
      <c r="AU7" s="29">
        <f t="shared" si="16"/>
        <v>97.252832408720266</v>
      </c>
      <c r="AW7" s="31">
        <v>96.318286412317846</v>
      </c>
    </row>
    <row r="8" spans="1:56" s="26" customFormat="1">
      <c r="A8" s="26" t="s">
        <v>15</v>
      </c>
      <c r="B8" s="26">
        <v>99.451438168064996</v>
      </c>
      <c r="C8" s="26">
        <v>99.5993131081852</v>
      </c>
      <c r="E8" s="26">
        <v>100.036769995683</v>
      </c>
      <c r="F8" s="26">
        <v>99.123705659964003</v>
      </c>
      <c r="G8" s="26">
        <v>99.5</v>
      </c>
      <c r="H8" s="26">
        <v>99.791684026331495</v>
      </c>
      <c r="I8" s="26">
        <v>104.591284059662</v>
      </c>
      <c r="J8" s="26">
        <v>98.93</v>
      </c>
      <c r="K8" s="38">
        <v>121.25</v>
      </c>
      <c r="L8" s="26">
        <v>99.841249911853296</v>
      </c>
      <c r="M8" s="26">
        <v>99.492385786802004</v>
      </c>
      <c r="N8" s="27"/>
      <c r="O8" s="27"/>
      <c r="P8" s="26">
        <f t="shared" si="0"/>
        <v>96.917256922085869</v>
      </c>
      <c r="Q8" s="26">
        <f t="shared" si="0"/>
        <v>98.723404255319338</v>
      </c>
      <c r="R8" s="28">
        <v>100</v>
      </c>
      <c r="S8" s="26">
        <f t="shared" si="1"/>
        <v>99.134980988592687</v>
      </c>
      <c r="T8" s="26">
        <f t="shared" si="1"/>
        <v>96.983262710679014</v>
      </c>
      <c r="U8" s="26">
        <f t="shared" si="1"/>
        <v>97.83677482792524</v>
      </c>
      <c r="V8" s="26">
        <f t="shared" si="1"/>
        <v>99.007936507936563</v>
      </c>
      <c r="W8" s="26">
        <f t="shared" si="1"/>
        <v>106.408952187182</v>
      </c>
      <c r="X8" s="26">
        <f t="shared" si="1"/>
        <v>98.457404458598731</v>
      </c>
      <c r="Y8" s="26">
        <f t="shared" si="1"/>
        <v>94.965459985275459</v>
      </c>
      <c r="Z8" s="26">
        <f t="shared" si="1"/>
        <v>97.690738721273206</v>
      </c>
      <c r="AA8" s="26">
        <f t="shared" si="1"/>
        <v>96.078431372548778</v>
      </c>
      <c r="AC8" s="26">
        <f t="shared" si="2"/>
        <v>4.4774531743980654</v>
      </c>
      <c r="AD8" s="26">
        <f t="shared" si="3"/>
        <v>1.919196716307124</v>
      </c>
      <c r="AE8" s="26">
        <f t="shared" si="4"/>
        <v>19.334241152820937</v>
      </c>
      <c r="AF8" s="26">
        <f t="shared" si="5"/>
        <v>3.0050439456382128</v>
      </c>
      <c r="AG8" s="26">
        <f t="shared" si="6"/>
        <v>2.0301240567338192</v>
      </c>
      <c r="AH8" s="26">
        <f t="shared" si="7"/>
        <v>2.517937659746746</v>
      </c>
      <c r="AI8" s="26">
        <f t="shared" si="8"/>
        <v>2.8786854565903743</v>
      </c>
      <c r="AJ8" s="26">
        <f t="shared" si="9"/>
        <v>3.147215697925037</v>
      </c>
      <c r="AK8" s="26">
        <f t="shared" si="10"/>
        <v>2.1193586175985586</v>
      </c>
      <c r="AL8" s="26">
        <f t="shared" si="11"/>
        <v>5.2645013163131384</v>
      </c>
      <c r="AM8" s="26">
        <f t="shared" si="12"/>
        <v>3.7545294198552606</v>
      </c>
      <c r="AN8" s="26">
        <f t="shared" si="13"/>
        <v>47.07756038939749</v>
      </c>
      <c r="AO8" s="29">
        <f t="shared" si="14"/>
        <v>97.525847603324763</v>
      </c>
      <c r="AQ8" s="30">
        <v>84.29</v>
      </c>
      <c r="AR8" s="29">
        <f t="shared" si="15"/>
        <v>94.548513740886136</v>
      </c>
      <c r="AT8" s="34">
        <v>36.505180952380954</v>
      </c>
      <c r="AU8" s="29">
        <f t="shared" si="16"/>
        <v>97.619975817023914</v>
      </c>
      <c r="AW8" s="31">
        <v>96.662026646970261</v>
      </c>
    </row>
    <row r="9" spans="1:56" s="26" customFormat="1">
      <c r="A9" s="26" t="s">
        <v>16</v>
      </c>
      <c r="B9" s="26">
        <v>99.878173846609201</v>
      </c>
      <c r="C9" s="26">
        <v>99.856897538637398</v>
      </c>
      <c r="E9" s="26">
        <v>100.14228389634</v>
      </c>
      <c r="F9" s="26">
        <v>99.634812671878606</v>
      </c>
      <c r="G9" s="26">
        <v>100</v>
      </c>
      <c r="H9" s="26">
        <v>99.891675693692505</v>
      </c>
      <c r="I9" s="26">
        <v>102.891425714524</v>
      </c>
      <c r="J9" s="26">
        <v>101.39</v>
      </c>
      <c r="K9" s="38">
        <v>117.023</v>
      </c>
      <c r="L9" s="26">
        <v>100.06415361092</v>
      </c>
      <c r="M9" s="26">
        <v>99.979695431472095</v>
      </c>
      <c r="N9" s="27"/>
      <c r="O9" s="27"/>
      <c r="P9" s="26">
        <f t="shared" si="0"/>
        <v>97.333118694998575</v>
      </c>
      <c r="Q9" s="26">
        <f t="shared" si="0"/>
        <v>98.978723404255504</v>
      </c>
      <c r="R9" s="28">
        <v>100</v>
      </c>
      <c r="S9" s="26">
        <f t="shared" si="1"/>
        <v>99.239543726235212</v>
      </c>
      <c r="T9" s="26">
        <f t="shared" si="1"/>
        <v>97.483333054899447</v>
      </c>
      <c r="U9" s="26">
        <f t="shared" si="1"/>
        <v>98.328416912487668</v>
      </c>
      <c r="V9" s="26">
        <f t="shared" si="1"/>
        <v>99.107142857142861</v>
      </c>
      <c r="W9" s="26">
        <f t="shared" si="1"/>
        <v>104.67955239064071</v>
      </c>
      <c r="X9" s="26">
        <f t="shared" si="1"/>
        <v>100.90565286624204</v>
      </c>
      <c r="Y9" s="26">
        <f t="shared" si="1"/>
        <v>91.654787825623842</v>
      </c>
      <c r="Z9" s="26">
        <f t="shared" si="1"/>
        <v>97.908841229452506</v>
      </c>
      <c r="AA9" s="26">
        <f t="shared" si="1"/>
        <v>96.549019607842936</v>
      </c>
      <c r="AC9" s="26">
        <f t="shared" si="2"/>
        <v>4.4966654558262915</v>
      </c>
      <c r="AD9" s="26">
        <f t="shared" si="3"/>
        <v>1.9241601560906767</v>
      </c>
      <c r="AE9" s="26">
        <f t="shared" si="4"/>
        <v>19.334241152820937</v>
      </c>
      <c r="AF9" s="26">
        <f t="shared" si="5"/>
        <v>3.0082135192696251</v>
      </c>
      <c r="AG9" s="26">
        <f t="shared" si="6"/>
        <v>2.04059189218796</v>
      </c>
      <c r="AH9" s="26">
        <f t="shared" si="7"/>
        <v>2.5305906128107996</v>
      </c>
      <c r="AI9" s="26">
        <f t="shared" si="8"/>
        <v>2.8815699109556938</v>
      </c>
      <c r="AJ9" s="26">
        <f t="shared" si="9"/>
        <v>3.0960659208077059</v>
      </c>
      <c r="AK9" s="26">
        <f t="shared" si="10"/>
        <v>2.1720587308027683</v>
      </c>
      <c r="AL9" s="26">
        <f t="shared" si="11"/>
        <v>5.0809710312487626</v>
      </c>
      <c r="AM9" s="26">
        <f t="shared" si="12"/>
        <v>3.7629117117103745</v>
      </c>
      <c r="AN9" s="26">
        <f t="shared" si="13"/>
        <v>47.308144358651703</v>
      </c>
      <c r="AO9" s="29">
        <f t="shared" si="14"/>
        <v>97.63618445318329</v>
      </c>
      <c r="AQ9" s="30">
        <v>73.739999999999995</v>
      </c>
      <c r="AR9" s="29">
        <f t="shared" si="15"/>
        <v>82.714526079641033</v>
      </c>
      <c r="AT9" s="34">
        <v>36.793671428571436</v>
      </c>
      <c r="AU9" s="29">
        <f t="shared" si="16"/>
        <v>98.391439827732228</v>
      </c>
      <c r="AW9" s="31">
        <v>96.991562739694899</v>
      </c>
    </row>
    <row r="10" spans="1:56" s="26" customFormat="1">
      <c r="A10" s="26" t="s">
        <v>17</v>
      </c>
      <c r="B10" s="26">
        <v>99.878173846609201</v>
      </c>
      <c r="C10" s="26">
        <v>99.771036061819999</v>
      </c>
      <c r="E10" s="26">
        <v>100.257389969784</v>
      </c>
      <c r="F10" s="26">
        <v>99.878454337494503</v>
      </c>
      <c r="G10" s="26">
        <v>100.4</v>
      </c>
      <c r="H10" s="26">
        <v>99.891675693692505</v>
      </c>
      <c r="I10" s="26">
        <v>101.59153403883001</v>
      </c>
      <c r="J10" s="26">
        <v>104.34</v>
      </c>
      <c r="K10" s="38">
        <v>116.562</v>
      </c>
      <c r="L10" s="26">
        <v>100.242682962487</v>
      </c>
      <c r="M10" s="26">
        <v>99.248730964467001</v>
      </c>
      <c r="N10" s="27"/>
      <c r="O10" s="27"/>
      <c r="P10" s="26">
        <f t="shared" si="0"/>
        <v>97.333118694998575</v>
      </c>
      <c r="Q10" s="26">
        <f t="shared" si="0"/>
        <v>98.893617021276796</v>
      </c>
      <c r="R10" s="28">
        <v>100</v>
      </c>
      <c r="S10" s="26">
        <f t="shared" si="1"/>
        <v>99.353612167299787</v>
      </c>
      <c r="T10" s="26">
        <f t="shared" si="1"/>
        <v>97.721713606820614</v>
      </c>
      <c r="U10" s="26">
        <f t="shared" si="1"/>
        <v>98.721730580137631</v>
      </c>
      <c r="V10" s="26">
        <f t="shared" si="1"/>
        <v>99.107142857142861</v>
      </c>
      <c r="W10" s="26">
        <f t="shared" si="1"/>
        <v>103.35707019328537</v>
      </c>
      <c r="X10" s="26">
        <f t="shared" si="1"/>
        <v>103.84156050955413</v>
      </c>
      <c r="Y10" s="26">
        <f t="shared" si="1"/>
        <v>91.29372327260765</v>
      </c>
      <c r="Z10" s="26">
        <f t="shared" si="1"/>
        <v>98.083525182762457</v>
      </c>
      <c r="AA10" s="26">
        <f t="shared" si="1"/>
        <v>95.843137254901748</v>
      </c>
      <c r="AC10" s="26">
        <f t="shared" si="2"/>
        <v>4.4966654558262915</v>
      </c>
      <c r="AD10" s="26">
        <f t="shared" si="3"/>
        <v>1.9225056761628261</v>
      </c>
      <c r="AE10" s="26">
        <f t="shared" si="4"/>
        <v>19.334241152820937</v>
      </c>
      <c r="AF10" s="26">
        <f t="shared" si="5"/>
        <v>3.0116712359584388</v>
      </c>
      <c r="AG10" s="26">
        <f t="shared" si="6"/>
        <v>2.0455818469449611</v>
      </c>
      <c r="AH10" s="26">
        <f t="shared" si="7"/>
        <v>2.5407129752620432</v>
      </c>
      <c r="AI10" s="26">
        <f t="shared" si="8"/>
        <v>2.8815699109556938</v>
      </c>
      <c r="AJ10" s="26">
        <f t="shared" si="9"/>
        <v>3.0569513853650339</v>
      </c>
      <c r="AK10" s="26">
        <f t="shared" si="10"/>
        <v>2.235256021027328</v>
      </c>
      <c r="AL10" s="26">
        <f t="shared" si="11"/>
        <v>5.0609550716048828</v>
      </c>
      <c r="AM10" s="26">
        <f t="shared" si="12"/>
        <v>3.7696253065758007</v>
      </c>
      <c r="AN10" s="26">
        <f t="shared" si="13"/>
        <v>46.962268404770413</v>
      </c>
      <c r="AO10" s="29">
        <f t="shared" si="14"/>
        <v>97.318004443274646</v>
      </c>
      <c r="AQ10" s="30">
        <v>75.34</v>
      </c>
      <c r="AR10" s="29">
        <f t="shared" si="15"/>
        <v>84.509254066180588</v>
      </c>
      <c r="AT10" s="34">
        <v>36.812376190476201</v>
      </c>
      <c r="AU10" s="29">
        <f t="shared" si="16"/>
        <v>98.441458985483777</v>
      </c>
      <c r="AW10" s="31">
        <v>96.826794693332573</v>
      </c>
    </row>
    <row r="11" spans="1:56" s="26" customFormat="1">
      <c r="A11" s="26" t="s">
        <v>18</v>
      </c>
      <c r="B11" s="26">
        <v>99.889186380249001</v>
      </c>
      <c r="C11" s="26">
        <v>100.286204922724</v>
      </c>
      <c r="E11" s="26">
        <v>100.209429105849</v>
      </c>
      <c r="F11" s="26">
        <v>100.19273968333199</v>
      </c>
      <c r="G11" s="26">
        <v>100.4</v>
      </c>
      <c r="H11" s="26">
        <v>100.191650695776</v>
      </c>
      <c r="I11" s="26">
        <v>98.991750687443002</v>
      </c>
      <c r="J11" s="26">
        <v>103.66</v>
      </c>
      <c r="K11" s="38">
        <v>116.821</v>
      </c>
      <c r="L11" s="26">
        <v>99.7937796796448</v>
      </c>
      <c r="M11" s="26">
        <v>99.086294416243703</v>
      </c>
      <c r="N11" s="27"/>
      <c r="O11" s="27"/>
      <c r="P11" s="26">
        <f t="shared" si="0"/>
        <v>97.343850611718864</v>
      </c>
      <c r="Q11" s="26">
        <f t="shared" si="0"/>
        <v>99.404255319148731</v>
      </c>
      <c r="R11" s="28">
        <v>100</v>
      </c>
      <c r="S11" s="26">
        <f t="shared" si="1"/>
        <v>99.306083650189549</v>
      </c>
      <c r="T11" s="26">
        <f t="shared" si="1"/>
        <v>98.029212383813828</v>
      </c>
      <c r="U11" s="26">
        <f t="shared" si="1"/>
        <v>98.721730580137645</v>
      </c>
      <c r="V11" s="26">
        <f t="shared" si="1"/>
        <v>99.404761904762239</v>
      </c>
      <c r="W11" s="26">
        <f t="shared" si="1"/>
        <v>100.71210579857571</v>
      </c>
      <c r="X11" s="26">
        <f t="shared" si="1"/>
        <v>103.16480891719743</v>
      </c>
      <c r="Y11" s="26">
        <f t="shared" si="1"/>
        <v>91.496577327339082</v>
      </c>
      <c r="Z11" s="26">
        <f t="shared" si="1"/>
        <v>97.644290964901842</v>
      </c>
      <c r="AA11" s="26">
        <f t="shared" si="1"/>
        <v>95.686274509803766</v>
      </c>
      <c r="AC11" s="26">
        <f t="shared" si="2"/>
        <v>4.4971612566373409</v>
      </c>
      <c r="AD11" s="26">
        <f t="shared" si="3"/>
        <v>1.932432555729924</v>
      </c>
      <c r="AE11" s="26">
        <f t="shared" si="4"/>
        <v>19.334241152820937</v>
      </c>
      <c r="AF11" s="26">
        <f t="shared" si="5"/>
        <v>3.0102305206714335</v>
      </c>
      <c r="AG11" s="26">
        <f t="shared" si="6"/>
        <v>2.0520186345631757</v>
      </c>
      <c r="AH11" s="26">
        <f t="shared" si="7"/>
        <v>2.5407129752620436</v>
      </c>
      <c r="AI11" s="26">
        <f t="shared" si="8"/>
        <v>2.8902232740516665</v>
      </c>
      <c r="AJ11" s="26">
        <f t="shared" si="9"/>
        <v>2.9787223144797199</v>
      </c>
      <c r="AK11" s="26">
        <f t="shared" si="10"/>
        <v>2.2206885100603109</v>
      </c>
      <c r="AL11" s="26">
        <f t="shared" si="11"/>
        <v>5.072200480602203</v>
      </c>
      <c r="AM11" s="26">
        <f t="shared" si="12"/>
        <v>3.752744302145381</v>
      </c>
      <c r="AN11" s="26">
        <f t="shared" si="13"/>
        <v>46.885407081685706</v>
      </c>
      <c r="AO11" s="29">
        <f t="shared" si="14"/>
        <v>97.166783058709854</v>
      </c>
      <c r="AQ11" s="30">
        <v>76.319999999999993</v>
      </c>
      <c r="AR11" s="29">
        <f t="shared" si="15"/>
        <v>85.608524957936041</v>
      </c>
      <c r="AT11" s="34">
        <v>36.881154545454542</v>
      </c>
      <c r="AU11" s="29">
        <f t="shared" si="16"/>
        <v>98.625381956814309</v>
      </c>
      <c r="AW11" s="31">
        <v>97.159171614442769</v>
      </c>
    </row>
    <row r="12" spans="1:56" s="26" customFormat="1">
      <c r="A12" s="26" t="s">
        <v>19</v>
      </c>
      <c r="B12" s="26">
        <v>99.930483381398403</v>
      </c>
      <c r="C12" s="26">
        <v>100.200343445907</v>
      </c>
      <c r="E12" s="26">
        <v>100.32453517929299</v>
      </c>
      <c r="F12" s="26">
        <v>100.398031573791</v>
      </c>
      <c r="G12" s="26">
        <v>100.7</v>
      </c>
      <c r="H12" s="26">
        <v>100.49162569785901</v>
      </c>
      <c r="I12" s="26">
        <v>97.291892342305104</v>
      </c>
      <c r="J12" s="26">
        <v>100.87</v>
      </c>
      <c r="K12" s="38">
        <v>118.324</v>
      </c>
      <c r="L12" s="26">
        <v>100.04454634109401</v>
      </c>
      <c r="M12" s="26">
        <v>99.898477157360404</v>
      </c>
      <c r="N12" s="27"/>
      <c r="O12" s="27"/>
      <c r="P12" s="26">
        <f t="shared" si="0"/>
        <v>97.384095299420068</v>
      </c>
      <c r="Q12" s="26">
        <f t="shared" si="0"/>
        <v>99.319148936170407</v>
      </c>
      <c r="R12" s="28">
        <v>100</v>
      </c>
      <c r="S12" s="26">
        <f t="shared" si="1"/>
        <v>99.42015209125411</v>
      </c>
      <c r="T12" s="26">
        <f t="shared" si="1"/>
        <v>98.230071272332964</v>
      </c>
      <c r="U12" s="26">
        <f t="shared" si="1"/>
        <v>99.016715830875114</v>
      </c>
      <c r="V12" s="26">
        <f t="shared" si="1"/>
        <v>99.70238095238112</v>
      </c>
      <c r="W12" s="26">
        <f t="shared" si="1"/>
        <v>98.982706002034519</v>
      </c>
      <c r="X12" s="26">
        <f t="shared" si="1"/>
        <v>100.38813694267515</v>
      </c>
      <c r="Y12" s="26">
        <f t="shared" si="1"/>
        <v>92.673757421012226</v>
      </c>
      <c r="Z12" s="26">
        <f t="shared" si="1"/>
        <v>97.88965628660273</v>
      </c>
      <c r="AA12" s="26">
        <f t="shared" si="1"/>
        <v>96.470588235293903</v>
      </c>
      <c r="AC12" s="26">
        <f t="shared" si="2"/>
        <v>4.4990205096787808</v>
      </c>
      <c r="AD12" s="26">
        <f t="shared" si="3"/>
        <v>1.9307780758020807</v>
      </c>
      <c r="AE12" s="26">
        <f t="shared" si="4"/>
        <v>19.334241152820937</v>
      </c>
      <c r="AF12" s="26">
        <f t="shared" si="5"/>
        <v>3.0136882373602467</v>
      </c>
      <c r="AG12" s="26">
        <f t="shared" si="6"/>
        <v>2.0562231586242805</v>
      </c>
      <c r="AH12" s="26">
        <f t="shared" si="7"/>
        <v>2.5483047471004761</v>
      </c>
      <c r="AI12" s="26">
        <f t="shared" si="8"/>
        <v>2.8988766371476244</v>
      </c>
      <c r="AJ12" s="26">
        <f t="shared" si="9"/>
        <v>2.927572537362392</v>
      </c>
      <c r="AK12" s="26">
        <f t="shared" si="10"/>
        <v>2.160918869475049</v>
      </c>
      <c r="AL12" s="26">
        <f t="shared" si="11"/>
        <v>5.1374585876407073</v>
      </c>
      <c r="AM12" s="26">
        <f t="shared" si="12"/>
        <v>3.7621743804823526</v>
      </c>
      <c r="AN12" s="26">
        <f t="shared" si="13"/>
        <v>47.269713697109331</v>
      </c>
      <c r="AO12" s="29">
        <f t="shared" si="14"/>
        <v>97.538970590604251</v>
      </c>
      <c r="AQ12" s="30">
        <v>76.599999999999994</v>
      </c>
      <c r="AR12" s="29">
        <f t="shared" si="15"/>
        <v>85.922602355580466</v>
      </c>
      <c r="AT12" s="34">
        <v>36.986342857142859</v>
      </c>
      <c r="AU12" s="29">
        <f t="shared" si="16"/>
        <v>98.906670260976995</v>
      </c>
      <c r="AW12" s="31">
        <v>97.372233743359558</v>
      </c>
    </row>
    <row r="13" spans="1:56" s="26" customFormat="1">
      <c r="A13" s="26" t="s">
        <v>20</v>
      </c>
      <c r="B13" s="26">
        <v>100.37924412722199</v>
      </c>
      <c r="C13" s="26">
        <v>100.37206639954201</v>
      </c>
      <c r="E13" s="26">
        <v>100.19024476027499</v>
      </c>
      <c r="F13" s="26">
        <v>100.28559671732999</v>
      </c>
      <c r="G13" s="26">
        <v>100.9</v>
      </c>
      <c r="H13" s="26">
        <v>100.191650695776</v>
      </c>
      <c r="I13" s="26">
        <v>96.991917340222003</v>
      </c>
      <c r="J13" s="26">
        <v>100.01</v>
      </c>
      <c r="K13" s="38">
        <v>119.02800000000001</v>
      </c>
      <c r="L13" s="26">
        <v>100.113687766268</v>
      </c>
      <c r="M13" s="26">
        <v>100.467005076142</v>
      </c>
      <c r="N13" s="27"/>
      <c r="O13" s="27"/>
      <c r="P13" s="26">
        <f t="shared" si="0"/>
        <v>97.821420905773124</v>
      </c>
      <c r="Q13" s="26">
        <f t="shared" si="0"/>
        <v>99.489361702128065</v>
      </c>
      <c r="R13" s="28">
        <v>100</v>
      </c>
      <c r="S13" s="26">
        <f t="shared" si="1"/>
        <v>99.287072243345449</v>
      </c>
      <c r="T13" s="26">
        <f t="shared" si="1"/>
        <v>98.120064295198745</v>
      </c>
      <c r="U13" s="26">
        <f t="shared" si="1"/>
        <v>99.213372664700088</v>
      </c>
      <c r="V13" s="26">
        <f t="shared" si="1"/>
        <v>99.404761904762239</v>
      </c>
      <c r="W13" s="26">
        <f t="shared" si="1"/>
        <v>98.677517802644957</v>
      </c>
      <c r="X13" s="26">
        <f t="shared" si="1"/>
        <v>99.53224522292993</v>
      </c>
      <c r="Y13" s="26">
        <f t="shared" si="1"/>
        <v>93.225144504143245</v>
      </c>
      <c r="Z13" s="26">
        <f t="shared" si="1"/>
        <v>97.957308453492189</v>
      </c>
      <c r="AA13" s="26">
        <f t="shared" si="1"/>
        <v>97.019607843136924</v>
      </c>
      <c r="AC13" s="26">
        <f t="shared" si="2"/>
        <v>4.519224392729094</v>
      </c>
      <c r="AD13" s="26">
        <f t="shared" si="3"/>
        <v>1.9340870356577868</v>
      </c>
      <c r="AE13" s="26">
        <f t="shared" si="4"/>
        <v>19.334241152820937</v>
      </c>
      <c r="AF13" s="26">
        <f t="shared" si="5"/>
        <v>3.0096542345566308</v>
      </c>
      <c r="AG13" s="26">
        <f t="shared" si="6"/>
        <v>2.0539204127231141</v>
      </c>
      <c r="AH13" s="26">
        <f t="shared" si="7"/>
        <v>2.5533659283260977</v>
      </c>
      <c r="AI13" s="26">
        <f t="shared" si="8"/>
        <v>2.8902232740516665</v>
      </c>
      <c r="AJ13" s="26">
        <f t="shared" si="9"/>
        <v>2.9185461061063944</v>
      </c>
      <c r="AK13" s="26">
        <f t="shared" si="10"/>
        <v>2.1424952526638212</v>
      </c>
      <c r="AL13" s="26">
        <f t="shared" si="11"/>
        <v>5.1680252592009923</v>
      </c>
      <c r="AM13" s="26">
        <f t="shared" si="12"/>
        <v>3.7647744432337271</v>
      </c>
      <c r="AN13" s="26">
        <f t="shared" si="13"/>
        <v>47.538728327905837</v>
      </c>
      <c r="AO13" s="29">
        <f t="shared" si="14"/>
        <v>97.827285819976098</v>
      </c>
      <c r="AQ13" s="30">
        <v>75.239999999999995</v>
      </c>
      <c r="AR13" s="29">
        <f t="shared" si="15"/>
        <v>84.397083567021866</v>
      </c>
      <c r="AT13" s="34">
        <v>37.066447619047608</v>
      </c>
      <c r="AU13" s="29">
        <f t="shared" si="16"/>
        <v>99.120881633608477</v>
      </c>
      <c r="AW13" s="31">
        <v>98.122212437146672</v>
      </c>
    </row>
    <row r="14" spans="1:56" s="26" customFormat="1">
      <c r="A14" s="26" t="s">
        <v>21</v>
      </c>
      <c r="B14" s="26">
        <v>101.13360268155201</v>
      </c>
      <c r="C14" s="26">
        <v>100.801373783629</v>
      </c>
      <c r="E14" s="26">
        <v>100.14228389634</v>
      </c>
      <c r="F14" s="26">
        <v>100.79014821217601</v>
      </c>
      <c r="G14" s="26">
        <v>100.7</v>
      </c>
      <c r="H14" s="26">
        <v>100.49162569785901</v>
      </c>
      <c r="I14" s="26">
        <v>96.3919673360557</v>
      </c>
      <c r="J14" s="26">
        <v>97.06</v>
      </c>
      <c r="K14" s="38">
        <v>123.24299999999999</v>
      </c>
      <c r="L14" s="26">
        <v>101.029037678637</v>
      </c>
      <c r="M14" s="26">
        <v>101.279187817259</v>
      </c>
      <c r="N14" s="27"/>
      <c r="O14" s="27"/>
      <c r="P14" s="26">
        <f t="shared" si="0"/>
        <v>98.556557201115822</v>
      </c>
      <c r="Q14" s="26">
        <f t="shared" si="0"/>
        <v>99.914893617021661</v>
      </c>
      <c r="R14" s="28">
        <v>100</v>
      </c>
      <c r="S14" s="26">
        <f t="shared" si="1"/>
        <v>99.239543726235226</v>
      </c>
      <c r="T14" s="26">
        <f t="shared" si="1"/>
        <v>98.613720679914394</v>
      </c>
      <c r="U14" s="26">
        <f t="shared" si="1"/>
        <v>99.016715830875114</v>
      </c>
      <c r="V14" s="26">
        <f t="shared" si="1"/>
        <v>99.70238095238112</v>
      </c>
      <c r="W14" s="26">
        <f t="shared" si="1"/>
        <v>98.067141403865719</v>
      </c>
      <c r="X14" s="26">
        <f t="shared" si="1"/>
        <v>96.596337579617824</v>
      </c>
      <c r="Y14" s="26">
        <f t="shared" si="1"/>
        <v>96.5264180203324</v>
      </c>
      <c r="Z14" s="26">
        <f t="shared" si="1"/>
        <v>98.852942364393016</v>
      </c>
      <c r="AA14" s="26">
        <f t="shared" si="1"/>
        <v>97.803921568627359</v>
      </c>
      <c r="AC14" s="26">
        <f t="shared" si="2"/>
        <v>4.5531867482860982</v>
      </c>
      <c r="AD14" s="26">
        <f t="shared" si="3"/>
        <v>1.9423594352970412</v>
      </c>
      <c r="AE14" s="26">
        <f t="shared" si="4"/>
        <v>19.334241152820937</v>
      </c>
      <c r="AF14" s="26">
        <f t="shared" si="5"/>
        <v>3.0082135192696255</v>
      </c>
      <c r="AG14" s="26">
        <f t="shared" si="6"/>
        <v>2.0642539865209066</v>
      </c>
      <c r="AH14" s="26">
        <f t="shared" si="7"/>
        <v>2.5483047471004761</v>
      </c>
      <c r="AI14" s="26">
        <f t="shared" si="8"/>
        <v>2.8988766371476244</v>
      </c>
      <c r="AJ14" s="26">
        <f t="shared" si="9"/>
        <v>2.9004932435943966</v>
      </c>
      <c r="AK14" s="26">
        <f t="shared" si="10"/>
        <v>2.0792979624392607</v>
      </c>
      <c r="AL14" s="26">
        <f t="shared" si="11"/>
        <v>5.3510345214546815</v>
      </c>
      <c r="AM14" s="26">
        <f t="shared" si="12"/>
        <v>3.7991961695090439</v>
      </c>
      <c r="AN14" s="26">
        <f t="shared" si="13"/>
        <v>47.923034943329604</v>
      </c>
      <c r="AO14" s="29">
        <f t="shared" si="14"/>
        <v>98.402493066769694</v>
      </c>
      <c r="AQ14" s="30">
        <v>81.89</v>
      </c>
      <c r="AR14" s="29">
        <f t="shared" si="15"/>
        <v>91.856421761076831</v>
      </c>
      <c r="AT14" s="34">
        <v>37.290900000000001</v>
      </c>
      <c r="AU14" s="29">
        <f t="shared" si="16"/>
        <v>99.721098792625654</v>
      </c>
      <c r="AW14" s="31">
        <v>98.78412545098152</v>
      </c>
    </row>
    <row r="15" spans="1:56" s="26" customFormat="1">
      <c r="A15" s="26" t="s">
        <v>22</v>
      </c>
      <c r="B15" s="26">
        <v>101.97330837158999</v>
      </c>
      <c r="C15" s="26">
        <v>100.887235260446</v>
      </c>
      <c r="E15" s="26">
        <v>100.33412735208</v>
      </c>
      <c r="F15" s="26">
        <v>101.451330248787</v>
      </c>
      <c r="G15" s="26">
        <v>101</v>
      </c>
      <c r="H15" s="26">
        <v>100.49162569785901</v>
      </c>
      <c r="I15" s="26">
        <v>97.3918840096662</v>
      </c>
      <c r="J15" s="26">
        <v>97.6</v>
      </c>
      <c r="K15" s="38">
        <v>125.55800000000001</v>
      </c>
      <c r="L15" s="26">
        <v>101.577009272175</v>
      </c>
      <c r="M15" s="26">
        <v>102.82233502538099</v>
      </c>
      <c r="N15" s="27"/>
      <c r="O15" s="27"/>
      <c r="P15" s="26">
        <f>+P16*B15/B16</f>
        <v>99.374865851040212</v>
      </c>
      <c r="Q15" s="26">
        <f t="shared" si="0"/>
        <v>99.999999999999986</v>
      </c>
      <c r="R15" s="28">
        <v>100</v>
      </c>
      <c r="S15" s="26">
        <f t="shared" si="1"/>
        <v>99.42965779467616</v>
      </c>
      <c r="T15" s="26">
        <f t="shared" si="1"/>
        <v>99.260625380755556</v>
      </c>
      <c r="U15" s="26">
        <f t="shared" si="1"/>
        <v>99.311701081612583</v>
      </c>
      <c r="V15" s="26">
        <f t="shared" si="1"/>
        <v>99.70238095238112</v>
      </c>
      <c r="W15" s="26">
        <f t="shared" si="1"/>
        <v>99.084435401831101</v>
      </c>
      <c r="X15" s="26">
        <f t="shared" si="1"/>
        <v>97.133757961783431</v>
      </c>
      <c r="Y15" s="26">
        <f t="shared" si="1"/>
        <v>98.339572988298698</v>
      </c>
      <c r="Z15" s="26">
        <f t="shared" si="1"/>
        <v>99.389111030332828</v>
      </c>
      <c r="AA15" s="26">
        <f t="shared" si="1"/>
        <v>99.294117647058897</v>
      </c>
      <c r="AC15" s="26">
        <f t="shared" si="2"/>
        <v>4.5909915601287086</v>
      </c>
      <c r="AD15" s="26">
        <f t="shared" si="3"/>
        <v>1.9440139152248845</v>
      </c>
      <c r="AE15" s="26">
        <f t="shared" si="4"/>
        <v>19.334241152820937</v>
      </c>
      <c r="AF15" s="26">
        <f t="shared" si="5"/>
        <v>3.013976380417648</v>
      </c>
      <c r="AG15" s="26">
        <f t="shared" si="6"/>
        <v>2.0777954653171982</v>
      </c>
      <c r="AH15" s="26">
        <f t="shared" si="7"/>
        <v>2.5558965189389085</v>
      </c>
      <c r="AI15" s="26">
        <f t="shared" si="8"/>
        <v>2.8988766371476244</v>
      </c>
      <c r="AJ15" s="26">
        <f t="shared" si="9"/>
        <v>2.9305813477810596</v>
      </c>
      <c r="AK15" s="26">
        <f t="shared" si="10"/>
        <v>2.0908662799718924</v>
      </c>
      <c r="AL15" s="26">
        <f t="shared" si="11"/>
        <v>5.4515485053496509</v>
      </c>
      <c r="AM15" s="26">
        <f t="shared" si="12"/>
        <v>3.8198026369861622</v>
      </c>
      <c r="AN15" s="26">
        <f t="shared" si="13"/>
        <v>48.653217512634626</v>
      </c>
      <c r="AO15" s="29">
        <f t="shared" si="14"/>
        <v>99.361807912719286</v>
      </c>
      <c r="AQ15" s="30">
        <v>84.25</v>
      </c>
      <c r="AR15" s="29">
        <f>+AR16*AQ15/AQ16</f>
        <v>94.503645541222653</v>
      </c>
      <c r="AT15" s="34">
        <v>37.295140909090897</v>
      </c>
      <c r="AU15" s="29">
        <f t="shared" si="16"/>
        <v>99.73243957856603</v>
      </c>
      <c r="AW15" s="31">
        <v>99.090934916621691</v>
      </c>
    </row>
    <row r="16" spans="1:56" s="26" customFormat="1">
      <c r="A16" s="26" t="s">
        <v>23</v>
      </c>
      <c r="B16" s="26">
        <v>102.614788456112</v>
      </c>
      <c r="C16" s="26">
        <v>100.887235260446</v>
      </c>
      <c r="E16" s="26">
        <v>100.90965771930099</v>
      </c>
      <c r="F16" s="26">
        <v>102.207023036202</v>
      </c>
      <c r="G16" s="26">
        <v>101.7</v>
      </c>
      <c r="H16" s="26">
        <v>100.79160069994199</v>
      </c>
      <c r="I16" s="26">
        <v>98.291809015915703</v>
      </c>
      <c r="J16" s="26">
        <v>100.48</v>
      </c>
      <c r="K16" s="38">
        <v>127.678</v>
      </c>
      <c r="L16" s="26">
        <v>102.201346021874</v>
      </c>
      <c r="M16" s="26">
        <v>103.553299492386</v>
      </c>
      <c r="N16" s="27"/>
      <c r="O16" s="27"/>
      <c r="P16" s="28">
        <v>100</v>
      </c>
      <c r="Q16" s="28">
        <v>100</v>
      </c>
      <c r="R16" s="28">
        <v>100</v>
      </c>
      <c r="S16" s="28">
        <v>100</v>
      </c>
      <c r="T16" s="28">
        <v>100</v>
      </c>
      <c r="U16" s="28">
        <v>100</v>
      </c>
      <c r="V16" s="28">
        <v>100</v>
      </c>
      <c r="W16" s="28">
        <v>100</v>
      </c>
      <c r="X16" s="28">
        <v>100</v>
      </c>
      <c r="Y16" s="28">
        <v>100</v>
      </c>
      <c r="Z16" s="28">
        <v>100</v>
      </c>
      <c r="AA16" s="28">
        <v>100</v>
      </c>
      <c r="AC16" s="26">
        <f t="shared" si="2"/>
        <v>4.6198719573724611</v>
      </c>
      <c r="AD16" s="26">
        <f t="shared" si="3"/>
        <v>1.9440139152248848</v>
      </c>
      <c r="AE16" s="26">
        <f t="shared" si="4"/>
        <v>19.334241152820937</v>
      </c>
      <c r="AF16" s="26">
        <f t="shared" si="5"/>
        <v>3.0312649638617457</v>
      </c>
      <c r="AG16" s="26">
        <f t="shared" si="6"/>
        <v>2.0932725915708739</v>
      </c>
      <c r="AH16" s="26">
        <f t="shared" si="7"/>
        <v>2.5736106532285841</v>
      </c>
      <c r="AI16" s="26">
        <f t="shared" si="8"/>
        <v>2.9075300002435829</v>
      </c>
      <c r="AJ16" s="26">
        <f t="shared" si="9"/>
        <v>2.9576606415490576</v>
      </c>
      <c r="AK16" s="26">
        <f t="shared" si="10"/>
        <v>2.1525639734792597</v>
      </c>
      <c r="AL16" s="26">
        <f t="shared" si="11"/>
        <v>5.5435958685709599</v>
      </c>
      <c r="AM16" s="26">
        <f t="shared" si="12"/>
        <v>3.8432808155617635</v>
      </c>
      <c r="AN16" s="26">
        <f t="shared" si="13"/>
        <v>48.99909346651588</v>
      </c>
      <c r="AO16" s="29">
        <f t="shared" si="14"/>
        <v>99.999999999999986</v>
      </c>
      <c r="AQ16" s="30">
        <v>89.15</v>
      </c>
      <c r="AR16" s="29">
        <v>100</v>
      </c>
      <c r="AT16" s="34">
        <v>37.395195652173911</v>
      </c>
      <c r="AU16" s="29">
        <v>100</v>
      </c>
      <c r="AW16" s="31">
        <v>100</v>
      </c>
    </row>
    <row r="17" spans="1:56" s="26" customFormat="1">
      <c r="A17" s="32" t="s">
        <v>44</v>
      </c>
      <c r="B17" s="26">
        <v>103.46550667979</v>
      </c>
      <c r="C17" s="26">
        <v>101.144819690898</v>
      </c>
      <c r="D17" s="26">
        <v>103.5</v>
      </c>
      <c r="E17" s="26">
        <v>101.868874998001</v>
      </c>
      <c r="F17" s="26">
        <v>102.89273651803001</v>
      </c>
      <c r="G17" s="26">
        <v>102.5</v>
      </c>
      <c r="H17" s="26">
        <v>101.19156736938599</v>
      </c>
      <c r="I17" s="26">
        <v>98.591784017998805</v>
      </c>
      <c r="J17" s="26">
        <v>98.69</v>
      </c>
      <c r="K17" s="38">
        <v>130.66300000000001</v>
      </c>
      <c r="L17" s="26">
        <v>101.45317388380499</v>
      </c>
      <c r="M17" s="26">
        <v>104.85279187817299</v>
      </c>
      <c r="N17" s="27"/>
      <c r="O17" s="27"/>
      <c r="P17" s="27">
        <f>+P16*B17/B16</f>
        <v>100.82904056664489</v>
      </c>
      <c r="Q17" s="27">
        <f>+Q16*C17/C16</f>
        <v>100.25531914893597</v>
      </c>
      <c r="R17" s="27">
        <v>100</v>
      </c>
      <c r="S17" s="27">
        <f t="shared" ref="S17:AA32" si="17">+S16*E17/E16</f>
        <v>100.95057034220477</v>
      </c>
      <c r="T17" s="27">
        <f t="shared" si="17"/>
        <v>100.67090642253137</v>
      </c>
      <c r="U17" s="27">
        <f t="shared" si="17"/>
        <v>100.7866273352999</v>
      </c>
      <c r="V17" s="27">
        <f t="shared" si="17"/>
        <v>100.39682539682518</v>
      </c>
      <c r="W17" s="27">
        <f t="shared" si="17"/>
        <v>100.30518819938956</v>
      </c>
      <c r="X17" s="27">
        <f t="shared" si="17"/>
        <v>98.218550955414003</v>
      </c>
      <c r="Y17" s="27">
        <f t="shared" si="17"/>
        <v>102.337912561287</v>
      </c>
      <c r="Z17" s="27">
        <f t="shared" si="17"/>
        <v>99.267942970233605</v>
      </c>
      <c r="AA17" s="27">
        <f t="shared" si="17"/>
        <v>101.25490196078449</v>
      </c>
      <c r="AC17" s="26">
        <f t="shared" si="2"/>
        <v>4.6581725700261298</v>
      </c>
      <c r="AD17" s="26">
        <f t="shared" si="3"/>
        <v>1.9489773550084337</v>
      </c>
      <c r="AE17" s="26">
        <f t="shared" si="4"/>
        <v>19.334241152820937</v>
      </c>
      <c r="AF17" s="26">
        <f t="shared" si="5"/>
        <v>3.0600792696018595</v>
      </c>
      <c r="AG17" s="26">
        <f t="shared" si="6"/>
        <v>2.1073164918288119</v>
      </c>
      <c r="AH17" s="26">
        <f t="shared" si="7"/>
        <v>2.5938553781310705</v>
      </c>
      <c r="AI17" s="26">
        <f t="shared" si="8"/>
        <v>2.9190678177048603</v>
      </c>
      <c r="AJ17" s="26">
        <f t="shared" si="9"/>
        <v>2.9666870728050552</v>
      </c>
      <c r="AK17" s="26">
        <f t="shared" si="10"/>
        <v>2.1142171431396113</v>
      </c>
      <c r="AL17" s="26">
        <f t="shared" si="11"/>
        <v>5.673200292729268</v>
      </c>
      <c r="AM17" s="26">
        <f t="shared" si="12"/>
        <v>3.8151458081777805</v>
      </c>
      <c r="AN17" s="26">
        <f t="shared" si="13"/>
        <v>49.613984051193817</v>
      </c>
      <c r="AO17" s="29">
        <f t="shared" si="14"/>
        <v>100.80494440316764</v>
      </c>
      <c r="AQ17" s="30">
        <v>89.17</v>
      </c>
      <c r="AR17" s="29">
        <f>+AR16*AQ17/AQ16</f>
        <v>100.02243409983174</v>
      </c>
      <c r="AT17" s="34">
        <v>37.53959444444444</v>
      </c>
      <c r="AU17" s="29">
        <f>+AU16*AT17/AT16</f>
        <v>100.38614263076367</v>
      </c>
      <c r="AW17" s="31">
        <v>101.2437</v>
      </c>
      <c r="AY17" s="27">
        <f>+((AO17-AO5)/$AW5)*$AO$3</f>
        <v>1.0888762096220708</v>
      </c>
      <c r="AZ17" s="27">
        <f>+((AR17-AR5)/$AW5)*$AR$3</f>
        <v>1.3928177614355142</v>
      </c>
      <c r="BA17" s="27">
        <f>+((AU17-AU5)/$AW5)*$AU$3</f>
        <v>1.2731531160695317</v>
      </c>
      <c r="BB17" s="27">
        <f>+AY17+AZ17+BA17</f>
        <v>3.7548470871271169</v>
      </c>
      <c r="BC17" s="27">
        <f t="shared" ref="BC17:BC80" si="18">+BD17-BB17</f>
        <v>2.4109452718946054</v>
      </c>
      <c r="BD17" s="27">
        <f t="shared" ref="BD17:BD80" si="19">+AW17/AW5*100-100</f>
        <v>6.1657923590217223</v>
      </c>
    </row>
    <row r="18" spans="1:56" s="26" customFormat="1">
      <c r="A18" s="26" t="s">
        <v>33</v>
      </c>
      <c r="B18" s="26">
        <v>104.29419983618899</v>
      </c>
      <c r="C18" s="26">
        <v>101.402404121351</v>
      </c>
      <c r="D18" s="26">
        <v>104.8</v>
      </c>
      <c r="E18" s="26">
        <v>102.444405365222</v>
      </c>
      <c r="F18" s="26">
        <v>103.342735990479</v>
      </c>
      <c r="G18" s="26">
        <v>102.7</v>
      </c>
      <c r="H18" s="26">
        <v>101.491542371469</v>
      </c>
      <c r="I18" s="26">
        <v>99.491709024248294</v>
      </c>
      <c r="J18" s="26">
        <v>100.67</v>
      </c>
      <c r="K18" s="38">
        <v>133.648</v>
      </c>
      <c r="L18" s="26">
        <v>101.58216908002299</v>
      </c>
      <c r="M18" s="26">
        <v>106.23350253807099</v>
      </c>
      <c r="N18" s="27"/>
      <c r="O18" s="27"/>
      <c r="P18" s="27">
        <f t="shared" ref="P18:AA33" si="20">+P17*B18/B17</f>
        <v>101.6366172998498</v>
      </c>
      <c r="Q18" s="27">
        <f t="shared" si="20"/>
        <v>100.51063829787293</v>
      </c>
      <c r="R18" s="27">
        <f t="shared" si="20"/>
        <v>101.25603864734299</v>
      </c>
      <c r="S18" s="27">
        <f t="shared" si="17"/>
        <v>101.52091254752861</v>
      </c>
      <c r="T18" s="27">
        <f t="shared" si="17"/>
        <v>101.11118876231696</v>
      </c>
      <c r="U18" s="27">
        <f t="shared" si="17"/>
        <v>100.98328416912487</v>
      </c>
      <c r="V18" s="27">
        <f t="shared" si="17"/>
        <v>100.69444444444407</v>
      </c>
      <c r="W18" s="27">
        <f t="shared" si="17"/>
        <v>101.22075279755843</v>
      </c>
      <c r="X18" s="27">
        <f t="shared" si="17"/>
        <v>100.18909235668788</v>
      </c>
      <c r="Y18" s="27">
        <f t="shared" si="17"/>
        <v>104.67582512257397</v>
      </c>
      <c r="Z18" s="27">
        <f t="shared" si="17"/>
        <v>99.394159699502893</v>
      </c>
      <c r="AA18" s="27">
        <f t="shared" si="17"/>
        <v>102.58823529411735</v>
      </c>
      <c r="AC18" s="26">
        <f t="shared" si="2"/>
        <v>4.6954815810577282</v>
      </c>
      <c r="AD18" s="26">
        <f t="shared" si="3"/>
        <v>1.953940794792002</v>
      </c>
      <c r="AE18" s="26">
        <f t="shared" si="4"/>
        <v>19.577086693870861</v>
      </c>
      <c r="AF18" s="26">
        <f t="shared" si="5"/>
        <v>3.0773678530459576</v>
      </c>
      <c r="AG18" s="26">
        <f t="shared" si="6"/>
        <v>2.11653280137307</v>
      </c>
      <c r="AH18" s="26">
        <f t="shared" si="7"/>
        <v>2.5989165593566921</v>
      </c>
      <c r="AI18" s="26">
        <f t="shared" si="8"/>
        <v>2.9277211808008192</v>
      </c>
      <c r="AJ18" s="26">
        <f t="shared" si="9"/>
        <v>2.9937663665730527</v>
      </c>
      <c r="AK18" s="26">
        <f t="shared" si="10"/>
        <v>2.156634307425926</v>
      </c>
      <c r="AL18" s="26">
        <f t="shared" si="11"/>
        <v>5.8028047168875734</v>
      </c>
      <c r="AM18" s="26">
        <f t="shared" si="12"/>
        <v>3.8199966715198164</v>
      </c>
      <c r="AN18" s="26">
        <f t="shared" si="13"/>
        <v>50.267305297413792</v>
      </c>
      <c r="AO18" s="29">
        <f t="shared" si="14"/>
        <v>101.9875548241173</v>
      </c>
      <c r="AQ18" s="30">
        <v>88.58</v>
      </c>
      <c r="AR18" s="29">
        <f t="shared" ref="AR18:AR81" si="21">+AR17*AQ18/AQ17</f>
        <v>99.360628154795279</v>
      </c>
      <c r="AT18" s="34">
        <v>37.720540000000007</v>
      </c>
      <c r="AU18" s="29">
        <f t="shared" ref="AU18:AU81" si="22">+AU17*AT18/AT17</f>
        <v>100.87001643433621</v>
      </c>
      <c r="AW18" s="31">
        <v>102.461</v>
      </c>
      <c r="AY18" s="27">
        <f t="shared" ref="AY18:AY81" si="23">+((AO18-AO6)/$AW6)*$AO$3</f>
        <v>1.3820322012993123</v>
      </c>
      <c r="AZ18" s="27">
        <f t="shared" ref="AZ18:AZ81" si="24">+((AR18-AR6)/$AW6)*$AR$3</f>
        <v>1.5640876568615145</v>
      </c>
      <c r="BA18" s="27">
        <f t="shared" ref="BA18:BA81" si="25">+((AU18-AU6)/$AW6)*$AU$3</f>
        <v>1.3585807930572673</v>
      </c>
      <c r="BB18" s="27">
        <f t="shared" ref="BB18:BB81" si="26">+AY18+AZ18+BA18</f>
        <v>4.3047006512180941</v>
      </c>
      <c r="BC18" s="27">
        <f t="shared" si="18"/>
        <v>2.9873525674872683</v>
      </c>
      <c r="BD18" s="27">
        <f t="shared" si="19"/>
        <v>7.2920532187053624</v>
      </c>
    </row>
    <row r="19" spans="1:56" s="26" customFormat="1">
      <c r="A19" s="26" t="s">
        <v>34</v>
      </c>
      <c r="B19" s="26">
        <v>105.11738672576701</v>
      </c>
      <c r="C19" s="26">
        <v>102.518603319977</v>
      </c>
      <c r="D19" s="26">
        <v>104.6</v>
      </c>
      <c r="E19" s="26">
        <v>102.732170548832</v>
      </c>
      <c r="F19" s="26">
        <v>103.604646671328</v>
      </c>
      <c r="G19" s="26">
        <v>103</v>
      </c>
      <c r="H19" s="26">
        <v>101.891509040914</v>
      </c>
      <c r="I19" s="26">
        <v>99.591700691609404</v>
      </c>
      <c r="J19" s="26">
        <v>103.72</v>
      </c>
      <c r="K19" s="38">
        <v>138.96</v>
      </c>
      <c r="L19" s="26">
        <v>102.34169279536</v>
      </c>
      <c r="M19" s="26">
        <v>107.776649746193</v>
      </c>
      <c r="N19" s="27"/>
      <c r="O19" s="27"/>
      <c r="P19" s="27">
        <f t="shared" si="20"/>
        <v>102.43882807469352</v>
      </c>
      <c r="Q19" s="27">
        <f t="shared" si="20"/>
        <v>101.61702127659613</v>
      </c>
      <c r="R19" s="27">
        <f t="shared" si="20"/>
        <v>101.06280193236715</v>
      </c>
      <c r="S19" s="27">
        <f t="shared" si="17"/>
        <v>101.80608365019005</v>
      </c>
      <c r="T19" s="27">
        <f t="shared" si="17"/>
        <v>101.36744383468731</v>
      </c>
      <c r="U19" s="27">
        <f t="shared" si="17"/>
        <v>101.27826941986233</v>
      </c>
      <c r="V19" s="27">
        <f t="shared" si="17"/>
        <v>101.09126984127025</v>
      </c>
      <c r="W19" s="27">
        <f t="shared" si="17"/>
        <v>101.32248219735503</v>
      </c>
      <c r="X19" s="27">
        <f t="shared" si="17"/>
        <v>103.22452229299361</v>
      </c>
      <c r="Y19" s="27">
        <f t="shared" si="17"/>
        <v>108.83629129528971</v>
      </c>
      <c r="Z19" s="27">
        <f t="shared" si="17"/>
        <v>100.13732380144579</v>
      </c>
      <c r="AA19" s="27">
        <f t="shared" si="17"/>
        <v>104.07843137254891</v>
      </c>
      <c r="AC19" s="26">
        <f t="shared" si="2"/>
        <v>4.7325426916837534</v>
      </c>
      <c r="AD19" s="26">
        <f t="shared" si="3"/>
        <v>1.9754490338540607</v>
      </c>
      <c r="AE19" s="26">
        <f t="shared" si="4"/>
        <v>19.539725841401641</v>
      </c>
      <c r="AF19" s="26">
        <f t="shared" si="5"/>
        <v>3.086012144767992</v>
      </c>
      <c r="AG19" s="26">
        <f t="shared" si="6"/>
        <v>2.1218969185675087</v>
      </c>
      <c r="AH19" s="26">
        <f t="shared" si="7"/>
        <v>2.606508331195124</v>
      </c>
      <c r="AI19" s="26">
        <f t="shared" si="8"/>
        <v>2.9392589982621256</v>
      </c>
      <c r="AJ19" s="26">
        <f t="shared" si="9"/>
        <v>2.9967751769917208</v>
      </c>
      <c r="AK19" s="26">
        <f t="shared" si="10"/>
        <v>2.2219738786750476</v>
      </c>
      <c r="AL19" s="26">
        <f t="shared" si="11"/>
        <v>6.0334441477515357</v>
      </c>
      <c r="AM19" s="26">
        <f t="shared" si="12"/>
        <v>3.8485585548779295</v>
      </c>
      <c r="AN19" s="26">
        <f t="shared" si="13"/>
        <v>50.997487866718828</v>
      </c>
      <c r="AO19" s="29">
        <f t="shared" si="14"/>
        <v>103.09963358474727</v>
      </c>
      <c r="AQ19" s="30">
        <v>102.86</v>
      </c>
      <c r="AR19" s="29">
        <f t="shared" si="21"/>
        <v>115.37857543466068</v>
      </c>
      <c r="AT19" s="34">
        <v>37.85203913043479</v>
      </c>
      <c r="AU19" s="29">
        <f t="shared" si="22"/>
        <v>101.22166355943192</v>
      </c>
      <c r="AW19" s="31">
        <v>103.645</v>
      </c>
      <c r="AY19" s="27">
        <f t="shared" si="23"/>
        <v>1.4986890431883411</v>
      </c>
      <c r="AZ19" s="27">
        <f t="shared" si="24"/>
        <v>2.7554854478146233</v>
      </c>
      <c r="BA19" s="27">
        <f t="shared" si="25"/>
        <v>1.3826649143865561</v>
      </c>
      <c r="BB19" s="27">
        <f t="shared" si="26"/>
        <v>5.6368394053895203</v>
      </c>
      <c r="BC19" s="27">
        <f t="shared" si="18"/>
        <v>1.9699337844054723</v>
      </c>
      <c r="BD19" s="27">
        <f t="shared" si="19"/>
        <v>7.6067731897949926</v>
      </c>
    </row>
    <row r="20" spans="1:56" s="26" customFormat="1">
      <c r="A20" s="26" t="s">
        <v>35</v>
      </c>
      <c r="B20" s="26">
        <v>105.926807948296</v>
      </c>
      <c r="C20" s="26">
        <v>102.862049227246</v>
      </c>
      <c r="D20" s="26">
        <v>104.7</v>
      </c>
      <c r="E20" s="26">
        <v>102.924014004572</v>
      </c>
      <c r="F20" s="26">
        <v>103.764164067853</v>
      </c>
      <c r="G20" s="26">
        <v>103.2</v>
      </c>
      <c r="H20" s="26">
        <v>102.391467377719</v>
      </c>
      <c r="I20" s="26">
        <v>101.691525706191</v>
      </c>
      <c r="J20" s="26">
        <v>102.26</v>
      </c>
      <c r="K20" s="38">
        <v>143.982</v>
      </c>
      <c r="L20" s="26">
        <v>103.61513337243299</v>
      </c>
      <c r="M20" s="26">
        <v>108.670050761421</v>
      </c>
      <c r="N20" s="27"/>
      <c r="P20" s="27">
        <f t="shared" si="20"/>
        <v>103.2276239536376</v>
      </c>
      <c r="Q20" s="27">
        <f t="shared" si="20"/>
        <v>101.95744680851043</v>
      </c>
      <c r="R20" s="27">
        <f t="shared" si="20"/>
        <v>101.15942028985509</v>
      </c>
      <c r="S20" s="27">
        <f t="shared" si="17"/>
        <v>101.996197718631</v>
      </c>
      <c r="T20" s="27">
        <f t="shared" si="17"/>
        <v>101.52351666783156</v>
      </c>
      <c r="U20" s="27">
        <f t="shared" si="17"/>
        <v>101.4749262536873</v>
      </c>
      <c r="V20" s="27">
        <f t="shared" si="17"/>
        <v>101.58730158730171</v>
      </c>
      <c r="W20" s="27">
        <f t="shared" si="17"/>
        <v>103.45879959308185</v>
      </c>
      <c r="X20" s="27">
        <f t="shared" si="17"/>
        <v>101.77149681528661</v>
      </c>
      <c r="Y20" s="27">
        <f t="shared" si="17"/>
        <v>112.76962358432931</v>
      </c>
      <c r="Z20" s="27">
        <f t="shared" si="17"/>
        <v>101.38333535280093</v>
      </c>
      <c r="AA20" s="27">
        <f t="shared" si="17"/>
        <v>104.94117647058771</v>
      </c>
      <c r="AC20" s="26">
        <f t="shared" si="2"/>
        <v>4.7689840512960009</v>
      </c>
      <c r="AD20" s="26">
        <f t="shared" si="3"/>
        <v>1.9820669535654529</v>
      </c>
      <c r="AE20" s="26">
        <f t="shared" si="4"/>
        <v>19.558406267636254</v>
      </c>
      <c r="AF20" s="26">
        <f t="shared" si="5"/>
        <v>3.0917750059160145</v>
      </c>
      <c r="AG20" s="26">
        <f t="shared" si="6"/>
        <v>2.1251639484066054</v>
      </c>
      <c r="AH20" s="26">
        <f t="shared" si="7"/>
        <v>2.6115695124207456</v>
      </c>
      <c r="AI20" s="26">
        <f t="shared" si="8"/>
        <v>2.9536812700887225</v>
      </c>
      <c r="AJ20" s="26">
        <f t="shared" si="9"/>
        <v>3.0599601957836988</v>
      </c>
      <c r="AK20" s="26">
        <f t="shared" si="10"/>
        <v>2.1906965757164518</v>
      </c>
      <c r="AL20" s="26">
        <f t="shared" si="11"/>
        <v>6.2514921940239025</v>
      </c>
      <c r="AM20" s="26">
        <f t="shared" si="12"/>
        <v>3.8964462777908451</v>
      </c>
      <c r="AN20" s="26">
        <f t="shared" si="13"/>
        <v>51.42022514368464</v>
      </c>
      <c r="AO20" s="29">
        <f t="shared" si="14"/>
        <v>103.91046739632932</v>
      </c>
      <c r="AQ20" s="30">
        <v>109.53</v>
      </c>
      <c r="AR20" s="29">
        <f t="shared" si="21"/>
        <v>122.86034772854738</v>
      </c>
      <c r="AT20" s="34">
        <v>37.902605000000008</v>
      </c>
      <c r="AU20" s="29">
        <f t="shared" si="22"/>
        <v>101.35688378941961</v>
      </c>
      <c r="AW20" s="31">
        <v>104.55</v>
      </c>
      <c r="AY20" s="27">
        <f t="shared" si="23"/>
        <v>1.4948488461560718</v>
      </c>
      <c r="AZ20" s="27">
        <f t="shared" si="24"/>
        <v>3.1994982068866937</v>
      </c>
      <c r="BA20" s="27">
        <f t="shared" si="25"/>
        <v>1.2972377361824694</v>
      </c>
      <c r="BB20" s="27">
        <f t="shared" si="26"/>
        <v>5.991584789225235</v>
      </c>
      <c r="BC20" s="27">
        <f t="shared" si="18"/>
        <v>2.1687793440845633</v>
      </c>
      <c r="BD20" s="27">
        <f t="shared" si="19"/>
        <v>8.1603641333097983</v>
      </c>
    </row>
    <row r="21" spans="1:56" s="26" customFormat="1">
      <c r="A21" s="26" t="s">
        <v>36</v>
      </c>
      <c r="B21" s="26">
        <v>106.425125095499</v>
      </c>
      <c r="C21" s="26">
        <v>103.54894104178599</v>
      </c>
      <c r="D21" s="26">
        <v>104.8</v>
      </c>
      <c r="E21" s="26">
        <v>103.21177918818201</v>
      </c>
      <c r="F21" s="26">
        <v>104.46416324721901</v>
      </c>
      <c r="G21" s="26">
        <v>103.4</v>
      </c>
      <c r="H21" s="26">
        <v>102.49145904508001</v>
      </c>
      <c r="I21" s="26">
        <v>99.891675693692505</v>
      </c>
      <c r="J21" s="26">
        <v>100.48</v>
      </c>
      <c r="K21" s="38">
        <v>141.56800000000001</v>
      </c>
      <c r="L21" s="26">
        <v>103.58107864063101</v>
      </c>
      <c r="M21" s="26">
        <v>109.07614213198001</v>
      </c>
      <c r="N21" s="27"/>
      <c r="P21" s="27">
        <f t="shared" si="20"/>
        <v>103.7132431852322</v>
      </c>
      <c r="Q21" s="27">
        <f t="shared" si="20"/>
        <v>102.63829787234098</v>
      </c>
      <c r="R21" s="27">
        <f t="shared" si="20"/>
        <v>101.25603864734302</v>
      </c>
      <c r="S21" s="27">
        <f t="shared" si="17"/>
        <v>102.28136882129243</v>
      </c>
      <c r="T21" s="27">
        <f t="shared" si="17"/>
        <v>102.20840030749892</v>
      </c>
      <c r="U21" s="27">
        <f t="shared" si="17"/>
        <v>101.67158308751229</v>
      </c>
      <c r="V21" s="27">
        <f t="shared" si="17"/>
        <v>101.68650793650802</v>
      </c>
      <c r="W21" s="27">
        <f t="shared" si="17"/>
        <v>101.62767039674458</v>
      </c>
      <c r="X21" s="27">
        <f t="shared" si="17"/>
        <v>99.999999999999972</v>
      </c>
      <c r="Y21" s="27">
        <f t="shared" si="17"/>
        <v>110.87892980779773</v>
      </c>
      <c r="Z21" s="27">
        <f t="shared" si="17"/>
        <v>101.35001413627342</v>
      </c>
      <c r="AA21" s="27">
        <f t="shared" si="17"/>
        <v>105.33333333333341</v>
      </c>
      <c r="AC21" s="26">
        <f t="shared" si="2"/>
        <v>4.7914190379960475</v>
      </c>
      <c r="AD21" s="26">
        <f t="shared" si="3"/>
        <v>1.9953027929882756</v>
      </c>
      <c r="AE21" s="26">
        <f t="shared" si="4"/>
        <v>19.577086693870864</v>
      </c>
      <c r="AF21" s="26">
        <f t="shared" si="5"/>
        <v>3.1004192976380489</v>
      </c>
      <c r="AG21" s="26">
        <f t="shared" si="6"/>
        <v>2.1395004299199156</v>
      </c>
      <c r="AH21" s="26">
        <f t="shared" si="7"/>
        <v>2.6166306936463677</v>
      </c>
      <c r="AI21" s="26">
        <f t="shared" si="8"/>
        <v>2.9565657244540424</v>
      </c>
      <c r="AJ21" s="26">
        <f t="shared" si="9"/>
        <v>3.0058016082477175</v>
      </c>
      <c r="AK21" s="26">
        <f t="shared" si="10"/>
        <v>2.1525639734792592</v>
      </c>
      <c r="AL21" s="26">
        <f t="shared" si="11"/>
        <v>6.1466797719407698</v>
      </c>
      <c r="AM21" s="26">
        <f t="shared" si="12"/>
        <v>3.8951656498685314</v>
      </c>
      <c r="AN21" s="26">
        <f t="shared" si="13"/>
        <v>51.612378451396765</v>
      </c>
      <c r="AO21" s="29">
        <f t="shared" si="14"/>
        <v>103.9895141254466</v>
      </c>
      <c r="AQ21" s="30">
        <v>100.9</v>
      </c>
      <c r="AR21" s="29">
        <f t="shared" si="21"/>
        <v>113.18003365114974</v>
      </c>
      <c r="AT21" s="34">
        <v>37.960390476190483</v>
      </c>
      <c r="AU21" s="29">
        <f t="shared" si="22"/>
        <v>101.51141026048813</v>
      </c>
      <c r="AW21" s="31">
        <v>104.78</v>
      </c>
      <c r="AY21" s="27">
        <f t="shared" si="23"/>
        <v>1.4824688328420839</v>
      </c>
      <c r="AZ21" s="27">
        <f t="shared" si="24"/>
        <v>3.4311857202676981</v>
      </c>
      <c r="BA21" s="27">
        <f t="shared" si="25"/>
        <v>1.0793929791479975</v>
      </c>
      <c r="BB21" s="27">
        <f t="shared" si="26"/>
        <v>5.9930475322577799</v>
      </c>
      <c r="BC21" s="27">
        <f t="shared" si="18"/>
        <v>2.0369676982501055</v>
      </c>
      <c r="BD21" s="27">
        <f t="shared" si="19"/>
        <v>8.0300152305078853</v>
      </c>
    </row>
    <row r="22" spans="1:56" s="26" customFormat="1">
      <c r="A22" s="26" t="s">
        <v>37</v>
      </c>
      <c r="B22" s="26">
        <v>106.584806833277</v>
      </c>
      <c r="C22" s="26">
        <v>102.862049227246</v>
      </c>
      <c r="D22" s="26">
        <v>105.1</v>
      </c>
      <c r="E22" s="26">
        <v>103.499544371792</v>
      </c>
      <c r="F22" s="26">
        <v>105.04987684628</v>
      </c>
      <c r="G22" s="26">
        <v>103.3</v>
      </c>
      <c r="H22" s="26">
        <v>102.591450712441</v>
      </c>
      <c r="I22" s="26">
        <v>99.291725689526203</v>
      </c>
      <c r="J22" s="26">
        <v>99.33</v>
      </c>
      <c r="K22" s="38">
        <v>140.41200000000001</v>
      </c>
      <c r="L22" s="26">
        <v>103.435572059297</v>
      </c>
      <c r="M22" s="26">
        <v>109.23857868020301</v>
      </c>
      <c r="N22" s="27"/>
      <c r="P22" s="27">
        <f t="shared" si="20"/>
        <v>103.86885597767711</v>
      </c>
      <c r="Q22" s="27">
        <f t="shared" si="20"/>
        <v>101.95744680851043</v>
      </c>
      <c r="R22" s="27">
        <f t="shared" si="20"/>
        <v>101.54589371980678</v>
      </c>
      <c r="S22" s="27">
        <f t="shared" si="17"/>
        <v>102.56653992395384</v>
      </c>
      <c r="T22" s="27">
        <f t="shared" si="17"/>
        <v>102.78146621007738</v>
      </c>
      <c r="U22" s="27">
        <f t="shared" si="17"/>
        <v>101.57325467059979</v>
      </c>
      <c r="V22" s="27">
        <f t="shared" si="17"/>
        <v>101.78571428571431</v>
      </c>
      <c r="W22" s="27">
        <f t="shared" si="17"/>
        <v>101.01729399796534</v>
      </c>
      <c r="X22" s="27">
        <f t="shared" si="17"/>
        <v>98.855493630573207</v>
      </c>
      <c r="Y22" s="27">
        <f t="shared" si="17"/>
        <v>109.97352715424739</v>
      </c>
      <c r="Z22" s="27">
        <f t="shared" si="17"/>
        <v>101.20764166565755</v>
      </c>
      <c r="AA22" s="27">
        <f t="shared" si="17"/>
        <v>105.49019607843111</v>
      </c>
      <c r="AC22" s="26">
        <f t="shared" si="2"/>
        <v>4.7986081497562942</v>
      </c>
      <c r="AD22" s="26">
        <f t="shared" si="3"/>
        <v>1.9820669535654529</v>
      </c>
      <c r="AE22" s="26">
        <f t="shared" si="4"/>
        <v>19.633127972574695</v>
      </c>
      <c r="AF22" s="26">
        <f t="shared" si="5"/>
        <v>3.1090635893600824</v>
      </c>
      <c r="AG22" s="26">
        <f t="shared" si="6"/>
        <v>2.1514962613902289</v>
      </c>
      <c r="AH22" s="26">
        <f t="shared" si="7"/>
        <v>2.6141001030335569</v>
      </c>
      <c r="AI22" s="26">
        <f t="shared" si="8"/>
        <v>2.9594501788193615</v>
      </c>
      <c r="AJ22" s="26">
        <f t="shared" si="9"/>
        <v>2.9877487457357197</v>
      </c>
      <c r="AK22" s="26">
        <f t="shared" si="10"/>
        <v>2.1279277416968032</v>
      </c>
      <c r="AL22" s="26">
        <f t="shared" si="11"/>
        <v>6.0964879078446215</v>
      </c>
      <c r="AM22" s="26">
        <f t="shared" si="12"/>
        <v>3.8896938760187107</v>
      </c>
      <c r="AN22" s="26">
        <f t="shared" si="13"/>
        <v>51.689239774481329</v>
      </c>
      <c r="AO22" s="29">
        <f t="shared" si="14"/>
        <v>104.03901125427686</v>
      </c>
      <c r="AQ22" s="30">
        <v>96.26</v>
      </c>
      <c r="AR22" s="29">
        <f t="shared" si="21"/>
        <v>107.97532249018508</v>
      </c>
      <c r="AT22" s="34">
        <v>38.102880952380964</v>
      </c>
      <c r="AU22" s="29">
        <f t="shared" si="22"/>
        <v>101.89244978630273</v>
      </c>
      <c r="AW22" s="31">
        <v>105.85</v>
      </c>
      <c r="AY22" s="27">
        <f t="shared" si="23"/>
        <v>1.5709303026776056</v>
      </c>
      <c r="AZ22" s="27">
        <f t="shared" si="24"/>
        <v>2.6473693821545967</v>
      </c>
      <c r="BA22" s="27">
        <f t="shared" si="25"/>
        <v>1.1959452921487068</v>
      </c>
      <c r="BB22" s="27">
        <f t="shared" si="26"/>
        <v>5.4142449769809096</v>
      </c>
      <c r="BC22" s="27">
        <f t="shared" si="18"/>
        <v>3.9046685895018962</v>
      </c>
      <c r="BD22" s="27">
        <f t="shared" si="19"/>
        <v>9.3189135664828058</v>
      </c>
    </row>
    <row r="23" spans="1:56" s="26" customFormat="1">
      <c r="A23" s="26" t="s">
        <v>38</v>
      </c>
      <c r="B23" s="26">
        <v>106.755501104695</v>
      </c>
      <c r="C23" s="26">
        <v>103.033772180881</v>
      </c>
      <c r="D23" s="26">
        <v>105.6</v>
      </c>
      <c r="E23" s="26">
        <v>103.595466099662</v>
      </c>
      <c r="F23" s="26">
        <v>105.39987643596299</v>
      </c>
      <c r="G23" s="26">
        <v>103.5</v>
      </c>
      <c r="H23" s="26">
        <v>102.891425714524</v>
      </c>
      <c r="I23" s="26">
        <v>98.291809015915703</v>
      </c>
      <c r="J23" s="26">
        <v>97.41</v>
      </c>
      <c r="K23" s="38">
        <v>142.352</v>
      </c>
      <c r="L23" s="26">
        <v>102.879344773201</v>
      </c>
      <c r="M23" s="26">
        <v>108.832487309645</v>
      </c>
      <c r="N23" s="27"/>
      <c r="P23" s="27">
        <f t="shared" si="20"/>
        <v>104.03520068684251</v>
      </c>
      <c r="Q23" s="27">
        <f t="shared" si="20"/>
        <v>102.12765957446807</v>
      </c>
      <c r="R23" s="27">
        <f t="shared" si="20"/>
        <v>102.0289855072464</v>
      </c>
      <c r="S23" s="27">
        <f t="shared" si="17"/>
        <v>102.66159695817433</v>
      </c>
      <c r="T23" s="27">
        <f t="shared" si="17"/>
        <v>103.12390802991105</v>
      </c>
      <c r="U23" s="27">
        <f t="shared" si="17"/>
        <v>101.76991150442477</v>
      </c>
      <c r="V23" s="27">
        <f t="shared" si="17"/>
        <v>102.0833333333332</v>
      </c>
      <c r="W23" s="27">
        <f t="shared" si="17"/>
        <v>99.999999999999972</v>
      </c>
      <c r="X23" s="27">
        <f t="shared" si="17"/>
        <v>96.944665605095494</v>
      </c>
      <c r="Y23" s="27">
        <f t="shared" si="17"/>
        <v>111.49297451401181</v>
      </c>
      <c r="Z23" s="27">
        <f t="shared" si="17"/>
        <v>100.66339512904446</v>
      </c>
      <c r="AA23" s="27">
        <f t="shared" si="17"/>
        <v>105.09803921568638</v>
      </c>
      <c r="AC23" s="26">
        <f t="shared" si="2"/>
        <v>4.8062930623275992</v>
      </c>
      <c r="AD23" s="26">
        <f t="shared" si="3"/>
        <v>1.9853759134211586</v>
      </c>
      <c r="AE23" s="26">
        <f t="shared" si="4"/>
        <v>19.726530103747741</v>
      </c>
      <c r="AF23" s="26">
        <f t="shared" si="5"/>
        <v>3.1119450199340943</v>
      </c>
      <c r="AG23" s="26">
        <f t="shared" si="6"/>
        <v>2.1586645021468835</v>
      </c>
      <c r="AH23" s="26">
        <f t="shared" si="7"/>
        <v>2.6191612842591785</v>
      </c>
      <c r="AI23" s="26">
        <f t="shared" si="8"/>
        <v>2.9681035419153203</v>
      </c>
      <c r="AJ23" s="26">
        <f t="shared" si="9"/>
        <v>2.9576606415490567</v>
      </c>
      <c r="AK23" s="26">
        <f t="shared" si="10"/>
        <v>2.0867959460252248</v>
      </c>
      <c r="AL23" s="26">
        <f t="shared" si="11"/>
        <v>6.1807199289056323</v>
      </c>
      <c r="AM23" s="26">
        <f t="shared" si="12"/>
        <v>3.8687769532877003</v>
      </c>
      <c r="AN23" s="26">
        <f t="shared" si="13"/>
        <v>51.497086466769687</v>
      </c>
      <c r="AO23" s="29">
        <f t="shared" si="14"/>
        <v>103.96711336428928</v>
      </c>
      <c r="AQ23" s="30">
        <v>97.3</v>
      </c>
      <c r="AR23" s="29">
        <f t="shared" si="21"/>
        <v>109.14189568143577</v>
      </c>
      <c r="AT23" s="34">
        <v>38.11561428571428</v>
      </c>
      <c r="AU23" s="29">
        <f t="shared" si="22"/>
        <v>101.92650050621808</v>
      </c>
      <c r="AW23" s="31">
        <v>106.75</v>
      </c>
      <c r="AY23" s="27">
        <f t="shared" si="23"/>
        <v>1.5840334251102164</v>
      </c>
      <c r="AZ23" s="27">
        <f t="shared" si="24"/>
        <v>2.6458797198522035</v>
      </c>
      <c r="BA23" s="27">
        <f t="shared" si="25"/>
        <v>1.140093277741826</v>
      </c>
      <c r="BB23" s="27">
        <f t="shared" si="26"/>
        <v>5.3700064227042459</v>
      </c>
      <c r="BC23" s="27">
        <f t="shared" si="18"/>
        <v>4.5012473418055707</v>
      </c>
      <c r="BD23" s="27">
        <f t="shared" si="19"/>
        <v>9.8712537645098166</v>
      </c>
    </row>
    <row r="24" spans="1:56" s="26" customFormat="1">
      <c r="A24" s="26" t="s">
        <v>39</v>
      </c>
      <c r="B24" s="26">
        <v>107.14919918231899</v>
      </c>
      <c r="C24" s="26">
        <v>103.291356611333</v>
      </c>
      <c r="D24" s="26">
        <v>105.9</v>
      </c>
      <c r="E24" s="26">
        <v>103.595466099662</v>
      </c>
      <c r="F24" s="26">
        <v>105.671304689186</v>
      </c>
      <c r="G24" s="26">
        <v>103.4</v>
      </c>
      <c r="H24" s="26">
        <v>103.19140071660701</v>
      </c>
      <c r="I24" s="26">
        <v>96.591950670777706</v>
      </c>
      <c r="J24" s="26">
        <v>98.13</v>
      </c>
      <c r="K24" s="38">
        <v>138.76599999999999</v>
      </c>
      <c r="L24" s="26">
        <v>103.00730800785</v>
      </c>
      <c r="M24" s="26">
        <v>109.319796954315</v>
      </c>
      <c r="N24" s="27"/>
      <c r="P24" s="27">
        <f t="shared" si="20"/>
        <v>104.41886670959359</v>
      </c>
      <c r="Q24" s="27">
        <f t="shared" si="20"/>
        <v>102.38297872340404</v>
      </c>
      <c r="R24" s="27">
        <f t="shared" si="20"/>
        <v>102.3188405797102</v>
      </c>
      <c r="S24" s="27">
        <f t="shared" si="17"/>
        <v>102.66159695817431</v>
      </c>
      <c r="T24" s="27">
        <f t="shared" si="17"/>
        <v>103.38947515549583</v>
      </c>
      <c r="U24" s="27">
        <f t="shared" si="17"/>
        <v>101.67158308751229</v>
      </c>
      <c r="V24" s="27">
        <f t="shared" si="17"/>
        <v>102.3809523809521</v>
      </c>
      <c r="W24" s="27">
        <f t="shared" si="17"/>
        <v>98.270600203458685</v>
      </c>
      <c r="X24" s="27">
        <f t="shared" si="17"/>
        <v>97.661226114649622</v>
      </c>
      <c r="Y24" s="27">
        <f t="shared" si="17"/>
        <v>108.68434655931325</v>
      </c>
      <c r="Z24" s="27">
        <f t="shared" si="17"/>
        <v>100.78860212448032</v>
      </c>
      <c r="AA24" s="27">
        <f t="shared" si="17"/>
        <v>105.56862745098046</v>
      </c>
      <c r="AC24" s="26">
        <f t="shared" si="2"/>
        <v>4.8240179413226425</v>
      </c>
      <c r="AD24" s="26">
        <f t="shared" si="3"/>
        <v>1.9903393532047076</v>
      </c>
      <c r="AE24" s="26">
        <f t="shared" si="4"/>
        <v>19.782571382451575</v>
      </c>
      <c r="AF24" s="26">
        <f t="shared" si="5"/>
        <v>3.1119450199340939</v>
      </c>
      <c r="AG24" s="26">
        <f t="shared" si="6"/>
        <v>2.164223545998972</v>
      </c>
      <c r="AH24" s="26">
        <f t="shared" si="7"/>
        <v>2.6166306936463677</v>
      </c>
      <c r="AI24" s="26">
        <f t="shared" si="8"/>
        <v>2.9767569050112788</v>
      </c>
      <c r="AJ24" s="26">
        <f t="shared" si="9"/>
        <v>2.9065108644317257</v>
      </c>
      <c r="AK24" s="26">
        <f t="shared" si="10"/>
        <v>2.1022203694020662</v>
      </c>
      <c r="AL24" s="26">
        <f t="shared" si="11"/>
        <v>6.0250209456454336</v>
      </c>
      <c r="AM24" s="26">
        <f t="shared" si="12"/>
        <v>3.8735890097230281</v>
      </c>
      <c r="AN24" s="26">
        <f t="shared" si="13"/>
        <v>51.727670436023857</v>
      </c>
      <c r="AO24" s="29">
        <f t="shared" si="14"/>
        <v>104.10149646679574</v>
      </c>
      <c r="AQ24" s="30">
        <v>86.33</v>
      </c>
      <c r="AR24" s="29">
        <f t="shared" si="21"/>
        <v>96.83679192372405</v>
      </c>
      <c r="AT24" s="34">
        <v>38.131999999999998</v>
      </c>
      <c r="AU24" s="29">
        <f t="shared" si="22"/>
        <v>101.97031820525655</v>
      </c>
      <c r="AW24" s="31">
        <v>107.28</v>
      </c>
      <c r="AY24" s="27">
        <f t="shared" si="23"/>
        <v>1.5252956545081346</v>
      </c>
      <c r="AZ24" s="27">
        <f t="shared" si="24"/>
        <v>1.2244079035894633</v>
      </c>
      <c r="BA24" s="27">
        <f t="shared" si="25"/>
        <v>1.0557638605973341</v>
      </c>
      <c r="BB24" s="27">
        <f t="shared" si="26"/>
        <v>3.8054674186949318</v>
      </c>
      <c r="BC24" s="27">
        <f t="shared" si="18"/>
        <v>6.369677872470902</v>
      </c>
      <c r="BD24" s="27">
        <f t="shared" si="19"/>
        <v>10.175145291165833</v>
      </c>
    </row>
    <row r="25" spans="1:56" s="26" customFormat="1">
      <c r="A25" s="26" t="s">
        <v>40</v>
      </c>
      <c r="B25" s="26">
        <v>107.716344664772</v>
      </c>
      <c r="C25" s="26">
        <v>103.54894104178599</v>
      </c>
      <c r="D25" s="26">
        <v>106.4</v>
      </c>
      <c r="E25" s="26">
        <v>103.88323128327301</v>
      </c>
      <c r="F25" s="26">
        <v>105.507019167498</v>
      </c>
      <c r="G25" s="26">
        <v>103.5</v>
      </c>
      <c r="H25" s="26">
        <v>103.19140071660701</v>
      </c>
      <c r="I25" s="26">
        <v>96.091992333972499</v>
      </c>
      <c r="J25" s="26">
        <v>101.01</v>
      </c>
      <c r="K25" s="38">
        <v>135.708</v>
      </c>
      <c r="L25" s="26">
        <v>103.259106630869</v>
      </c>
      <c r="M25" s="26">
        <v>109.888324873096</v>
      </c>
      <c r="N25" s="27"/>
      <c r="P25" s="27">
        <f t="shared" si="20"/>
        <v>104.97156042069116</v>
      </c>
      <c r="Q25" s="27">
        <f t="shared" si="20"/>
        <v>102.63829787234098</v>
      </c>
      <c r="R25" s="27">
        <f t="shared" si="20"/>
        <v>102.8019323671498</v>
      </c>
      <c r="S25" s="27">
        <f t="shared" si="17"/>
        <v>102.94676806083673</v>
      </c>
      <c r="T25" s="27">
        <f t="shared" si="17"/>
        <v>103.22873715843099</v>
      </c>
      <c r="U25" s="27">
        <f t="shared" si="17"/>
        <v>101.76991150442477</v>
      </c>
      <c r="V25" s="27">
        <f t="shared" si="17"/>
        <v>102.3809523809521</v>
      </c>
      <c r="W25" s="27">
        <f t="shared" si="17"/>
        <v>97.761953204476043</v>
      </c>
      <c r="X25" s="27">
        <f t="shared" si="17"/>
        <v>100.52746815286618</v>
      </c>
      <c r="Y25" s="27">
        <f t="shared" si="17"/>
        <v>106.28925891696296</v>
      </c>
      <c r="Z25" s="27">
        <f t="shared" si="17"/>
        <v>101.03497718001542</v>
      </c>
      <c r="AA25" s="27">
        <f t="shared" si="17"/>
        <v>106.1176470588229</v>
      </c>
      <c r="AC25" s="26">
        <f t="shared" si="2"/>
        <v>4.8495516830918</v>
      </c>
      <c r="AD25" s="26">
        <f t="shared" si="3"/>
        <v>1.9953027929882756</v>
      </c>
      <c r="AE25" s="26">
        <f t="shared" si="4"/>
        <v>19.875973513624622</v>
      </c>
      <c r="AF25" s="26">
        <f t="shared" si="5"/>
        <v>3.120589311656158</v>
      </c>
      <c r="AG25" s="26">
        <f t="shared" si="6"/>
        <v>2.1608588615621738</v>
      </c>
      <c r="AH25" s="26">
        <f t="shared" si="7"/>
        <v>2.6191612842591785</v>
      </c>
      <c r="AI25" s="26">
        <f t="shared" si="8"/>
        <v>2.9767569050112788</v>
      </c>
      <c r="AJ25" s="26">
        <f t="shared" si="9"/>
        <v>2.891466812338396</v>
      </c>
      <c r="AK25" s="26">
        <f t="shared" si="10"/>
        <v>2.1639180629094334</v>
      </c>
      <c r="AL25" s="26">
        <f t="shared" si="11"/>
        <v>5.89224696605545</v>
      </c>
      <c r="AM25" s="26">
        <f t="shared" si="12"/>
        <v>3.883057894966738</v>
      </c>
      <c r="AN25" s="26">
        <f t="shared" si="13"/>
        <v>51.996685066820071</v>
      </c>
      <c r="AO25" s="29">
        <f t="shared" si="14"/>
        <v>104.42556915528357</v>
      </c>
      <c r="AQ25" s="30">
        <v>85.52</v>
      </c>
      <c r="AR25" s="29">
        <f t="shared" si="21"/>
        <v>95.928210880538401</v>
      </c>
      <c r="AT25" s="34">
        <v>38.213668181818186</v>
      </c>
      <c r="AU25" s="29">
        <f t="shared" si="22"/>
        <v>102.18871038209609</v>
      </c>
      <c r="AW25" s="31">
        <v>107.51</v>
      </c>
      <c r="AY25" s="27">
        <f t="shared" si="23"/>
        <v>1.5218847513196911</v>
      </c>
      <c r="AZ25" s="27">
        <f t="shared" si="24"/>
        <v>1.2837315048857809</v>
      </c>
      <c r="BA25" s="27">
        <f t="shared" si="25"/>
        <v>1.0491240629575045</v>
      </c>
      <c r="BB25" s="27">
        <f t="shared" si="26"/>
        <v>3.8547403191629765</v>
      </c>
      <c r="BC25" s="27">
        <f t="shared" si="18"/>
        <v>5.712703514073846</v>
      </c>
      <c r="BD25" s="27">
        <f t="shared" si="19"/>
        <v>9.5674438332368226</v>
      </c>
    </row>
    <row r="26" spans="1:56" s="26" customFormat="1">
      <c r="A26" s="26" t="s">
        <v>41</v>
      </c>
      <c r="B26" s="26">
        <v>108.178871077645</v>
      </c>
      <c r="C26" s="26">
        <v>103.72066399542</v>
      </c>
      <c r="D26" s="26">
        <v>106.5</v>
      </c>
      <c r="E26" s="26">
        <v>104.170996466883</v>
      </c>
      <c r="F26" s="26">
        <v>105.757018874415</v>
      </c>
      <c r="G26" s="26">
        <v>103.3</v>
      </c>
      <c r="H26" s="26">
        <v>103.79135072077401</v>
      </c>
      <c r="I26" s="26">
        <v>95.192067327722995</v>
      </c>
      <c r="J26" s="26">
        <v>102.23</v>
      </c>
      <c r="K26" s="38">
        <v>132.376</v>
      </c>
      <c r="L26" s="26">
        <v>104.07332430940301</v>
      </c>
      <c r="M26" s="26">
        <v>107.695431472081</v>
      </c>
      <c r="N26" s="27"/>
      <c r="P26" s="27">
        <f t="shared" si="20"/>
        <v>105.42230092294423</v>
      </c>
      <c r="Q26" s="27">
        <f t="shared" si="20"/>
        <v>102.80851063829765</v>
      </c>
      <c r="R26" s="27">
        <f t="shared" si="20"/>
        <v>102.89855072463772</v>
      </c>
      <c r="S26" s="27">
        <f t="shared" si="17"/>
        <v>103.23193916349814</v>
      </c>
      <c r="T26" s="27">
        <f t="shared" si="17"/>
        <v>103.47333845831275</v>
      </c>
      <c r="U26" s="27">
        <f t="shared" si="17"/>
        <v>101.57325467059979</v>
      </c>
      <c r="V26" s="27">
        <f t="shared" si="17"/>
        <v>102.97619047619087</v>
      </c>
      <c r="W26" s="27">
        <f t="shared" si="17"/>
        <v>96.846388606307158</v>
      </c>
      <c r="X26" s="27">
        <f t="shared" si="17"/>
        <v>101.74164012738848</v>
      </c>
      <c r="Y26" s="27">
        <f t="shared" si="17"/>
        <v>103.67956891555318</v>
      </c>
      <c r="Z26" s="27">
        <f t="shared" si="17"/>
        <v>101.83165717516906</v>
      </c>
      <c r="AA26" s="27">
        <f t="shared" si="17"/>
        <v>103.99999999999959</v>
      </c>
      <c r="AC26" s="26">
        <f t="shared" si="2"/>
        <v>4.8703753171559097</v>
      </c>
      <c r="AD26" s="26">
        <f t="shared" si="3"/>
        <v>1.9986117528439622</v>
      </c>
      <c r="AE26" s="26">
        <f t="shared" si="4"/>
        <v>19.894653939859229</v>
      </c>
      <c r="AF26" s="26">
        <f t="shared" si="5"/>
        <v>3.1292336033781911</v>
      </c>
      <c r="AG26" s="26">
        <f t="shared" si="6"/>
        <v>2.165979033531225</v>
      </c>
      <c r="AH26" s="26">
        <f t="shared" si="7"/>
        <v>2.6141001030335569</v>
      </c>
      <c r="AI26" s="26">
        <f t="shared" si="8"/>
        <v>2.9940636312032245</v>
      </c>
      <c r="AJ26" s="26">
        <f t="shared" si="9"/>
        <v>2.864387518570398</v>
      </c>
      <c r="AK26" s="26">
        <f t="shared" si="10"/>
        <v>2.1900538914090824</v>
      </c>
      <c r="AL26" s="26">
        <f t="shared" si="11"/>
        <v>5.7475762989547876</v>
      </c>
      <c r="AM26" s="26">
        <f t="shared" si="12"/>
        <v>3.9136765443818966</v>
      </c>
      <c r="AN26" s="26">
        <f t="shared" si="13"/>
        <v>50.959057205176315</v>
      </c>
      <c r="AO26" s="29">
        <f t="shared" si="14"/>
        <v>103.34176883949777</v>
      </c>
      <c r="AQ26" s="30">
        <v>86.32</v>
      </c>
      <c r="AR26" s="29">
        <f t="shared" si="21"/>
        <v>96.825574873808165</v>
      </c>
      <c r="AT26" s="34">
        <v>38.36969047619047</v>
      </c>
      <c r="AU26" s="29">
        <f t="shared" si="22"/>
        <v>102.60593588834429</v>
      </c>
      <c r="AW26" s="31">
        <v>107.54</v>
      </c>
      <c r="AY26" s="27">
        <f t="shared" si="23"/>
        <v>1.1316034227069027</v>
      </c>
      <c r="AZ26" s="27">
        <f t="shared" si="24"/>
        <v>0.54949656748724018</v>
      </c>
      <c r="BA26" s="27">
        <f t="shared" si="25"/>
        <v>0.97993484764479566</v>
      </c>
      <c r="BB26" s="27">
        <f t="shared" si="26"/>
        <v>2.6610348378389386</v>
      </c>
      <c r="BC26" s="27">
        <f t="shared" si="18"/>
        <v>6.2026105191909426</v>
      </c>
      <c r="BD26" s="27">
        <f t="shared" si="19"/>
        <v>8.8636453570298812</v>
      </c>
    </row>
    <row r="27" spans="1:56" s="26" customFormat="1">
      <c r="A27" s="26" t="s">
        <v>42</v>
      </c>
      <c r="B27" s="26">
        <v>108.74051029327801</v>
      </c>
      <c r="C27" s="26">
        <v>103.80652547223799</v>
      </c>
      <c r="D27" s="26">
        <v>106.3</v>
      </c>
      <c r="E27" s="26">
        <v>104.266918194753</v>
      </c>
      <c r="F27" s="26">
        <v>106.071304220253</v>
      </c>
      <c r="G27" s="26">
        <v>103.5</v>
      </c>
      <c r="H27" s="26">
        <v>103.691359053413</v>
      </c>
      <c r="I27" s="26">
        <v>94.792100658278798</v>
      </c>
      <c r="J27" s="26">
        <v>99.54</v>
      </c>
      <c r="K27" s="38">
        <v>134.14599999999999</v>
      </c>
      <c r="L27" s="26">
        <v>104.495396591431</v>
      </c>
      <c r="M27" s="26">
        <v>107.776649746193</v>
      </c>
      <c r="N27" s="27"/>
      <c r="P27" s="27">
        <f t="shared" si="20"/>
        <v>105.96962867568156</v>
      </c>
      <c r="Q27" s="27">
        <f t="shared" si="20"/>
        <v>102.89361702127697</v>
      </c>
      <c r="R27" s="27">
        <f t="shared" si="20"/>
        <v>102.70531400966188</v>
      </c>
      <c r="S27" s="27">
        <f t="shared" si="17"/>
        <v>103.32699619771861</v>
      </c>
      <c r="T27" s="27">
        <f t="shared" si="17"/>
        <v>103.78083723530646</v>
      </c>
      <c r="U27" s="27">
        <f t="shared" si="17"/>
        <v>101.76991150442477</v>
      </c>
      <c r="V27" s="27">
        <f t="shared" si="17"/>
        <v>102.87698412698457</v>
      </c>
      <c r="W27" s="27">
        <f t="shared" si="17"/>
        <v>96.439471007121014</v>
      </c>
      <c r="X27" s="27">
        <f t="shared" si="17"/>
        <v>99.064490445859832</v>
      </c>
      <c r="Y27" s="27">
        <f t="shared" si="17"/>
        <v>105.06586882626605</v>
      </c>
      <c r="Z27" s="27">
        <f t="shared" si="17"/>
        <v>102.24463831334081</v>
      </c>
      <c r="AA27" s="27">
        <f t="shared" si="17"/>
        <v>104.07843137254893</v>
      </c>
      <c r="AC27" s="26">
        <f t="shared" si="2"/>
        <v>4.8956611585195384</v>
      </c>
      <c r="AD27" s="26">
        <f t="shared" si="3"/>
        <v>2.0002662327718248</v>
      </c>
      <c r="AE27" s="26">
        <f t="shared" si="4"/>
        <v>19.857293087390012</v>
      </c>
      <c r="AF27" s="26">
        <f t="shared" si="5"/>
        <v>3.1321150339522026</v>
      </c>
      <c r="AG27" s="26">
        <f t="shared" si="6"/>
        <v>2.1724158211494498</v>
      </c>
      <c r="AH27" s="26">
        <f t="shared" si="7"/>
        <v>2.6191612842591785</v>
      </c>
      <c r="AI27" s="26">
        <f t="shared" si="8"/>
        <v>2.991179176837905</v>
      </c>
      <c r="AJ27" s="26">
        <f t="shared" si="9"/>
        <v>2.8523522768957328</v>
      </c>
      <c r="AK27" s="26">
        <f t="shared" si="10"/>
        <v>2.1324265318483819</v>
      </c>
      <c r="AL27" s="26">
        <f t="shared" si="11"/>
        <v>5.8244271635310696</v>
      </c>
      <c r="AM27" s="26">
        <f t="shared" si="12"/>
        <v>3.9295485692371401</v>
      </c>
      <c r="AN27" s="26">
        <f t="shared" si="13"/>
        <v>50.997487866718842</v>
      </c>
      <c r="AO27" s="29">
        <f t="shared" si="14"/>
        <v>103.40433420311128</v>
      </c>
      <c r="AQ27" s="30">
        <v>97.16</v>
      </c>
      <c r="AR27" s="29">
        <f t="shared" si="21"/>
        <v>108.98485698261355</v>
      </c>
      <c r="AT27" s="34">
        <v>38.514536363636367</v>
      </c>
      <c r="AU27" s="29">
        <f t="shared" si="22"/>
        <v>102.99327411433771</v>
      </c>
      <c r="AW27" s="31">
        <v>107.64</v>
      </c>
      <c r="AY27" s="27">
        <f t="shared" si="23"/>
        <v>0.92328773009923759</v>
      </c>
      <c r="AZ27" s="27">
        <f t="shared" si="24"/>
        <v>1.5963963762722249</v>
      </c>
      <c r="BA27" s="27">
        <f t="shared" si="25"/>
        <v>1.1042258337296773</v>
      </c>
      <c r="BB27" s="27">
        <f t="shared" si="26"/>
        <v>3.6239099401011399</v>
      </c>
      <c r="BC27" s="27">
        <f t="shared" si="18"/>
        <v>5.0035846844795806</v>
      </c>
      <c r="BD27" s="27">
        <f t="shared" si="19"/>
        <v>8.62749462458072</v>
      </c>
    </row>
    <row r="28" spans="1:56" s="26" customFormat="1">
      <c r="A28" s="26" t="s">
        <v>43</v>
      </c>
      <c r="B28" s="26">
        <v>109.28287757504</v>
      </c>
      <c r="C28" s="26">
        <v>103.205495134516</v>
      </c>
      <c r="D28" s="26">
        <v>106.6</v>
      </c>
      <c r="E28" s="26">
        <v>104.74652683410299</v>
      </c>
      <c r="F28" s="26">
        <v>107.07130304791799</v>
      </c>
      <c r="G28" s="26">
        <v>103.7</v>
      </c>
      <c r="H28" s="26">
        <v>104.09132572285699</v>
      </c>
      <c r="I28" s="26">
        <v>94.492125656195597</v>
      </c>
      <c r="J28" s="26">
        <v>99.44</v>
      </c>
      <c r="K28" s="38">
        <v>132.57599999999999</v>
      </c>
      <c r="L28" s="26">
        <v>104.631615518638</v>
      </c>
      <c r="M28" s="26">
        <v>107.289340101523</v>
      </c>
      <c r="N28" s="27"/>
      <c r="P28" s="27">
        <f t="shared" si="20"/>
        <v>106.49817557415709</v>
      </c>
      <c r="Q28" s="27">
        <f t="shared" si="20"/>
        <v>102.29787234042571</v>
      </c>
      <c r="R28" s="27">
        <f t="shared" si="20"/>
        <v>102.99516908212564</v>
      </c>
      <c r="S28" s="27">
        <f t="shared" si="17"/>
        <v>103.80228136882097</v>
      </c>
      <c r="T28" s="27">
        <f t="shared" si="17"/>
        <v>104.75924243483057</v>
      </c>
      <c r="U28" s="27">
        <f t="shared" si="17"/>
        <v>101.96656833824974</v>
      </c>
      <c r="V28" s="27">
        <f t="shared" si="17"/>
        <v>103.27380952380976</v>
      </c>
      <c r="W28" s="27">
        <f t="shared" si="17"/>
        <v>96.134282807731353</v>
      </c>
      <c r="X28" s="27">
        <f t="shared" si="17"/>
        <v>98.964968152866192</v>
      </c>
      <c r="Y28" s="27">
        <f t="shared" si="17"/>
        <v>103.83621297326084</v>
      </c>
      <c r="Z28" s="27">
        <f t="shared" si="17"/>
        <v>102.37792317944995</v>
      </c>
      <c r="AA28" s="27">
        <f t="shared" si="17"/>
        <v>103.60784313725486</v>
      </c>
      <c r="AC28" s="26">
        <f t="shared" si="2"/>
        <v>4.920079348463771</v>
      </c>
      <c r="AD28" s="26">
        <f t="shared" si="3"/>
        <v>1.9886848732768643</v>
      </c>
      <c r="AE28" s="26">
        <f t="shared" si="4"/>
        <v>19.913334366093842</v>
      </c>
      <c r="AF28" s="26">
        <f t="shared" si="5"/>
        <v>3.1465221868222586</v>
      </c>
      <c r="AG28" s="26">
        <f t="shared" si="6"/>
        <v>2.1928965090255925</v>
      </c>
      <c r="AH28" s="26">
        <f t="shared" si="7"/>
        <v>2.6242224654848001</v>
      </c>
      <c r="AI28" s="26">
        <f t="shared" si="8"/>
        <v>3.0027169942991829</v>
      </c>
      <c r="AJ28" s="26">
        <f t="shared" si="9"/>
        <v>2.8433258456397326</v>
      </c>
      <c r="AK28" s="26">
        <f t="shared" si="10"/>
        <v>2.1302842508238204</v>
      </c>
      <c r="AL28" s="26">
        <f t="shared" si="11"/>
        <v>5.7562600124662309</v>
      </c>
      <c r="AM28" s="26">
        <f t="shared" si="12"/>
        <v>3.9346710809263596</v>
      </c>
      <c r="AN28" s="26">
        <f t="shared" si="13"/>
        <v>50.766903897464665</v>
      </c>
      <c r="AO28" s="29">
        <f t="shared" si="14"/>
        <v>103.21990183078711</v>
      </c>
      <c r="AQ28" s="30">
        <v>98.56</v>
      </c>
      <c r="AR28" s="29">
        <f t="shared" si="21"/>
        <v>110.55524397083565</v>
      </c>
      <c r="AT28" s="34">
        <v>38.627459090909085</v>
      </c>
      <c r="AU28" s="29">
        <f t="shared" si="22"/>
        <v>103.29524533096952</v>
      </c>
      <c r="AW28" s="31">
        <v>107.76</v>
      </c>
      <c r="AY28" s="27">
        <f t="shared" si="23"/>
        <v>0.72872013258916457</v>
      </c>
      <c r="AZ28" s="27">
        <f t="shared" si="24"/>
        <v>1.1530231856421735</v>
      </c>
      <c r="BA28" s="27">
        <f t="shared" si="25"/>
        <v>1.1057343994108122</v>
      </c>
      <c r="BB28" s="27">
        <f t="shared" si="26"/>
        <v>2.9874777176421503</v>
      </c>
      <c r="BC28" s="27">
        <f t="shared" si="18"/>
        <v>4.7725222823578548</v>
      </c>
      <c r="BD28" s="27">
        <f t="shared" si="19"/>
        <v>7.7600000000000051</v>
      </c>
    </row>
    <row r="29" spans="1:56" s="26" customFormat="1">
      <c r="A29" s="32" t="s">
        <v>45</v>
      </c>
      <c r="B29" s="26">
        <v>109.896826325462</v>
      </c>
      <c r="C29" s="26">
        <v>103.634802518603</v>
      </c>
      <c r="D29" s="26">
        <v>108.2</v>
      </c>
      <c r="E29" s="26">
        <v>105.513900657064</v>
      </c>
      <c r="F29" s="26">
        <v>107.214160023299</v>
      </c>
      <c r="G29" s="26">
        <v>104.4</v>
      </c>
      <c r="H29" s="26">
        <v>104.39130072494</v>
      </c>
      <c r="I29" s="26">
        <v>93.992167319390404</v>
      </c>
      <c r="J29" s="26">
        <v>100.36</v>
      </c>
      <c r="K29" s="38">
        <v>134.66800000000001</v>
      </c>
      <c r="L29" s="26">
        <v>103.479946406796</v>
      </c>
      <c r="M29" s="26">
        <v>107.61421319797</v>
      </c>
      <c r="N29" s="27"/>
      <c r="P29" s="27">
        <f t="shared" si="20"/>
        <v>107.09647993131568</v>
      </c>
      <c r="Q29" s="27">
        <f t="shared" si="20"/>
        <v>102.72340425531931</v>
      </c>
      <c r="R29" s="27">
        <f t="shared" si="20"/>
        <v>104.54106280193241</v>
      </c>
      <c r="S29" s="27">
        <f t="shared" si="17"/>
        <v>104.56273764258576</v>
      </c>
      <c r="T29" s="27">
        <f t="shared" si="17"/>
        <v>104.89901460619144</v>
      </c>
      <c r="U29" s="27">
        <f t="shared" si="17"/>
        <v>102.65486725663716</v>
      </c>
      <c r="V29" s="27">
        <f t="shared" si="17"/>
        <v>103.57142857142864</v>
      </c>
      <c r="W29" s="27">
        <f t="shared" si="17"/>
        <v>95.625635808748726</v>
      </c>
      <c r="X29" s="27">
        <f t="shared" si="17"/>
        <v>99.8805732484076</v>
      </c>
      <c r="Y29" s="27">
        <f t="shared" si="17"/>
        <v>105.47470981688308</v>
      </c>
      <c r="Z29" s="27">
        <f t="shared" si="17"/>
        <v>101.2510602205262</v>
      </c>
      <c r="AA29" s="27">
        <f t="shared" si="17"/>
        <v>103.92156862745124</v>
      </c>
      <c r="AC29" s="26">
        <f t="shared" si="2"/>
        <v>4.9477202436798784</v>
      </c>
      <c r="AD29" s="26">
        <f t="shared" si="3"/>
        <v>1.9969572729161187</v>
      </c>
      <c r="AE29" s="26">
        <f t="shared" si="4"/>
        <v>20.212221185847596</v>
      </c>
      <c r="AF29" s="26">
        <f t="shared" si="5"/>
        <v>3.1695736314143792</v>
      </c>
      <c r="AG29" s="26">
        <f t="shared" si="6"/>
        <v>2.1958223215793331</v>
      </c>
      <c r="AH29" s="26">
        <f t="shared" si="7"/>
        <v>2.6419365997744757</v>
      </c>
      <c r="AI29" s="26">
        <f t="shared" si="8"/>
        <v>3.0113703573951414</v>
      </c>
      <c r="AJ29" s="26">
        <f t="shared" si="9"/>
        <v>2.8282817935464033</v>
      </c>
      <c r="AK29" s="26">
        <f t="shared" si="10"/>
        <v>2.1499932362497853</v>
      </c>
      <c r="AL29" s="26">
        <f t="shared" si="11"/>
        <v>5.8470916557959391</v>
      </c>
      <c r="AM29" s="26">
        <f t="shared" si="12"/>
        <v>3.8913625730083719</v>
      </c>
      <c r="AN29" s="26">
        <f t="shared" si="13"/>
        <v>50.920626543634278</v>
      </c>
      <c r="AO29" s="29">
        <f t="shared" si="14"/>
        <v>103.8129574148417</v>
      </c>
      <c r="AQ29" s="30">
        <v>100.27</v>
      </c>
      <c r="AR29" s="29">
        <f t="shared" si="21"/>
        <v>112.47335950644977</v>
      </c>
      <c r="AT29" s="34">
        <v>38.946759999999998</v>
      </c>
      <c r="AU29" s="29">
        <f t="shared" si="22"/>
        <v>104.14910076218814</v>
      </c>
      <c r="AW29" s="31">
        <v>108.23</v>
      </c>
      <c r="AY29" s="27">
        <f t="shared" si="23"/>
        <v>0.67240330486691569</v>
      </c>
      <c r="AZ29" s="27">
        <f t="shared" si="24"/>
        <v>1.3433939481100883</v>
      </c>
      <c r="BA29" s="27">
        <f t="shared" si="25"/>
        <v>1.2471665242489871</v>
      </c>
      <c r="BB29" s="27">
        <f t="shared" si="26"/>
        <v>3.2629637772259912</v>
      </c>
      <c r="BC29" s="27">
        <f t="shared" si="18"/>
        <v>3.6375149686120238</v>
      </c>
      <c r="BD29" s="27">
        <f t="shared" si="19"/>
        <v>6.900478745838015</v>
      </c>
    </row>
    <row r="30" spans="1:56" s="26" customFormat="1">
      <c r="A30" s="26" t="s">
        <v>33</v>
      </c>
      <c r="B30" s="26">
        <v>110.391289085891</v>
      </c>
      <c r="C30" s="26">
        <v>104.06410990269001</v>
      </c>
      <c r="D30" s="26">
        <v>108.1</v>
      </c>
      <c r="E30" s="26">
        <v>106.089431024284</v>
      </c>
      <c r="F30" s="26">
        <v>107.571302461751</v>
      </c>
      <c r="G30" s="26">
        <v>104.7</v>
      </c>
      <c r="H30" s="26">
        <v>104.79126739438399</v>
      </c>
      <c r="I30" s="26">
        <v>95.792017331889298</v>
      </c>
      <c r="J30" s="26">
        <v>99.99</v>
      </c>
      <c r="K30" s="38">
        <v>138.459</v>
      </c>
      <c r="L30" s="26">
        <v>103.58830237162</v>
      </c>
      <c r="M30" s="26">
        <v>108.10152284263999</v>
      </c>
      <c r="N30" s="27"/>
      <c r="P30" s="27">
        <f t="shared" si="20"/>
        <v>107.57834299205813</v>
      </c>
      <c r="Q30" s="27">
        <f t="shared" si="20"/>
        <v>103.14893617021293</v>
      </c>
      <c r="R30" s="27">
        <f t="shared" si="20"/>
        <v>104.44444444444447</v>
      </c>
      <c r="S30" s="27">
        <f t="shared" si="17"/>
        <v>105.1330798479086</v>
      </c>
      <c r="T30" s="27">
        <f t="shared" si="17"/>
        <v>105.24844503459312</v>
      </c>
      <c r="U30" s="27">
        <f t="shared" si="17"/>
        <v>102.94985250737462</v>
      </c>
      <c r="V30" s="27">
        <f t="shared" si="17"/>
        <v>103.96825396825383</v>
      </c>
      <c r="W30" s="27">
        <f t="shared" si="17"/>
        <v>97.456765005086396</v>
      </c>
      <c r="X30" s="27">
        <f t="shared" si="17"/>
        <v>99.512340764331157</v>
      </c>
      <c r="Y30" s="27">
        <f t="shared" si="17"/>
        <v>108.44389793073196</v>
      </c>
      <c r="Z30" s="27">
        <f t="shared" si="17"/>
        <v>101.35708227311325</v>
      </c>
      <c r="AA30" s="27">
        <f t="shared" si="17"/>
        <v>104.39215686274531</v>
      </c>
      <c r="AC30" s="26">
        <f t="shared" si="2"/>
        <v>4.9699817000960556</v>
      </c>
      <c r="AD30" s="26">
        <f t="shared" si="3"/>
        <v>2.005229672555374</v>
      </c>
      <c r="AE30" s="26">
        <f t="shared" si="4"/>
        <v>20.193540759612983</v>
      </c>
      <c r="AF30" s="26">
        <f t="shared" si="5"/>
        <v>3.1868622148584471</v>
      </c>
      <c r="AG30" s="26">
        <f t="shared" si="6"/>
        <v>2.2031368529636741</v>
      </c>
      <c r="AH30" s="26">
        <f t="shared" si="7"/>
        <v>2.6495283716129077</v>
      </c>
      <c r="AI30" s="26">
        <f t="shared" si="8"/>
        <v>3.0229081748564193</v>
      </c>
      <c r="AJ30" s="26">
        <f t="shared" si="9"/>
        <v>2.8824403810823958</v>
      </c>
      <c r="AK30" s="26">
        <f t="shared" si="10"/>
        <v>2.142066796458908</v>
      </c>
      <c r="AL30" s="26">
        <f t="shared" si="11"/>
        <v>6.0116914454053658</v>
      </c>
      <c r="AM30" s="26">
        <f t="shared" si="12"/>
        <v>3.8954372982157146</v>
      </c>
      <c r="AN30" s="26">
        <f t="shared" si="13"/>
        <v>51.151210512888447</v>
      </c>
      <c r="AO30" s="29">
        <f t="shared" si="14"/>
        <v>104.31403418060668</v>
      </c>
      <c r="AQ30" s="30">
        <v>102.2</v>
      </c>
      <c r="AR30" s="29">
        <f t="shared" si="21"/>
        <v>114.6382501402131</v>
      </c>
      <c r="AT30" s="34">
        <v>39.023450000000011</v>
      </c>
      <c r="AU30" s="29">
        <f t="shared" si="22"/>
        <v>104.35418058236968</v>
      </c>
      <c r="AW30" s="31">
        <v>108.61</v>
      </c>
      <c r="AY30" s="27">
        <f t="shared" si="23"/>
        <v>0.51387649131112001</v>
      </c>
      <c r="AZ30" s="27">
        <f t="shared" si="24"/>
        <v>1.6287969010853758</v>
      </c>
      <c r="BA30" s="27">
        <f t="shared" si="25"/>
        <v>1.1410458209575327</v>
      </c>
      <c r="BB30" s="27">
        <f t="shared" si="26"/>
        <v>3.2837192133540287</v>
      </c>
      <c r="BC30" s="27">
        <f t="shared" si="18"/>
        <v>2.7175886013266859</v>
      </c>
      <c r="BD30" s="27">
        <f t="shared" si="19"/>
        <v>6.0013078146807146</v>
      </c>
    </row>
    <row r="31" spans="1:56" s="26" customFormat="1">
      <c r="A31" s="26" t="s">
        <v>34</v>
      </c>
      <c r="B31" s="26">
        <v>110.62310291900999</v>
      </c>
      <c r="C31" s="26">
        <v>104.493417286777</v>
      </c>
      <c r="D31" s="26">
        <v>108.3</v>
      </c>
      <c r="E31" s="26">
        <v>106.281274480024</v>
      </c>
      <c r="F31" s="26">
        <v>107.999873387894</v>
      </c>
      <c r="G31" s="26">
        <v>104.8</v>
      </c>
      <c r="H31" s="26">
        <v>105.291225731189</v>
      </c>
      <c r="I31" s="26">
        <v>99.191734022165207</v>
      </c>
      <c r="J31" s="26">
        <v>100.62</v>
      </c>
      <c r="K31" s="38">
        <v>138.828</v>
      </c>
      <c r="L31" s="26">
        <v>104.28487643120199</v>
      </c>
      <c r="M31" s="26">
        <v>108.913705583756</v>
      </c>
      <c r="N31" s="27"/>
      <c r="P31" s="27">
        <f t="shared" si="20"/>
        <v>107.80424983902115</v>
      </c>
      <c r="Q31" s="27">
        <f t="shared" si="20"/>
        <v>103.57446808510655</v>
      </c>
      <c r="R31" s="27">
        <f t="shared" si="20"/>
        <v>104.63768115942032</v>
      </c>
      <c r="S31" s="27">
        <f t="shared" si="17"/>
        <v>105.32319391634955</v>
      </c>
      <c r="T31" s="27">
        <f t="shared" si="17"/>
        <v>105.66776154867571</v>
      </c>
      <c r="U31" s="27">
        <f t="shared" si="17"/>
        <v>103.0481809242871</v>
      </c>
      <c r="V31" s="27">
        <f t="shared" si="17"/>
        <v>104.46428571428531</v>
      </c>
      <c r="W31" s="27">
        <f t="shared" si="17"/>
        <v>100.91556459816887</v>
      </c>
      <c r="X31" s="27">
        <f t="shared" si="17"/>
        <v>100.13933121019105</v>
      </c>
      <c r="Y31" s="27">
        <f t="shared" si="17"/>
        <v>108.73290621720263</v>
      </c>
      <c r="Z31" s="27">
        <f t="shared" si="17"/>
        <v>102.03865261117211</v>
      </c>
      <c r="AA31" s="27">
        <f t="shared" si="17"/>
        <v>105.17647058823479</v>
      </c>
      <c r="AC31" s="26">
        <f t="shared" si="2"/>
        <v>4.9804183071686845</v>
      </c>
      <c r="AD31" s="26">
        <f t="shared" si="3"/>
        <v>2.0135020721946284</v>
      </c>
      <c r="AE31" s="26">
        <f t="shared" si="4"/>
        <v>20.230901612082203</v>
      </c>
      <c r="AF31" s="26">
        <f t="shared" si="5"/>
        <v>3.1926250760064696</v>
      </c>
      <c r="AG31" s="26">
        <f t="shared" si="6"/>
        <v>2.2119142906248954</v>
      </c>
      <c r="AH31" s="26">
        <f t="shared" si="7"/>
        <v>2.6520589622257185</v>
      </c>
      <c r="AI31" s="26">
        <f t="shared" si="8"/>
        <v>3.0373304466830167</v>
      </c>
      <c r="AJ31" s="26">
        <f t="shared" si="9"/>
        <v>2.9847399353170552</v>
      </c>
      <c r="AK31" s="26">
        <f t="shared" si="10"/>
        <v>2.155563166913645</v>
      </c>
      <c r="AL31" s="26">
        <f t="shared" si="11"/>
        <v>6.0277128968339815</v>
      </c>
      <c r="AM31" s="26">
        <f t="shared" si="12"/>
        <v>3.9216319602628902</v>
      </c>
      <c r="AN31" s="26">
        <f t="shared" si="13"/>
        <v>51.535517128311753</v>
      </c>
      <c r="AO31" s="29">
        <f t="shared" si="14"/>
        <v>104.94391585462495</v>
      </c>
      <c r="AQ31" s="30">
        <v>106.16</v>
      </c>
      <c r="AR31" s="29">
        <f t="shared" si="21"/>
        <v>119.08020190689847</v>
      </c>
      <c r="AT31" s="34">
        <v>39.068572727272731</v>
      </c>
      <c r="AU31" s="29">
        <f t="shared" si="22"/>
        <v>104.47484508615359</v>
      </c>
      <c r="AW31" s="31">
        <v>108.77</v>
      </c>
      <c r="AY31" s="27">
        <f t="shared" si="23"/>
        <v>0.40271441228524485</v>
      </c>
      <c r="AZ31" s="27">
        <f t="shared" si="24"/>
        <v>0.39013418008378564</v>
      </c>
      <c r="BA31" s="27">
        <f t="shared" si="25"/>
        <v>1.0532294858491278</v>
      </c>
      <c r="BB31" s="27">
        <f t="shared" si="26"/>
        <v>1.8460780782181583</v>
      </c>
      <c r="BC31" s="27">
        <f t="shared" si="18"/>
        <v>3.0986852967637448</v>
      </c>
      <c r="BD31" s="27">
        <f t="shared" si="19"/>
        <v>4.9447633749819033</v>
      </c>
    </row>
    <row r="32" spans="1:56" s="26" customFormat="1">
      <c r="A32" s="26" t="s">
        <v>35</v>
      </c>
      <c r="B32" s="26">
        <v>111.33093351871101</v>
      </c>
      <c r="C32" s="26">
        <v>104.922724670864</v>
      </c>
      <c r="D32" s="26">
        <v>108.2</v>
      </c>
      <c r="E32" s="26">
        <v>106.377196207894</v>
      </c>
      <c r="F32" s="26">
        <v>108.64272977710699</v>
      </c>
      <c r="G32" s="26">
        <v>105.1</v>
      </c>
      <c r="H32" s="26">
        <v>105.791184067995</v>
      </c>
      <c r="I32" s="26">
        <v>98.6917756853599</v>
      </c>
      <c r="J32" s="26">
        <v>101.04</v>
      </c>
      <c r="K32" s="38">
        <v>136.78700000000001</v>
      </c>
      <c r="L32" s="26">
        <v>105.749229898679</v>
      </c>
      <c r="M32" s="26">
        <v>109.401015228426</v>
      </c>
      <c r="N32" s="27"/>
      <c r="P32" s="27">
        <f t="shared" si="20"/>
        <v>108.49404378621985</v>
      </c>
      <c r="Q32" s="27">
        <f t="shared" si="20"/>
        <v>104.00000000000016</v>
      </c>
      <c r="R32" s="27">
        <f t="shared" si="20"/>
        <v>104.54106280193241</v>
      </c>
      <c r="S32" s="27">
        <f t="shared" si="17"/>
        <v>105.41825095057003</v>
      </c>
      <c r="T32" s="27">
        <f t="shared" si="17"/>
        <v>106.29673631979813</v>
      </c>
      <c r="U32" s="27">
        <f t="shared" si="17"/>
        <v>103.34316617502455</v>
      </c>
      <c r="V32" s="27">
        <f t="shared" si="17"/>
        <v>104.96031746031778</v>
      </c>
      <c r="W32" s="27">
        <f t="shared" si="17"/>
        <v>100.40691759918613</v>
      </c>
      <c r="X32" s="27">
        <f t="shared" si="17"/>
        <v>100.5573248407643</v>
      </c>
      <c r="Y32" s="27">
        <f t="shared" si="17"/>
        <v>107.13435360829584</v>
      </c>
      <c r="Z32" s="27">
        <f t="shared" si="17"/>
        <v>103.47146492184716</v>
      </c>
      <c r="AA32" s="27">
        <f t="shared" si="17"/>
        <v>105.64705882352887</v>
      </c>
      <c r="AC32" s="26">
        <f t="shared" si="2"/>
        <v>5.0122859042989694</v>
      </c>
      <c r="AD32" s="26">
        <f t="shared" si="3"/>
        <v>2.0217744718338833</v>
      </c>
      <c r="AE32" s="26">
        <f t="shared" si="4"/>
        <v>20.212221185847596</v>
      </c>
      <c r="AF32" s="26">
        <f t="shared" si="5"/>
        <v>3.1955065065804811</v>
      </c>
      <c r="AG32" s="26">
        <f t="shared" si="6"/>
        <v>2.2250804471166963</v>
      </c>
      <c r="AH32" s="26">
        <f t="shared" si="7"/>
        <v>2.6596507340641504</v>
      </c>
      <c r="AI32" s="26">
        <f t="shared" si="8"/>
        <v>3.0517527185096429</v>
      </c>
      <c r="AJ32" s="26">
        <f t="shared" si="9"/>
        <v>2.9696958832237224</v>
      </c>
      <c r="AK32" s="26">
        <f t="shared" si="10"/>
        <v>2.1645607472168025</v>
      </c>
      <c r="AL32" s="26">
        <f t="shared" si="11"/>
        <v>5.9390956004496918</v>
      </c>
      <c r="AM32" s="26">
        <f t="shared" si="12"/>
        <v>3.9766989609220715</v>
      </c>
      <c r="AN32" s="26">
        <f t="shared" si="13"/>
        <v>51.766101097565922</v>
      </c>
      <c r="AO32" s="29">
        <f t="shared" si="14"/>
        <v>105.19442425762963</v>
      </c>
      <c r="AQ32" s="30">
        <v>103.32</v>
      </c>
      <c r="AR32" s="29">
        <f t="shared" si="21"/>
        <v>115.89455973079077</v>
      </c>
      <c r="AT32" s="34">
        <v>39.084361111111114</v>
      </c>
      <c r="AU32" s="29">
        <f t="shared" si="22"/>
        <v>104.51706543976596</v>
      </c>
      <c r="AW32" s="31">
        <v>108.78</v>
      </c>
      <c r="AY32" s="27">
        <f t="shared" si="23"/>
        <v>0.27793582683628226</v>
      </c>
      <c r="AZ32" s="27">
        <f t="shared" si="24"/>
        <v>-0.72780658394159581</v>
      </c>
      <c r="BA32" s="27">
        <f t="shared" si="25"/>
        <v>1.014264154558721</v>
      </c>
      <c r="BB32" s="27">
        <f t="shared" si="26"/>
        <v>0.56439339745340744</v>
      </c>
      <c r="BC32" s="27">
        <f t="shared" si="18"/>
        <v>3.481517649892361</v>
      </c>
      <c r="BD32" s="27">
        <f t="shared" si="19"/>
        <v>4.0459110473457685</v>
      </c>
    </row>
    <row r="33" spans="1:56" s="26" customFormat="1">
      <c r="A33" s="26" t="s">
        <v>36</v>
      </c>
      <c r="B33" s="26">
        <v>111.73151442986</v>
      </c>
      <c r="C33" s="26">
        <v>104.836863194047</v>
      </c>
      <c r="D33" s="26">
        <v>107.9</v>
      </c>
      <c r="E33" s="26">
        <v>106.760883119374</v>
      </c>
      <c r="F33" s="26">
        <v>109.714157092463</v>
      </c>
      <c r="G33" s="26">
        <v>105</v>
      </c>
      <c r="H33" s="26">
        <v>105.791184067995</v>
      </c>
      <c r="I33" s="26">
        <v>96.291975668694604</v>
      </c>
      <c r="J33" s="26">
        <v>100.22</v>
      </c>
      <c r="K33" s="38">
        <v>131.964</v>
      </c>
      <c r="L33" s="26">
        <v>105.593403701646</v>
      </c>
      <c r="M33" s="26">
        <v>108.832487309645</v>
      </c>
      <c r="N33" s="27"/>
      <c r="P33" s="27">
        <f t="shared" si="20"/>
        <v>108.88441725692122</v>
      </c>
      <c r="Q33" s="27">
        <f t="shared" si="20"/>
        <v>103.91489361702183</v>
      </c>
      <c r="R33" s="27">
        <f t="shared" si="20"/>
        <v>104.25120772946866</v>
      </c>
      <c r="S33" s="27">
        <f t="shared" si="20"/>
        <v>105.79847908745192</v>
      </c>
      <c r="T33" s="27">
        <f t="shared" si="20"/>
        <v>107.34502760500317</v>
      </c>
      <c r="U33" s="27">
        <f t="shared" si="20"/>
        <v>103.24483775811207</v>
      </c>
      <c r="V33" s="27">
        <f t="shared" si="20"/>
        <v>104.96031746031778</v>
      </c>
      <c r="W33" s="27">
        <f t="shared" si="20"/>
        <v>97.965412004069137</v>
      </c>
      <c r="X33" s="27">
        <f t="shared" si="20"/>
        <v>99.741242038216512</v>
      </c>
      <c r="Y33" s="27">
        <f t="shared" si="20"/>
        <v>103.35688215667535</v>
      </c>
      <c r="Z33" s="27">
        <f t="shared" si="20"/>
        <v>103.31899511288822</v>
      </c>
      <c r="AA33" s="27">
        <f t="shared" si="20"/>
        <v>105.09803921568643</v>
      </c>
      <c r="AC33" s="26">
        <f t="shared" si="2"/>
        <v>5.0303206588009237</v>
      </c>
      <c r="AD33" s="26">
        <f t="shared" si="3"/>
        <v>2.0201199919060402</v>
      </c>
      <c r="AE33" s="26">
        <f t="shared" si="4"/>
        <v>20.15617990714377</v>
      </c>
      <c r="AF33" s="26">
        <f t="shared" si="5"/>
        <v>3.2070322288765261</v>
      </c>
      <c r="AG33" s="26">
        <f t="shared" si="6"/>
        <v>2.2470240412697198</v>
      </c>
      <c r="AH33" s="26">
        <f t="shared" si="7"/>
        <v>2.6571201434513401</v>
      </c>
      <c r="AI33" s="26">
        <f t="shared" si="8"/>
        <v>3.0517527185096429</v>
      </c>
      <c r="AJ33" s="26">
        <f t="shared" si="9"/>
        <v>2.897484433175729</v>
      </c>
      <c r="AK33" s="26">
        <f t="shared" si="10"/>
        <v>2.1469940428153991</v>
      </c>
      <c r="AL33" s="26">
        <f t="shared" si="11"/>
        <v>5.7296878491212109</v>
      </c>
      <c r="AM33" s="26">
        <f t="shared" si="12"/>
        <v>3.9708391180048288</v>
      </c>
      <c r="AN33" s="26">
        <f t="shared" si="13"/>
        <v>51.497086466769709</v>
      </c>
      <c r="AO33" s="29">
        <f t="shared" si="14"/>
        <v>104.61164159984483</v>
      </c>
      <c r="AQ33" s="30">
        <v>94.66</v>
      </c>
      <c r="AR33" s="29">
        <f t="shared" si="21"/>
        <v>106.18059450364552</v>
      </c>
      <c r="AT33" s="34">
        <v>39.094243478260871</v>
      </c>
      <c r="AU33" s="29">
        <f t="shared" si="22"/>
        <v>104.54349227609455</v>
      </c>
      <c r="AW33" s="31">
        <v>108.49</v>
      </c>
      <c r="AY33" s="27">
        <f t="shared" si="23"/>
        <v>0.13437520012132143</v>
      </c>
      <c r="AZ33" s="27">
        <f t="shared" si="24"/>
        <v>-0.72971724962389617</v>
      </c>
      <c r="BA33" s="27">
        <f t="shared" si="25"/>
        <v>0.97101428202500917</v>
      </c>
      <c r="BB33" s="27">
        <f t="shared" si="26"/>
        <v>0.37567223252243442</v>
      </c>
      <c r="BC33" s="27">
        <f t="shared" si="18"/>
        <v>3.1650798193958694</v>
      </c>
      <c r="BD33" s="27">
        <f t="shared" si="19"/>
        <v>3.5407520519183038</v>
      </c>
    </row>
    <row r="34" spans="1:56" s="26" customFormat="1">
      <c r="A34" s="26" t="s">
        <v>37</v>
      </c>
      <c r="B34" s="26">
        <v>111.82071595234299</v>
      </c>
      <c r="C34" s="26">
        <v>104.40755580996</v>
      </c>
      <c r="D34" s="26">
        <v>107.3</v>
      </c>
      <c r="E34" s="26">
        <v>106.85680484724401</v>
      </c>
      <c r="F34" s="26">
        <v>109.928442555535</v>
      </c>
      <c r="G34" s="26">
        <v>104.8</v>
      </c>
      <c r="H34" s="26">
        <v>105.991167402717</v>
      </c>
      <c r="I34" s="26">
        <v>94.992083993000904</v>
      </c>
      <c r="J34" s="26">
        <v>98.81</v>
      </c>
      <c r="K34" s="38">
        <v>125.82299999999999</v>
      </c>
      <c r="L34" s="26">
        <v>105.39629904182399</v>
      </c>
      <c r="M34" s="26">
        <v>106.964467005076</v>
      </c>
      <c r="N34" s="27"/>
      <c r="P34" s="27">
        <f t="shared" ref="P34:AA49" si="27">+P33*B34/B33</f>
        <v>108.97134578235608</v>
      </c>
      <c r="Q34" s="27">
        <f t="shared" si="27"/>
        <v>103.48936170212822</v>
      </c>
      <c r="R34" s="27">
        <f t="shared" si="27"/>
        <v>103.67149758454111</v>
      </c>
      <c r="S34" s="27">
        <f t="shared" si="27"/>
        <v>105.8935361216724</v>
      </c>
      <c r="T34" s="27">
        <f t="shared" si="27"/>
        <v>107.55468586204496</v>
      </c>
      <c r="U34" s="27">
        <f t="shared" si="27"/>
        <v>103.04818092428708</v>
      </c>
      <c r="V34" s="27">
        <f t="shared" si="27"/>
        <v>105.15873015873036</v>
      </c>
      <c r="W34" s="27">
        <f t="shared" si="27"/>
        <v>96.642929806714093</v>
      </c>
      <c r="X34" s="27">
        <f t="shared" si="27"/>
        <v>98.337977707006331</v>
      </c>
      <c r="Y34" s="27">
        <f t="shared" si="27"/>
        <v>98.547126364761326</v>
      </c>
      <c r="Z34" s="27">
        <f t="shared" si="27"/>
        <v>103.12613595056386</v>
      </c>
      <c r="AA34" s="27">
        <f t="shared" si="27"/>
        <v>103.29411764705853</v>
      </c>
      <c r="AC34" s="26">
        <f t="shared" si="2"/>
        <v>5.0343366453704466</v>
      </c>
      <c r="AD34" s="26">
        <f t="shared" si="3"/>
        <v>2.0118475922667853</v>
      </c>
      <c r="AE34" s="26">
        <f t="shared" si="4"/>
        <v>20.044097349736109</v>
      </c>
      <c r="AF34" s="26">
        <f t="shared" si="5"/>
        <v>3.2099136594505375</v>
      </c>
      <c r="AG34" s="26">
        <f t="shared" si="6"/>
        <v>2.2514127601003406</v>
      </c>
      <c r="AH34" s="26">
        <f t="shared" si="7"/>
        <v>2.652058962225718</v>
      </c>
      <c r="AI34" s="26">
        <f t="shared" si="8"/>
        <v>3.0575216272402814</v>
      </c>
      <c r="AJ34" s="26">
        <f t="shared" si="9"/>
        <v>2.8583698977330658</v>
      </c>
      <c r="AK34" s="26">
        <f t="shared" si="10"/>
        <v>2.1167878803690843</v>
      </c>
      <c r="AL34" s="26">
        <f t="shared" si="11"/>
        <v>5.4630544257523121</v>
      </c>
      <c r="AM34" s="26">
        <f t="shared" si="12"/>
        <v>3.9634269988181638</v>
      </c>
      <c r="AN34" s="26">
        <f t="shared" si="13"/>
        <v>50.613181251295082</v>
      </c>
      <c r="AO34" s="29">
        <f t="shared" si="14"/>
        <v>103.27600905035791</v>
      </c>
      <c r="AQ34" s="30">
        <v>82.3</v>
      </c>
      <c r="AR34" s="29">
        <f t="shared" si="21"/>
        <v>92.316320807627577</v>
      </c>
      <c r="AT34" s="34">
        <v>39.136579999999995</v>
      </c>
      <c r="AU34" s="29">
        <f t="shared" si="22"/>
        <v>104.65670607535613</v>
      </c>
      <c r="AW34" s="31">
        <v>108.72</v>
      </c>
      <c r="AY34" s="27">
        <f t="shared" si="23"/>
        <v>-0.16313722369903225</v>
      </c>
      <c r="AZ34" s="27">
        <f t="shared" si="24"/>
        <v>-1.6160060149244533</v>
      </c>
      <c r="BA34" s="27">
        <f t="shared" si="25"/>
        <v>0.87629535847441353</v>
      </c>
      <c r="BB34" s="27">
        <f t="shared" si="26"/>
        <v>-0.90284788014907202</v>
      </c>
      <c r="BC34" s="27">
        <f t="shared" si="18"/>
        <v>3.6142319141594657</v>
      </c>
      <c r="BD34" s="27">
        <f t="shared" si="19"/>
        <v>2.7113840340103934</v>
      </c>
    </row>
    <row r="35" spans="1:56" s="26" customFormat="1">
      <c r="A35" s="26" t="s">
        <v>38</v>
      </c>
      <c r="B35" s="26">
        <v>112.301413045723</v>
      </c>
      <c r="C35" s="26">
        <v>104.32169433314201</v>
      </c>
      <c r="D35" s="26">
        <v>107.4</v>
      </c>
      <c r="E35" s="26">
        <v>106.760883119374</v>
      </c>
      <c r="F35" s="26">
        <v>109.571300117083</v>
      </c>
      <c r="G35" s="26">
        <v>105</v>
      </c>
      <c r="H35" s="26">
        <v>106.09115907007801</v>
      </c>
      <c r="I35" s="26">
        <v>93.992167319390404</v>
      </c>
      <c r="J35" s="26">
        <v>97.5</v>
      </c>
      <c r="K35" s="38">
        <v>129.30699999999999</v>
      </c>
      <c r="L35" s="26">
        <v>105.149660226653</v>
      </c>
      <c r="M35" s="26">
        <v>107.370558375635</v>
      </c>
      <c r="N35" s="27"/>
      <c r="P35" s="27">
        <f t="shared" si="27"/>
        <v>109.43979394719891</v>
      </c>
      <c r="Q35" s="27">
        <f t="shared" si="27"/>
        <v>103.4042553191489</v>
      </c>
      <c r="R35" s="27">
        <f t="shared" si="27"/>
        <v>103.76811594202904</v>
      </c>
      <c r="S35" s="27">
        <f t="shared" si="27"/>
        <v>105.79847908745192</v>
      </c>
      <c r="T35" s="27">
        <f t="shared" si="27"/>
        <v>107.20525543364329</v>
      </c>
      <c r="U35" s="27">
        <f t="shared" si="27"/>
        <v>103.24483775811207</v>
      </c>
      <c r="V35" s="27">
        <f t="shared" si="27"/>
        <v>105.25793650793668</v>
      </c>
      <c r="W35" s="27">
        <f t="shared" si="27"/>
        <v>95.625635808748711</v>
      </c>
      <c r="X35" s="27">
        <f t="shared" si="27"/>
        <v>97.034235668789762</v>
      </c>
      <c r="Y35" s="27">
        <f t="shared" si="27"/>
        <v>101.27586585002895</v>
      </c>
      <c r="Z35" s="27">
        <f t="shared" si="27"/>
        <v>102.88480956419885</v>
      </c>
      <c r="AA35" s="27">
        <f t="shared" si="27"/>
        <v>103.68627450980422</v>
      </c>
      <c r="AC35" s="26">
        <f t="shared" si="2"/>
        <v>5.055978350772846</v>
      </c>
      <c r="AD35" s="26">
        <f t="shared" si="3"/>
        <v>2.0101931123389227</v>
      </c>
      <c r="AE35" s="26">
        <f t="shared" si="4"/>
        <v>20.062777775970719</v>
      </c>
      <c r="AF35" s="26">
        <f t="shared" si="5"/>
        <v>3.2070322288765261</v>
      </c>
      <c r="AG35" s="26">
        <f t="shared" si="6"/>
        <v>2.2440982287159996</v>
      </c>
      <c r="AH35" s="26">
        <f t="shared" si="7"/>
        <v>2.6571201434513401</v>
      </c>
      <c r="AI35" s="26">
        <f t="shared" si="8"/>
        <v>3.0604060816056013</v>
      </c>
      <c r="AJ35" s="26">
        <f t="shared" si="9"/>
        <v>2.8282817935464029</v>
      </c>
      <c r="AK35" s="26">
        <f t="shared" si="10"/>
        <v>2.0887239989473301</v>
      </c>
      <c r="AL35" s="26">
        <f t="shared" si="11"/>
        <v>5.6143247151216729</v>
      </c>
      <c r="AM35" s="26">
        <f t="shared" si="12"/>
        <v>3.9541521481081086</v>
      </c>
      <c r="AN35" s="26">
        <f t="shared" si="13"/>
        <v>50.8053345590072</v>
      </c>
      <c r="AO35" s="29">
        <f t="shared" si="14"/>
        <v>103.58842313646267</v>
      </c>
      <c r="AQ35" s="30">
        <v>87.9</v>
      </c>
      <c r="AR35" s="29">
        <f t="shared" si="21"/>
        <v>98.597868760515965</v>
      </c>
      <c r="AT35" s="34">
        <v>39.150668181818183</v>
      </c>
      <c r="AU35" s="29">
        <f t="shared" si="22"/>
        <v>104.69437985021541</v>
      </c>
      <c r="AW35" s="31">
        <v>108.5</v>
      </c>
      <c r="AY35" s="27">
        <f t="shared" si="23"/>
        <v>-8.0284988886322017E-2</v>
      </c>
      <c r="AZ35" s="27">
        <f t="shared" si="24"/>
        <v>-1.0789675585578611</v>
      </c>
      <c r="BA35" s="27">
        <f t="shared" si="25"/>
        <v>0.87004624762094063</v>
      </c>
      <c r="BB35" s="27">
        <f t="shared" si="26"/>
        <v>-0.28920629982324242</v>
      </c>
      <c r="BC35" s="27">
        <f t="shared" si="18"/>
        <v>1.9285505621183252</v>
      </c>
      <c r="BD35" s="27">
        <f t="shared" si="19"/>
        <v>1.6393442622950829</v>
      </c>
    </row>
    <row r="36" spans="1:56" s="26" customFormat="1">
      <c r="A36" s="26" t="s">
        <v>39</v>
      </c>
      <c r="B36" s="26">
        <v>112.762838205232</v>
      </c>
      <c r="C36" s="26">
        <v>104.579278763594</v>
      </c>
      <c r="D36" s="26">
        <v>108.1</v>
      </c>
      <c r="E36" s="26">
        <v>106.85680484724401</v>
      </c>
      <c r="F36" s="26">
        <v>110.14272801860599</v>
      </c>
      <c r="G36" s="26">
        <v>105.2</v>
      </c>
      <c r="H36" s="26">
        <v>106.491125739522</v>
      </c>
      <c r="I36" s="26">
        <v>94.0921589867514</v>
      </c>
      <c r="J36" s="26">
        <v>97.47</v>
      </c>
      <c r="K36" s="38">
        <v>132.398</v>
      </c>
      <c r="L36" s="26">
        <v>105.74200616768999</v>
      </c>
      <c r="M36" s="26">
        <v>108.345177664975</v>
      </c>
      <c r="N36" s="27"/>
      <c r="P36" s="27">
        <f t="shared" si="27"/>
        <v>109.88946125777994</v>
      </c>
      <c r="Q36" s="27">
        <f t="shared" si="27"/>
        <v>103.65957446808487</v>
      </c>
      <c r="R36" s="27">
        <f t="shared" si="27"/>
        <v>104.4444444444445</v>
      </c>
      <c r="S36" s="27">
        <f t="shared" si="27"/>
        <v>105.8935361216724</v>
      </c>
      <c r="T36" s="27">
        <f t="shared" si="27"/>
        <v>107.76434411908578</v>
      </c>
      <c r="U36" s="27">
        <f t="shared" si="27"/>
        <v>103.44149459193706</v>
      </c>
      <c r="V36" s="27">
        <f t="shared" si="27"/>
        <v>105.65476190476186</v>
      </c>
      <c r="W36" s="27">
        <f t="shared" si="27"/>
        <v>95.727365208545194</v>
      </c>
      <c r="X36" s="27">
        <f t="shared" si="27"/>
        <v>97.004378980891673</v>
      </c>
      <c r="Y36" s="27">
        <f t="shared" si="27"/>
        <v>103.69679976190102</v>
      </c>
      <c r="Z36" s="27">
        <f t="shared" si="27"/>
        <v>103.46439678500728</v>
      </c>
      <c r="AA36" s="27">
        <f t="shared" si="27"/>
        <v>104.62745098039235</v>
      </c>
      <c r="AC36" s="26">
        <f t="shared" si="2"/>
        <v>5.0767524047558501</v>
      </c>
      <c r="AD36" s="26">
        <f t="shared" si="3"/>
        <v>2.0151565521224715</v>
      </c>
      <c r="AE36" s="26">
        <f t="shared" si="4"/>
        <v>20.193540759612986</v>
      </c>
      <c r="AF36" s="26">
        <f t="shared" si="5"/>
        <v>3.2099136594505375</v>
      </c>
      <c r="AG36" s="26">
        <f t="shared" si="6"/>
        <v>2.2558014789309415</v>
      </c>
      <c r="AH36" s="26">
        <f t="shared" si="7"/>
        <v>2.6621813246769621</v>
      </c>
      <c r="AI36" s="26">
        <f t="shared" si="8"/>
        <v>3.0719438990668793</v>
      </c>
      <c r="AJ36" s="26">
        <f t="shared" si="9"/>
        <v>2.8312906039650674</v>
      </c>
      <c r="AK36" s="26">
        <f t="shared" si="10"/>
        <v>2.0880813146399615</v>
      </c>
      <c r="AL36" s="26">
        <f t="shared" si="11"/>
        <v>5.7485315074410464</v>
      </c>
      <c r="AM36" s="26">
        <f t="shared" si="12"/>
        <v>3.976427312574887</v>
      </c>
      <c r="AN36" s="26">
        <f t="shared" si="13"/>
        <v>51.266502497515532</v>
      </c>
      <c r="AO36" s="29">
        <f t="shared" si="14"/>
        <v>104.39612331475313</v>
      </c>
      <c r="AQ36" s="30">
        <v>94.13</v>
      </c>
      <c r="AR36" s="29">
        <f t="shared" si="21"/>
        <v>105.58609085810428</v>
      </c>
      <c r="AT36" s="34">
        <v>39.178499999999993</v>
      </c>
      <c r="AU36" s="29">
        <f t="shared" si="22"/>
        <v>104.76880603704616</v>
      </c>
      <c r="AW36" s="31">
        <v>109.6</v>
      </c>
      <c r="AY36" s="27">
        <f t="shared" si="23"/>
        <v>6.2154373287282204E-2</v>
      </c>
      <c r="AZ36" s="27">
        <f t="shared" si="24"/>
        <v>0.89089035020031104</v>
      </c>
      <c r="BA36" s="27">
        <f t="shared" si="25"/>
        <v>0.87532176095474301</v>
      </c>
      <c r="BB36" s="27">
        <f t="shared" si="26"/>
        <v>1.8283664844423364</v>
      </c>
      <c r="BC36" s="27">
        <f t="shared" si="18"/>
        <v>0.33419876537124571</v>
      </c>
      <c r="BD36" s="27">
        <f t="shared" si="19"/>
        <v>2.1625652498135821</v>
      </c>
    </row>
    <row r="37" spans="1:56" s="26" customFormat="1">
      <c r="A37" s="26" t="s">
        <v>40</v>
      </c>
      <c r="B37" s="26">
        <v>113.404318289754</v>
      </c>
      <c r="C37" s="26">
        <v>104.751001717229</v>
      </c>
      <c r="D37" s="26">
        <v>108.4</v>
      </c>
      <c r="E37" s="26">
        <v>107.144570030854</v>
      </c>
      <c r="F37" s="26">
        <v>110.21415650629601</v>
      </c>
      <c r="G37" s="26">
        <v>105.2</v>
      </c>
      <c r="H37" s="26">
        <v>106.491125739522</v>
      </c>
      <c r="I37" s="26">
        <v>94.0921589867514</v>
      </c>
      <c r="J37" s="26">
        <v>97.62</v>
      </c>
      <c r="K37" s="38">
        <v>134.505</v>
      </c>
      <c r="L37" s="26">
        <v>106.78222343</v>
      </c>
      <c r="M37" s="26">
        <v>109.23857868020301</v>
      </c>
      <c r="N37" s="27"/>
      <c r="P37" s="27">
        <f t="shared" si="27"/>
        <v>110.51459540673973</v>
      </c>
      <c r="Q37" s="27">
        <f t="shared" si="27"/>
        <v>103.82978723404251</v>
      </c>
      <c r="R37" s="27">
        <f t="shared" si="27"/>
        <v>104.73429951690828</v>
      </c>
      <c r="S37" s="27">
        <f t="shared" si="27"/>
        <v>106.17870722433381</v>
      </c>
      <c r="T37" s="27">
        <f t="shared" si="27"/>
        <v>107.83423020476573</v>
      </c>
      <c r="U37" s="27">
        <f t="shared" si="27"/>
        <v>103.44149459193706</v>
      </c>
      <c r="V37" s="27">
        <f t="shared" si="27"/>
        <v>105.65476190476186</v>
      </c>
      <c r="W37" s="27">
        <f t="shared" si="27"/>
        <v>95.727365208545208</v>
      </c>
      <c r="X37" s="27">
        <f t="shared" si="27"/>
        <v>97.153662420382119</v>
      </c>
      <c r="Y37" s="27">
        <f t="shared" si="27"/>
        <v>105.34704490985133</v>
      </c>
      <c r="Z37" s="27">
        <f t="shared" si="27"/>
        <v>104.48220848984272</v>
      </c>
      <c r="AA37" s="27">
        <f t="shared" si="27"/>
        <v>105.49019607843115</v>
      </c>
      <c r="AC37" s="26">
        <f t="shared" ref="AC37:AC68" si="28">+P37*(B$2/100)</f>
        <v>5.1056328019996027</v>
      </c>
      <c r="AD37" s="26">
        <f t="shared" ref="AD37:AD68" si="29">+Q37*(C$2/100)</f>
        <v>2.0184655119781776</v>
      </c>
      <c r="AE37" s="26">
        <f t="shared" ref="AE37:AE68" si="30">+R37*(D$2/100)</f>
        <v>20.24958203831682</v>
      </c>
      <c r="AF37" s="26">
        <f t="shared" ref="AF37:AF68" si="31">+S37*(E$2/100)</f>
        <v>3.218557951172571</v>
      </c>
      <c r="AG37" s="26">
        <f t="shared" ref="AG37:AG68" si="32">+T37*(F$2/100)</f>
        <v>2.2572643852078014</v>
      </c>
      <c r="AH37" s="26">
        <f t="shared" ref="AH37:AH68" si="33">+U37*(G$2/100)</f>
        <v>2.6621813246769621</v>
      </c>
      <c r="AI37" s="26">
        <f t="shared" ref="AI37:AI68" si="34">+V37*(H$2/100)</f>
        <v>3.0719438990668793</v>
      </c>
      <c r="AJ37" s="26">
        <f t="shared" ref="AJ37:AJ68" si="35">+W37*(I$2/100)</f>
        <v>2.8312906039650678</v>
      </c>
      <c r="AK37" s="26">
        <f t="shared" ref="AK37:AK68" si="36">+X37*(J$2/100)</f>
        <v>2.0912947361768035</v>
      </c>
      <c r="AL37" s="26">
        <f t="shared" ref="AL37:AL68" si="37">+Y37*(K$2/100)</f>
        <v>5.8400144292841123</v>
      </c>
      <c r="AM37" s="26">
        <f t="shared" ref="AM37:AM68" si="38">+Z37*(L$2/100)</f>
        <v>4.0155446745653691</v>
      </c>
      <c r="AN37" s="26">
        <f t="shared" ref="AN37:AN68" si="39">+AA37*(M$2/100)</f>
        <v>51.689239774481351</v>
      </c>
      <c r="AO37" s="29">
        <f t="shared" si="14"/>
        <v>105.05101213089152</v>
      </c>
      <c r="AQ37" s="30">
        <v>94.51</v>
      </c>
      <c r="AR37" s="29">
        <f t="shared" si="21"/>
        <v>106.01233875490745</v>
      </c>
      <c r="AT37" s="34">
        <v>39.291278947368426</v>
      </c>
      <c r="AU37" s="29">
        <f t="shared" si="22"/>
        <v>105.07039276604053</v>
      </c>
      <c r="AW37" s="31">
        <v>110.31</v>
      </c>
      <c r="AY37" s="27">
        <f t="shared" si="23"/>
        <v>0.13166095305753225</v>
      </c>
      <c r="AZ37" s="27">
        <f t="shared" si="24"/>
        <v>1.0246115492628141</v>
      </c>
      <c r="BA37" s="27">
        <f t="shared" si="25"/>
        <v>0.89941539531511816</v>
      </c>
      <c r="BB37" s="27">
        <f t="shared" si="26"/>
        <v>2.0556878976354644</v>
      </c>
      <c r="BC37" s="27">
        <f t="shared" si="18"/>
        <v>0.54872099456059775</v>
      </c>
      <c r="BD37" s="27">
        <f t="shared" si="19"/>
        <v>2.6044088921960622</v>
      </c>
    </row>
    <row r="38" spans="1:56" s="26" customFormat="1">
      <c r="A38" s="26" t="s">
        <v>41</v>
      </c>
      <c r="B38" s="26">
        <v>114.073329708374</v>
      </c>
      <c r="C38" s="26">
        <v>104.922724670864</v>
      </c>
      <c r="D38" s="26">
        <v>108.3</v>
      </c>
      <c r="E38" s="26">
        <v>107.33641348659501</v>
      </c>
      <c r="F38" s="26">
        <v>110.714155920129</v>
      </c>
      <c r="G38" s="26">
        <v>105</v>
      </c>
      <c r="H38" s="26">
        <v>106.491125739522</v>
      </c>
      <c r="I38" s="26">
        <v>94.692108990917703</v>
      </c>
      <c r="J38" s="26">
        <v>95.57</v>
      </c>
      <c r="K38" s="38">
        <v>134.31100000000001</v>
      </c>
      <c r="L38" s="26">
        <v>107.690349611381</v>
      </c>
      <c r="M38" s="26">
        <v>109.319796954315</v>
      </c>
      <c r="N38" s="27"/>
      <c r="P38" s="27">
        <f t="shared" si="27"/>
        <v>111.16655934749875</v>
      </c>
      <c r="Q38" s="27">
        <f t="shared" si="27"/>
        <v>104.00000000000014</v>
      </c>
      <c r="R38" s="27">
        <f t="shared" si="27"/>
        <v>104.63768115942035</v>
      </c>
      <c r="S38" s="27">
        <f t="shared" si="27"/>
        <v>106.36882129277575</v>
      </c>
      <c r="T38" s="27">
        <f t="shared" si="27"/>
        <v>108.32343280452827</v>
      </c>
      <c r="U38" s="27">
        <f t="shared" si="27"/>
        <v>103.24483775811207</v>
      </c>
      <c r="V38" s="27">
        <f t="shared" si="27"/>
        <v>105.65476190476186</v>
      </c>
      <c r="W38" s="27">
        <f t="shared" si="27"/>
        <v>96.337741607324432</v>
      </c>
      <c r="X38" s="27">
        <f t="shared" si="27"/>
        <v>95.113455414012691</v>
      </c>
      <c r="Y38" s="27">
        <f t="shared" si="27"/>
        <v>105.19510017387491</v>
      </c>
      <c r="Z38" s="27">
        <f t="shared" si="27"/>
        <v>105.37077426390466</v>
      </c>
      <c r="AA38" s="27">
        <f t="shared" si="27"/>
        <v>105.56862745098047</v>
      </c>
      <c r="AC38" s="26">
        <f t="shared" si="28"/>
        <v>5.135752701270909</v>
      </c>
      <c r="AD38" s="26">
        <f t="shared" si="29"/>
        <v>2.0217744718338828</v>
      </c>
      <c r="AE38" s="26">
        <f t="shared" si="30"/>
        <v>20.23090161208221</v>
      </c>
      <c r="AF38" s="26">
        <f t="shared" si="31"/>
        <v>3.2243208123206237</v>
      </c>
      <c r="AG38" s="26">
        <f t="shared" si="32"/>
        <v>2.267504729145883</v>
      </c>
      <c r="AH38" s="26">
        <f t="shared" si="33"/>
        <v>2.6571201434513401</v>
      </c>
      <c r="AI38" s="26">
        <f t="shared" si="34"/>
        <v>3.0719438990668793</v>
      </c>
      <c r="AJ38" s="26">
        <f t="shared" si="35"/>
        <v>2.8493434664770652</v>
      </c>
      <c r="AK38" s="26">
        <f t="shared" si="36"/>
        <v>2.0473779751732959</v>
      </c>
      <c r="AL38" s="26">
        <f t="shared" si="37"/>
        <v>5.8315912271780119</v>
      </c>
      <c r="AM38" s="26">
        <f t="shared" si="38"/>
        <v>4.0496947524935401</v>
      </c>
      <c r="AN38" s="26">
        <f t="shared" si="39"/>
        <v>51.727670436023864</v>
      </c>
      <c r="AO38" s="29">
        <f t="shared" si="14"/>
        <v>105.11499622651749</v>
      </c>
      <c r="AQ38" s="30">
        <v>89.49</v>
      </c>
      <c r="AR38" s="29">
        <f t="shared" si="21"/>
        <v>100.38137969713962</v>
      </c>
      <c r="AT38" s="34">
        <v>39.526930434782614</v>
      </c>
      <c r="AU38" s="29">
        <f t="shared" si="22"/>
        <v>105.70055790705507</v>
      </c>
      <c r="AW38" s="31">
        <v>110.57</v>
      </c>
      <c r="AY38" s="27">
        <f t="shared" si="23"/>
        <v>0.37317499457116854</v>
      </c>
      <c r="AZ38" s="27">
        <f t="shared" si="24"/>
        <v>0.36119160450647042</v>
      </c>
      <c r="BA38" s="27">
        <f t="shared" si="25"/>
        <v>0.96560753596567439</v>
      </c>
      <c r="BB38" s="27">
        <f t="shared" si="26"/>
        <v>1.6999741350433133</v>
      </c>
      <c r="BC38" s="27">
        <f t="shared" si="18"/>
        <v>1.1175821230931782</v>
      </c>
      <c r="BD38" s="27">
        <f t="shared" si="19"/>
        <v>2.8175562581364915</v>
      </c>
    </row>
    <row r="39" spans="1:56" s="26" customFormat="1">
      <c r="A39" s="26" t="s">
        <v>42</v>
      </c>
      <c r="B39" s="26">
        <v>114.75885992745501</v>
      </c>
      <c r="C39" s="26">
        <v>104.665140240412</v>
      </c>
      <c r="D39" s="26">
        <v>108.5</v>
      </c>
      <c r="E39" s="26">
        <v>107.144570030854</v>
      </c>
      <c r="F39" s="26">
        <v>111.642726260104</v>
      </c>
      <c r="G39" s="26">
        <v>105.1</v>
      </c>
      <c r="H39" s="26">
        <v>106.2911424048</v>
      </c>
      <c r="I39" s="26">
        <v>95.892008999250393</v>
      </c>
      <c r="J39" s="26">
        <v>92.94</v>
      </c>
      <c r="K39" s="38">
        <v>131.91399999999999</v>
      </c>
      <c r="L39" s="26">
        <v>107.556194607313</v>
      </c>
      <c r="M39" s="26">
        <v>108.670050761421</v>
      </c>
      <c r="N39" s="27"/>
      <c r="P39" s="27">
        <f t="shared" si="27"/>
        <v>111.83462116333945</v>
      </c>
      <c r="Q39" s="27">
        <f t="shared" si="27"/>
        <v>103.74468085106417</v>
      </c>
      <c r="R39" s="27">
        <f t="shared" si="27"/>
        <v>104.83091787439619</v>
      </c>
      <c r="S39" s="27">
        <f t="shared" si="27"/>
        <v>106.17870722433381</v>
      </c>
      <c r="T39" s="27">
        <f t="shared" si="27"/>
        <v>109.23195191837243</v>
      </c>
      <c r="U39" s="27">
        <f t="shared" si="27"/>
        <v>103.34316617502456</v>
      </c>
      <c r="V39" s="27">
        <f t="shared" si="27"/>
        <v>105.45634920634926</v>
      </c>
      <c r="W39" s="27">
        <f t="shared" si="27"/>
        <v>97.558494404882964</v>
      </c>
      <c r="X39" s="27">
        <f t="shared" si="27"/>
        <v>92.496019108280208</v>
      </c>
      <c r="Y39" s="27">
        <f t="shared" si="27"/>
        <v>103.31772114224844</v>
      </c>
      <c r="Z39" s="27">
        <f t="shared" si="27"/>
        <v>105.23950886546335</v>
      </c>
      <c r="AA39" s="27">
        <f t="shared" si="27"/>
        <v>104.94117647058773</v>
      </c>
      <c r="AC39" s="26">
        <f t="shared" si="28"/>
        <v>5.1666163017588467</v>
      </c>
      <c r="AD39" s="26">
        <f t="shared" si="29"/>
        <v>2.0168110320503341</v>
      </c>
      <c r="AE39" s="26">
        <f t="shared" si="30"/>
        <v>20.268262464551427</v>
      </c>
      <c r="AF39" s="26">
        <f t="shared" si="31"/>
        <v>3.218557951172571</v>
      </c>
      <c r="AG39" s="26">
        <f t="shared" si="32"/>
        <v>2.2865225107451654</v>
      </c>
      <c r="AH39" s="26">
        <f t="shared" si="33"/>
        <v>2.6596507340641509</v>
      </c>
      <c r="AI39" s="26">
        <f t="shared" si="34"/>
        <v>3.0661749903362403</v>
      </c>
      <c r="AJ39" s="26">
        <f t="shared" si="35"/>
        <v>2.8854491915010629</v>
      </c>
      <c r="AK39" s="26">
        <f t="shared" si="36"/>
        <v>1.9910359842273317</v>
      </c>
      <c r="AL39" s="26">
        <f t="shared" si="37"/>
        <v>5.7275169207433505</v>
      </c>
      <c r="AM39" s="26">
        <f t="shared" si="38"/>
        <v>4.0446498546177745</v>
      </c>
      <c r="AN39" s="26">
        <f t="shared" si="39"/>
        <v>51.420225143684654</v>
      </c>
      <c r="AO39" s="29">
        <f t="shared" si="14"/>
        <v>104.75147307945291</v>
      </c>
      <c r="AQ39" s="30">
        <v>86.53</v>
      </c>
      <c r="AR39" s="29">
        <f t="shared" si="21"/>
        <v>97.06113292204148</v>
      </c>
      <c r="AT39" s="34">
        <v>40.04769523809523</v>
      </c>
      <c r="AU39" s="29">
        <f t="shared" si="22"/>
        <v>107.0931560583161</v>
      </c>
      <c r="AW39" s="31">
        <v>111.27</v>
      </c>
      <c r="AY39" s="27">
        <f t="shared" si="23"/>
        <v>0.28324145545006241</v>
      </c>
      <c r="AZ39" s="27">
        <f t="shared" si="24"/>
        <v>-1.2100630297331023</v>
      </c>
      <c r="BA39" s="27">
        <f t="shared" si="25"/>
        <v>1.2780879187761949</v>
      </c>
      <c r="BB39" s="27">
        <f t="shared" si="26"/>
        <v>0.35126634449315497</v>
      </c>
      <c r="BC39" s="27">
        <f t="shared" si="18"/>
        <v>3.0210859409026085</v>
      </c>
      <c r="BD39" s="27">
        <f t="shared" si="19"/>
        <v>3.3723522853957633</v>
      </c>
    </row>
    <row r="40" spans="1:56" s="26" customFormat="1">
      <c r="A40" s="26" t="s">
        <v>43</v>
      </c>
      <c r="B40" s="26">
        <v>115.664640819333</v>
      </c>
      <c r="C40" s="26">
        <v>104.06410990269001</v>
      </c>
      <c r="D40" s="26">
        <v>109.3</v>
      </c>
      <c r="E40" s="26">
        <v>107.240491758725</v>
      </c>
      <c r="F40" s="26">
        <v>111.928440210866</v>
      </c>
      <c r="G40" s="26">
        <v>104.8</v>
      </c>
      <c r="H40" s="26">
        <v>106.491125739522</v>
      </c>
      <c r="I40" s="26">
        <v>97.991834013832502</v>
      </c>
      <c r="J40" s="26">
        <v>92.25</v>
      </c>
      <c r="K40" s="38">
        <v>132.97800000000001</v>
      </c>
      <c r="L40" s="26">
        <v>107.63152780190499</v>
      </c>
      <c r="M40" s="26">
        <v>108.507614213198</v>
      </c>
      <c r="N40" s="27"/>
      <c r="P40" s="27">
        <f t="shared" si="27"/>
        <v>112.71732131358669</v>
      </c>
      <c r="Q40" s="27">
        <f t="shared" si="27"/>
        <v>103.14893617021292</v>
      </c>
      <c r="R40" s="27">
        <f t="shared" si="27"/>
        <v>105.60386473429958</v>
      </c>
      <c r="S40" s="27">
        <f t="shared" si="27"/>
        <v>106.27376425855527</v>
      </c>
      <c r="T40" s="27">
        <f t="shared" si="27"/>
        <v>109.51149626109417</v>
      </c>
      <c r="U40" s="27">
        <f t="shared" si="27"/>
        <v>103.04818092428711</v>
      </c>
      <c r="V40" s="27">
        <f t="shared" si="27"/>
        <v>105.65476190476186</v>
      </c>
      <c r="W40" s="27">
        <f t="shared" si="27"/>
        <v>99.69481180061031</v>
      </c>
      <c r="X40" s="27">
        <f t="shared" si="27"/>
        <v>91.809315286624155</v>
      </c>
      <c r="Y40" s="27">
        <f t="shared" si="27"/>
        <v>104.15106752925327</v>
      </c>
      <c r="Z40" s="27">
        <f t="shared" si="27"/>
        <v>105.31321943535728</v>
      </c>
      <c r="AA40" s="27">
        <f t="shared" si="27"/>
        <v>104.78431372549004</v>
      </c>
      <c r="AC40" s="26">
        <f t="shared" si="28"/>
        <v>5.207395918467804</v>
      </c>
      <c r="AD40" s="26">
        <f t="shared" si="29"/>
        <v>2.0052296725553735</v>
      </c>
      <c r="AE40" s="26">
        <f t="shared" si="30"/>
        <v>20.417705874428304</v>
      </c>
      <c r="AF40" s="26">
        <f t="shared" si="31"/>
        <v>3.2214393817466123</v>
      </c>
      <c r="AG40" s="26">
        <f t="shared" si="32"/>
        <v>2.2923741358526462</v>
      </c>
      <c r="AH40" s="26">
        <f t="shared" si="33"/>
        <v>2.6520589622257189</v>
      </c>
      <c r="AI40" s="26">
        <f t="shared" si="34"/>
        <v>3.0719438990668793</v>
      </c>
      <c r="AJ40" s="26">
        <f t="shared" si="35"/>
        <v>2.9486342102930565</v>
      </c>
      <c r="AK40" s="26">
        <f t="shared" si="36"/>
        <v>1.9762542451578584</v>
      </c>
      <c r="AL40" s="26">
        <f t="shared" si="37"/>
        <v>5.7737142766242346</v>
      </c>
      <c r="AM40" s="26">
        <f t="shared" si="38"/>
        <v>4.047482758809549</v>
      </c>
      <c r="AN40" s="26">
        <f t="shared" si="39"/>
        <v>51.343363820600089</v>
      </c>
      <c r="AO40" s="29">
        <f t="shared" si="14"/>
        <v>104.95759715582813</v>
      </c>
      <c r="AQ40" s="30">
        <v>87.86</v>
      </c>
      <c r="AR40" s="29">
        <f t="shared" si="21"/>
        <v>98.553000560852482</v>
      </c>
      <c r="AT40" s="34">
        <v>40.29457</v>
      </c>
      <c r="AU40" s="29">
        <f t="shared" si="22"/>
        <v>107.75333381002795</v>
      </c>
      <c r="AW40" s="31">
        <v>111.97</v>
      </c>
      <c r="AY40" s="27">
        <f t="shared" si="23"/>
        <v>0.36495068831196198</v>
      </c>
      <c r="AZ40" s="27">
        <f t="shared" si="24"/>
        <v>-1.2166750773722448</v>
      </c>
      <c r="BA40" s="27">
        <f t="shared" si="25"/>
        <v>1.3882068026598111</v>
      </c>
      <c r="BB40" s="27">
        <f t="shared" si="26"/>
        <v>0.53648241359952831</v>
      </c>
      <c r="BC40" s="27">
        <f t="shared" si="18"/>
        <v>3.3703475789765642</v>
      </c>
      <c r="BD40" s="27">
        <f t="shared" si="19"/>
        <v>3.9068299925760925</v>
      </c>
    </row>
    <row r="41" spans="1:56" s="26" customFormat="1">
      <c r="A41" s="32" t="s">
        <v>46</v>
      </c>
      <c r="B41" s="26">
        <v>116.658521980329</v>
      </c>
      <c r="C41" s="26">
        <v>104.14997137950699</v>
      </c>
      <c r="D41" s="26">
        <v>110.4</v>
      </c>
      <c r="E41" s="26">
        <v>107.624178670205</v>
      </c>
      <c r="F41" s="26">
        <v>113.35700996467401</v>
      </c>
      <c r="G41" s="26">
        <v>104.8</v>
      </c>
      <c r="H41" s="26">
        <v>106.691109074244</v>
      </c>
      <c r="I41" s="26">
        <v>102.391467377719</v>
      </c>
      <c r="J41" s="26">
        <v>92.19</v>
      </c>
      <c r="K41" s="38">
        <v>134.80000000000001</v>
      </c>
      <c r="L41" s="26">
        <v>106.25695499099599</v>
      </c>
      <c r="M41" s="26">
        <v>108.913705583756</v>
      </c>
      <c r="N41" s="27"/>
      <c r="P41" s="27">
        <f t="shared" si="27"/>
        <v>113.68587679759578</v>
      </c>
      <c r="Q41" s="27">
        <f t="shared" si="27"/>
        <v>103.23404255319123</v>
      </c>
      <c r="R41" s="27">
        <f t="shared" si="27"/>
        <v>106.66666666666673</v>
      </c>
      <c r="S41" s="27">
        <f t="shared" si="27"/>
        <v>106.65399239543719</v>
      </c>
      <c r="T41" s="27">
        <f t="shared" si="27"/>
        <v>110.90921797470088</v>
      </c>
      <c r="U41" s="27">
        <f t="shared" si="27"/>
        <v>103.04818092428711</v>
      </c>
      <c r="V41" s="27">
        <f t="shared" si="27"/>
        <v>105.85317460317444</v>
      </c>
      <c r="W41" s="27">
        <f t="shared" si="27"/>
        <v>104.17090539165825</v>
      </c>
      <c r="X41" s="27">
        <f t="shared" si="27"/>
        <v>91.749601910827963</v>
      </c>
      <c r="Y41" s="27">
        <f t="shared" si="27"/>
        <v>105.57809489497015</v>
      </c>
      <c r="Z41" s="27">
        <f t="shared" si="27"/>
        <v>103.96825396825393</v>
      </c>
      <c r="AA41" s="27">
        <f t="shared" si="27"/>
        <v>105.17647058823478</v>
      </c>
      <c r="AC41" s="26">
        <f t="shared" si="28"/>
        <v>5.2521419416651325</v>
      </c>
      <c r="AD41" s="26">
        <f t="shared" si="29"/>
        <v>2.0068841524832166</v>
      </c>
      <c r="AE41" s="26">
        <f t="shared" si="30"/>
        <v>20.623190563009011</v>
      </c>
      <c r="AF41" s="26">
        <f t="shared" si="31"/>
        <v>3.2329651040426581</v>
      </c>
      <c r="AG41" s="26">
        <f t="shared" si="32"/>
        <v>2.3216322613900102</v>
      </c>
      <c r="AH41" s="26">
        <f t="shared" si="33"/>
        <v>2.6520589622257189</v>
      </c>
      <c r="AI41" s="26">
        <f t="shared" si="34"/>
        <v>3.0777128077975178</v>
      </c>
      <c r="AJ41" s="26">
        <f t="shared" si="35"/>
        <v>3.0810218687143816</v>
      </c>
      <c r="AK41" s="26">
        <f t="shared" si="36"/>
        <v>1.9749688765431213</v>
      </c>
      <c r="AL41" s="26">
        <f t="shared" si="37"/>
        <v>5.8528229067134925</v>
      </c>
      <c r="AM41" s="26">
        <f t="shared" si="38"/>
        <v>3.9957919590364352</v>
      </c>
      <c r="AN41" s="26">
        <f t="shared" si="39"/>
        <v>51.535517128311746</v>
      </c>
      <c r="AO41" s="29">
        <f t="shared" si="14"/>
        <v>105.60670853193244</v>
      </c>
      <c r="AQ41" s="30">
        <v>94.76</v>
      </c>
      <c r="AR41" s="29">
        <f t="shared" si="21"/>
        <v>106.29276500280425</v>
      </c>
      <c r="AT41" s="34">
        <v>40.71329999999999</v>
      </c>
      <c r="AU41" s="29">
        <f t="shared" si="22"/>
        <v>108.87307658098375</v>
      </c>
      <c r="AW41" s="31">
        <v>113.38</v>
      </c>
      <c r="AY41" s="27">
        <f t="shared" si="23"/>
        <v>0.3750875620827705</v>
      </c>
      <c r="AZ41" s="27">
        <f t="shared" si="24"/>
        <v>-0.62381003584470662</v>
      </c>
      <c r="BA41" s="27">
        <f t="shared" si="25"/>
        <v>1.464613641215976</v>
      </c>
      <c r="BB41" s="27">
        <f t="shared" si="26"/>
        <v>1.21589116745404</v>
      </c>
      <c r="BC41" s="27">
        <f t="shared" si="18"/>
        <v>3.5424937535475101</v>
      </c>
      <c r="BD41" s="27">
        <f t="shared" si="19"/>
        <v>4.7583849210015501</v>
      </c>
    </row>
    <row r="42" spans="1:56" s="26" customFormat="1">
      <c r="A42" s="26" t="s">
        <v>33</v>
      </c>
      <c r="B42" s="26">
        <v>117.357817866459</v>
      </c>
      <c r="C42" s="26">
        <v>105.352032054951</v>
      </c>
      <c r="D42" s="26">
        <v>111.6</v>
      </c>
      <c r="E42" s="26">
        <v>108.103787309555</v>
      </c>
      <c r="F42" s="26">
        <v>114.571294255411</v>
      </c>
      <c r="G42" s="26">
        <v>104.7</v>
      </c>
      <c r="H42" s="26">
        <v>106.79110074160501</v>
      </c>
      <c r="I42" s="26">
        <v>105.891175735356</v>
      </c>
      <c r="J42" s="26">
        <v>94.44</v>
      </c>
      <c r="K42" s="38">
        <v>136.20099999999999</v>
      </c>
      <c r="L42" s="26">
        <v>106.440644150412</v>
      </c>
      <c r="M42" s="26">
        <v>109.725888324873</v>
      </c>
      <c r="N42" s="27"/>
      <c r="P42" s="27">
        <f t="shared" si="27"/>
        <v>114.3673535093361</v>
      </c>
      <c r="Q42" s="27">
        <f t="shared" si="27"/>
        <v>104.42553191489374</v>
      </c>
      <c r="R42" s="27">
        <f t="shared" si="27"/>
        <v>107.82608695652178</v>
      </c>
      <c r="S42" s="27">
        <f t="shared" si="27"/>
        <v>107.12927756653957</v>
      </c>
      <c r="T42" s="27">
        <f t="shared" si="27"/>
        <v>112.09728143126678</v>
      </c>
      <c r="U42" s="27">
        <f t="shared" si="27"/>
        <v>102.94985250737463</v>
      </c>
      <c r="V42" s="27">
        <f t="shared" si="27"/>
        <v>105.95238095238075</v>
      </c>
      <c r="W42" s="27">
        <f t="shared" si="27"/>
        <v>107.73143438453731</v>
      </c>
      <c r="X42" s="27">
        <f t="shared" si="27"/>
        <v>93.988853503184657</v>
      </c>
      <c r="Y42" s="27">
        <f t="shared" si="27"/>
        <v>106.67538651921238</v>
      </c>
      <c r="Z42" s="27">
        <f t="shared" si="27"/>
        <v>104.14798659073494</v>
      </c>
      <c r="AA42" s="27">
        <f t="shared" si="27"/>
        <v>105.96078431372521</v>
      </c>
      <c r="AC42" s="26">
        <f t="shared" si="28"/>
        <v>5.283625293166847</v>
      </c>
      <c r="AD42" s="26">
        <f t="shared" si="29"/>
        <v>2.0300468714731372</v>
      </c>
      <c r="AE42" s="26">
        <f t="shared" si="30"/>
        <v>20.847355677824321</v>
      </c>
      <c r="AF42" s="26">
        <f t="shared" si="31"/>
        <v>3.247372256912715</v>
      </c>
      <c r="AG42" s="26">
        <f t="shared" si="32"/>
        <v>2.3465016680967739</v>
      </c>
      <c r="AH42" s="26">
        <f t="shared" si="33"/>
        <v>2.6495283716129081</v>
      </c>
      <c r="AI42" s="26">
        <f t="shared" si="34"/>
        <v>3.0805972621628377</v>
      </c>
      <c r="AJ42" s="26">
        <f t="shared" si="35"/>
        <v>3.1863302333677086</v>
      </c>
      <c r="AK42" s="26">
        <f t="shared" si="36"/>
        <v>2.0231701995957523</v>
      </c>
      <c r="AL42" s="26">
        <f t="shared" si="37"/>
        <v>5.9136523198611606</v>
      </c>
      <c r="AM42" s="26">
        <f t="shared" si="38"/>
        <v>4.0026995884355543</v>
      </c>
      <c r="AN42" s="26">
        <f t="shared" si="39"/>
        <v>51.919823743735513</v>
      </c>
      <c r="AO42" s="29">
        <f t="shared" si="14"/>
        <v>106.53070348624523</v>
      </c>
      <c r="AQ42" s="30">
        <v>95.31</v>
      </c>
      <c r="AR42" s="29">
        <f t="shared" si="21"/>
        <v>106.9097027481772</v>
      </c>
      <c r="AT42" s="34">
        <v>40.848473684210525</v>
      </c>
      <c r="AU42" s="29">
        <f t="shared" si="22"/>
        <v>109.23454997844324</v>
      </c>
      <c r="AW42" s="31">
        <v>113.75</v>
      </c>
      <c r="AY42" s="27">
        <f t="shared" si="23"/>
        <v>0.46190134939586763</v>
      </c>
      <c r="AZ42" s="27">
        <f t="shared" si="24"/>
        <v>-0.77731639026224697</v>
      </c>
      <c r="BA42" s="27">
        <f t="shared" si="25"/>
        <v>1.5078076719590883</v>
      </c>
      <c r="BB42" s="27">
        <f t="shared" si="26"/>
        <v>1.1923926310927089</v>
      </c>
      <c r="BC42" s="27">
        <f t="shared" si="18"/>
        <v>3.5401366019429403</v>
      </c>
      <c r="BD42" s="27">
        <f t="shared" si="19"/>
        <v>4.732529233035649</v>
      </c>
    </row>
    <row r="43" spans="1:56" s="26" customFormat="1">
      <c r="A43" s="26" t="s">
        <v>34</v>
      </c>
      <c r="B43" s="26">
        <v>117.908444548452</v>
      </c>
      <c r="C43" s="26">
        <v>105.52375500858599</v>
      </c>
      <c r="D43" s="26">
        <v>110.6</v>
      </c>
      <c r="E43" s="26">
        <v>108.295630765295</v>
      </c>
      <c r="F43" s="26">
        <v>114.642722743101</v>
      </c>
      <c r="G43" s="26">
        <v>104.9</v>
      </c>
      <c r="H43" s="26">
        <v>106.991084076327</v>
      </c>
      <c r="I43" s="26">
        <v>106.591117406883</v>
      </c>
      <c r="J43" s="26">
        <v>94.69</v>
      </c>
      <c r="K43" s="38">
        <v>136.42099999999999</v>
      </c>
      <c r="L43" s="26">
        <v>106.815246200232</v>
      </c>
      <c r="M43" s="26">
        <v>109.157360406091</v>
      </c>
      <c r="N43" s="27"/>
      <c r="P43" s="27">
        <f t="shared" si="27"/>
        <v>114.90394934535294</v>
      </c>
      <c r="Q43" s="27">
        <f t="shared" si="27"/>
        <v>104.59574468085137</v>
      </c>
      <c r="R43" s="27">
        <f t="shared" si="27"/>
        <v>106.85990338164255</v>
      </c>
      <c r="S43" s="27">
        <f t="shared" si="27"/>
        <v>107.31939163498052</v>
      </c>
      <c r="T43" s="27">
        <f t="shared" si="27"/>
        <v>112.16716751694673</v>
      </c>
      <c r="U43" s="27">
        <f t="shared" si="27"/>
        <v>103.1465093411996</v>
      </c>
      <c r="V43" s="27">
        <f t="shared" si="27"/>
        <v>106.15079365079335</v>
      </c>
      <c r="W43" s="27">
        <f t="shared" si="27"/>
        <v>108.44354018311272</v>
      </c>
      <c r="X43" s="27">
        <f t="shared" si="27"/>
        <v>94.23765923566873</v>
      </c>
      <c r="Y43" s="27">
        <f t="shared" si="27"/>
        <v>106.84769498269081</v>
      </c>
      <c r="Z43" s="27">
        <f t="shared" si="27"/>
        <v>104.51451997253584</v>
      </c>
      <c r="AA43" s="27">
        <f t="shared" si="27"/>
        <v>105.41176470588182</v>
      </c>
      <c r="AC43" s="26">
        <f t="shared" si="28"/>
        <v>5.3084153337194175</v>
      </c>
      <c r="AD43" s="26">
        <f t="shared" si="29"/>
        <v>2.0333558313288429</v>
      </c>
      <c r="AE43" s="26">
        <f t="shared" si="30"/>
        <v>20.660551415478224</v>
      </c>
      <c r="AF43" s="26">
        <f t="shared" si="31"/>
        <v>3.2531351180607375</v>
      </c>
      <c r="AG43" s="26">
        <f t="shared" si="32"/>
        <v>2.3479645743736342</v>
      </c>
      <c r="AH43" s="26">
        <f t="shared" si="33"/>
        <v>2.6545895528385297</v>
      </c>
      <c r="AI43" s="26">
        <f t="shared" si="34"/>
        <v>3.0863661708934766</v>
      </c>
      <c r="AJ43" s="26">
        <f t="shared" si="35"/>
        <v>3.207391906298362</v>
      </c>
      <c r="AK43" s="26">
        <f t="shared" si="36"/>
        <v>2.0285259021571553</v>
      </c>
      <c r="AL43" s="26">
        <f t="shared" si="37"/>
        <v>5.9232044047237489</v>
      </c>
      <c r="AM43" s="26">
        <f t="shared" si="38"/>
        <v>4.0167864955809378</v>
      </c>
      <c r="AN43" s="26">
        <f t="shared" si="39"/>
        <v>51.65080911293883</v>
      </c>
      <c r="AO43" s="29">
        <f t="shared" si="14"/>
        <v>106.1710958183919</v>
      </c>
      <c r="AQ43" s="30">
        <v>92.94</v>
      </c>
      <c r="AR43" s="29">
        <f t="shared" si="21"/>
        <v>104.25126191811549</v>
      </c>
      <c r="AT43" s="34">
        <v>41.095357894736836</v>
      </c>
      <c r="AU43" s="29">
        <f t="shared" si="22"/>
        <v>109.8947529970948</v>
      </c>
      <c r="AW43" s="31">
        <v>114.18</v>
      </c>
      <c r="AY43" s="27">
        <f t="shared" si="23"/>
        <v>0.25533906541309953</v>
      </c>
      <c r="AZ43" s="27">
        <f t="shared" si="24"/>
        <v>-1.4892607497974499</v>
      </c>
      <c r="BA43" s="27">
        <f t="shared" si="25"/>
        <v>1.6720368567637407</v>
      </c>
      <c r="BB43" s="27">
        <f t="shared" si="26"/>
        <v>0.43811517237939035</v>
      </c>
      <c r="BC43" s="27">
        <f t="shared" si="18"/>
        <v>4.5356827498418184</v>
      </c>
      <c r="BD43" s="27">
        <f t="shared" si="19"/>
        <v>4.973797922221209</v>
      </c>
    </row>
    <row r="44" spans="1:56" s="26" customFormat="1">
      <c r="A44" s="26" t="s">
        <v>35</v>
      </c>
      <c r="B44" s="26">
        <v>118.55818403320301</v>
      </c>
      <c r="C44" s="26">
        <v>105.352032054951</v>
      </c>
      <c r="D44" s="26">
        <v>110.8</v>
      </c>
      <c r="E44" s="26">
        <v>108.58339594890499</v>
      </c>
      <c r="F44" s="26">
        <v>115.499864595386</v>
      </c>
      <c r="G44" s="26">
        <v>104.7</v>
      </c>
      <c r="H44" s="26">
        <v>106.991084076327</v>
      </c>
      <c r="I44" s="26">
        <v>107.491042413133</v>
      </c>
      <c r="J44" s="26">
        <v>95.25</v>
      </c>
      <c r="K44" s="38">
        <v>136.477</v>
      </c>
      <c r="L44" s="26">
        <v>107.214615327725</v>
      </c>
      <c r="M44" s="26">
        <v>108.507614213198</v>
      </c>
      <c r="N44" s="27"/>
      <c r="P44" s="27">
        <f t="shared" si="27"/>
        <v>115.53713243185211</v>
      </c>
      <c r="Q44" s="27">
        <f t="shared" si="27"/>
        <v>104.42553191489374</v>
      </c>
      <c r="R44" s="27">
        <f t="shared" si="27"/>
        <v>107.05314009661839</v>
      </c>
      <c r="S44" s="27">
        <f t="shared" si="27"/>
        <v>107.60456273764193</v>
      </c>
      <c r="T44" s="27">
        <f t="shared" si="27"/>
        <v>113.00580054511096</v>
      </c>
      <c r="U44" s="27">
        <f t="shared" si="27"/>
        <v>102.94985250737463</v>
      </c>
      <c r="V44" s="27">
        <f t="shared" si="27"/>
        <v>106.15079365079333</v>
      </c>
      <c r="W44" s="27">
        <f t="shared" si="27"/>
        <v>109.35910478128211</v>
      </c>
      <c r="X44" s="27">
        <f t="shared" si="27"/>
        <v>94.794984076433053</v>
      </c>
      <c r="Y44" s="27">
        <f t="shared" si="27"/>
        <v>106.89155531884897</v>
      </c>
      <c r="Z44" s="27">
        <f t="shared" si="27"/>
        <v>104.90528696635559</v>
      </c>
      <c r="AA44" s="27">
        <f t="shared" si="27"/>
        <v>104.78431372549005</v>
      </c>
      <c r="AC44" s="26">
        <f t="shared" si="28"/>
        <v>5.3376675815714183</v>
      </c>
      <c r="AD44" s="26">
        <f t="shared" si="29"/>
        <v>2.0300468714731372</v>
      </c>
      <c r="AE44" s="26">
        <f t="shared" si="30"/>
        <v>20.697912267947444</v>
      </c>
      <c r="AF44" s="26">
        <f t="shared" si="31"/>
        <v>3.261779409782771</v>
      </c>
      <c r="AG44" s="26">
        <f t="shared" si="32"/>
        <v>2.3655194496960568</v>
      </c>
      <c r="AH44" s="26">
        <f t="shared" si="33"/>
        <v>2.6495283716129081</v>
      </c>
      <c r="AI44" s="26">
        <f t="shared" si="34"/>
        <v>3.0863661708934762</v>
      </c>
      <c r="AJ44" s="26">
        <f t="shared" si="35"/>
        <v>3.2344712000663747</v>
      </c>
      <c r="AK44" s="26">
        <f t="shared" si="36"/>
        <v>2.040522675894699</v>
      </c>
      <c r="AL44" s="26">
        <f t="shared" si="37"/>
        <v>5.9256358445069539</v>
      </c>
      <c r="AM44" s="26">
        <f t="shared" si="38"/>
        <v>4.0318047684879597</v>
      </c>
      <c r="AN44" s="26">
        <f t="shared" si="39"/>
        <v>51.343363820600096</v>
      </c>
      <c r="AO44" s="29">
        <f t="shared" si="14"/>
        <v>106.00461843253331</v>
      </c>
      <c r="AQ44" s="30">
        <v>92.02</v>
      </c>
      <c r="AR44" s="29">
        <f t="shared" si="21"/>
        <v>103.21929332585526</v>
      </c>
      <c r="AT44" s="34">
        <v>41.145709523809522</v>
      </c>
      <c r="AU44" s="29">
        <f t="shared" si="22"/>
        <v>110.02940031794591</v>
      </c>
      <c r="AW44" s="31">
        <v>114.11</v>
      </c>
      <c r="AY44" s="27">
        <f t="shared" si="23"/>
        <v>0.16856142689718845</v>
      </c>
      <c r="AZ44" s="27">
        <f t="shared" si="24"/>
        <v>-1.2728516972567943</v>
      </c>
      <c r="BA44" s="27">
        <f t="shared" si="25"/>
        <v>1.7003941660969262</v>
      </c>
      <c r="BB44" s="27">
        <f t="shared" si="26"/>
        <v>0.59610389573732037</v>
      </c>
      <c r="BC44" s="27">
        <f t="shared" si="18"/>
        <v>4.3036938612032802</v>
      </c>
      <c r="BD44" s="27">
        <f t="shared" si="19"/>
        <v>4.8997977569406004</v>
      </c>
    </row>
    <row r="45" spans="1:56" s="26" customFormat="1">
      <c r="A45" s="26" t="s">
        <v>36</v>
      </c>
      <c r="B45" s="26">
        <v>118.995932245387</v>
      </c>
      <c r="C45" s="26">
        <v>105.609616485403</v>
      </c>
      <c r="D45" s="26">
        <v>110.2</v>
      </c>
      <c r="E45" s="26">
        <v>108.87116113251599</v>
      </c>
      <c r="F45" s="26">
        <v>115.499864595386</v>
      </c>
      <c r="G45" s="26">
        <v>104.5</v>
      </c>
      <c r="H45" s="26">
        <v>106.991084076327</v>
      </c>
      <c r="I45" s="26">
        <v>109.09090909090899</v>
      </c>
      <c r="J45" s="26">
        <v>94.42</v>
      </c>
      <c r="K45" s="38">
        <v>135.80199999999999</v>
      </c>
      <c r="L45" s="26">
        <v>107.411719987548</v>
      </c>
      <c r="M45" s="26">
        <v>107.939086294416</v>
      </c>
      <c r="N45" s="27"/>
      <c r="P45" s="27">
        <f t="shared" si="27"/>
        <v>115.96372612148508</v>
      </c>
      <c r="Q45" s="27">
        <f t="shared" si="27"/>
        <v>104.68085106382971</v>
      </c>
      <c r="R45" s="27">
        <f t="shared" si="27"/>
        <v>106.47342995169086</v>
      </c>
      <c r="S45" s="27">
        <f t="shared" si="27"/>
        <v>107.88973384030434</v>
      </c>
      <c r="T45" s="27">
        <f t="shared" si="27"/>
        <v>113.00580054511096</v>
      </c>
      <c r="U45" s="27">
        <f t="shared" si="27"/>
        <v>102.75319567354965</v>
      </c>
      <c r="V45" s="27">
        <f t="shared" si="27"/>
        <v>106.15079365079333</v>
      </c>
      <c r="W45" s="27">
        <f t="shared" si="27"/>
        <v>110.98677517802588</v>
      </c>
      <c r="X45" s="27">
        <f t="shared" si="27"/>
        <v>93.968949044585912</v>
      </c>
      <c r="Y45" s="27">
        <f t="shared" si="27"/>
        <v>106.36288162408557</v>
      </c>
      <c r="Z45" s="27">
        <f t="shared" si="27"/>
        <v>105.09814612868092</v>
      </c>
      <c r="AA45" s="27">
        <f t="shared" si="27"/>
        <v>104.23529411764666</v>
      </c>
      <c r="AC45" s="26">
        <f t="shared" si="28"/>
        <v>5.3573756638106929</v>
      </c>
      <c r="AD45" s="26">
        <f t="shared" si="29"/>
        <v>2.0350103112566864</v>
      </c>
      <c r="AE45" s="26">
        <f t="shared" si="30"/>
        <v>20.585829710539787</v>
      </c>
      <c r="AF45" s="26">
        <f t="shared" si="31"/>
        <v>3.2704237015048352</v>
      </c>
      <c r="AG45" s="26">
        <f t="shared" si="32"/>
        <v>2.3655194496960568</v>
      </c>
      <c r="AH45" s="26">
        <f t="shared" si="33"/>
        <v>2.6444671903872865</v>
      </c>
      <c r="AI45" s="26">
        <f t="shared" si="34"/>
        <v>3.0863661708934762</v>
      </c>
      <c r="AJ45" s="26">
        <f t="shared" si="35"/>
        <v>3.2826121667650106</v>
      </c>
      <c r="AK45" s="26">
        <f t="shared" si="36"/>
        <v>2.0227417433908395</v>
      </c>
      <c r="AL45" s="26">
        <f t="shared" si="37"/>
        <v>5.8963283114058287</v>
      </c>
      <c r="AM45" s="26">
        <f t="shared" si="38"/>
        <v>4.0392168876746624</v>
      </c>
      <c r="AN45" s="26">
        <f t="shared" si="39"/>
        <v>51.074349189803414</v>
      </c>
      <c r="AO45" s="29">
        <f t="shared" si="14"/>
        <v>105.66024049712858</v>
      </c>
      <c r="AQ45" s="30">
        <v>94.51</v>
      </c>
      <c r="AR45" s="29">
        <f t="shared" si="21"/>
        <v>106.01233875490743</v>
      </c>
      <c r="AT45" s="34">
        <v>41.183399999999999</v>
      </c>
      <c r="AU45" s="29">
        <f t="shared" si="22"/>
        <v>110.13018993953541</v>
      </c>
      <c r="AW45" s="31">
        <v>113.9</v>
      </c>
      <c r="AY45" s="27">
        <f t="shared" si="23"/>
        <v>0.21874484370542521</v>
      </c>
      <c r="AZ45" s="27">
        <f t="shared" si="24"/>
        <v>-1.6941426145177241E-2</v>
      </c>
      <c r="BA45" s="27">
        <f t="shared" si="25"/>
        <v>1.7279394793133613</v>
      </c>
      <c r="BB45" s="27">
        <f t="shared" si="26"/>
        <v>1.9297428968736092</v>
      </c>
      <c r="BC45" s="27">
        <f t="shared" si="18"/>
        <v>3.0568918160031551</v>
      </c>
      <c r="BD45" s="27">
        <f t="shared" si="19"/>
        <v>4.9866347128767643</v>
      </c>
    </row>
    <row r="46" spans="1:56" s="26" customFormat="1">
      <c r="A46" s="26" t="s">
        <v>37</v>
      </c>
      <c r="B46" s="26">
        <v>119.304283187303</v>
      </c>
      <c r="C46" s="26">
        <v>105.609616485403</v>
      </c>
      <c r="D46" s="26">
        <v>110.2</v>
      </c>
      <c r="E46" s="26">
        <v>109.158926316126</v>
      </c>
      <c r="F46" s="26">
        <v>115.57129308307699</v>
      </c>
      <c r="G46" s="26">
        <v>104.1</v>
      </c>
      <c r="H46" s="26">
        <v>107.291059078411</v>
      </c>
      <c r="I46" s="26">
        <v>106.09115907007801</v>
      </c>
      <c r="J46" s="26">
        <v>96.83</v>
      </c>
      <c r="K46" s="38">
        <v>131.726</v>
      </c>
      <c r="L46" s="26">
        <v>107.57064206928899</v>
      </c>
      <c r="M46" s="26">
        <v>107.85786802030501</v>
      </c>
      <c r="N46" s="27"/>
      <c r="P46" s="27">
        <f t="shared" si="27"/>
        <v>116.26421978965443</v>
      </c>
      <c r="Q46" s="27">
        <f t="shared" si="27"/>
        <v>104.68085106382971</v>
      </c>
      <c r="R46" s="27">
        <f t="shared" si="27"/>
        <v>106.47342995169086</v>
      </c>
      <c r="S46" s="27">
        <f t="shared" si="27"/>
        <v>108.17490494296578</v>
      </c>
      <c r="T46" s="27">
        <f t="shared" si="27"/>
        <v>113.07568663079188</v>
      </c>
      <c r="U46" s="27">
        <f t="shared" si="27"/>
        <v>102.35988200589969</v>
      </c>
      <c r="V46" s="27">
        <f t="shared" si="27"/>
        <v>106.44841269841321</v>
      </c>
      <c r="W46" s="27">
        <f t="shared" si="27"/>
        <v>107.93489318413027</v>
      </c>
      <c r="X46" s="27">
        <f t="shared" si="27"/>
        <v>96.367436305732411</v>
      </c>
      <c r="Y46" s="27">
        <f t="shared" si="27"/>
        <v>103.17047572800325</v>
      </c>
      <c r="Z46" s="27">
        <f t="shared" si="27"/>
        <v>105.2536451391411</v>
      </c>
      <c r="AA46" s="27">
        <f t="shared" si="27"/>
        <v>104.15686274509829</v>
      </c>
      <c r="AC46" s="26">
        <f t="shared" si="28"/>
        <v>5.371258086520128</v>
      </c>
      <c r="AD46" s="26">
        <f t="shared" si="29"/>
        <v>2.0350103112566864</v>
      </c>
      <c r="AE46" s="26">
        <f t="shared" si="30"/>
        <v>20.585829710539787</v>
      </c>
      <c r="AF46" s="26">
        <f t="shared" si="31"/>
        <v>3.2790679932268696</v>
      </c>
      <c r="AG46" s="26">
        <f t="shared" si="32"/>
        <v>2.366982355972937</v>
      </c>
      <c r="AH46" s="26">
        <f t="shared" si="33"/>
        <v>2.6343448279360433</v>
      </c>
      <c r="AI46" s="26">
        <f t="shared" si="34"/>
        <v>3.0950195339894635</v>
      </c>
      <c r="AJ46" s="26">
        <f t="shared" si="35"/>
        <v>3.1923478542050376</v>
      </c>
      <c r="AK46" s="26">
        <f t="shared" si="36"/>
        <v>2.0743707160827682</v>
      </c>
      <c r="AL46" s="26">
        <f t="shared" si="37"/>
        <v>5.7193542300425939</v>
      </c>
      <c r="AM46" s="26">
        <f t="shared" si="38"/>
        <v>4.0451931513120662</v>
      </c>
      <c r="AN46" s="26">
        <f t="shared" si="39"/>
        <v>51.035918528261369</v>
      </c>
      <c r="AO46" s="29">
        <f t="shared" si="14"/>
        <v>105.43469729934574</v>
      </c>
      <c r="AQ46" s="30">
        <v>95.77</v>
      </c>
      <c r="AR46" s="29">
        <f t="shared" si="21"/>
        <v>107.42568704430731</v>
      </c>
      <c r="AT46" s="34">
        <v>41.5959</v>
      </c>
      <c r="AU46" s="29">
        <f t="shared" si="22"/>
        <v>111.23327281637556</v>
      </c>
      <c r="AW46" s="31">
        <v>113.94</v>
      </c>
      <c r="AY46" s="27">
        <f t="shared" si="23"/>
        <v>0.44936435595134566</v>
      </c>
      <c r="AZ46" s="27">
        <f t="shared" si="24"/>
        <v>1.5181216331826564</v>
      </c>
      <c r="BA46" s="27">
        <f t="shared" si="25"/>
        <v>2.029798164550594</v>
      </c>
      <c r="BB46" s="27">
        <f t="shared" si="26"/>
        <v>3.9972841536845962</v>
      </c>
      <c r="BC46" s="27">
        <f t="shared" si="18"/>
        <v>0.80404034962665349</v>
      </c>
      <c r="BD46" s="27">
        <f t="shared" si="19"/>
        <v>4.8013245033112497</v>
      </c>
    </row>
    <row r="47" spans="1:56" s="26" customFormat="1">
      <c r="A47" s="26" t="s">
        <v>38</v>
      </c>
      <c r="B47" s="26">
        <v>119.340073921632</v>
      </c>
      <c r="C47" s="26">
        <v>105.69547796222101</v>
      </c>
      <c r="D47" s="26">
        <v>110.3</v>
      </c>
      <c r="E47" s="26">
        <v>109.158926316126</v>
      </c>
      <c r="F47" s="26">
        <v>115.928435521529</v>
      </c>
      <c r="G47" s="26">
        <v>104.2</v>
      </c>
      <c r="H47" s="26">
        <v>107.39105074577201</v>
      </c>
      <c r="I47" s="26">
        <v>107.491042413133</v>
      </c>
      <c r="J47" s="26">
        <v>95.97</v>
      </c>
      <c r="K47" s="38">
        <v>133.095</v>
      </c>
      <c r="L47" s="26">
        <v>107.015446744763</v>
      </c>
      <c r="M47" s="26">
        <v>107.695431472081</v>
      </c>
      <c r="N47" s="27"/>
      <c r="P47" s="27">
        <f t="shared" si="27"/>
        <v>116.299098518995</v>
      </c>
      <c r="Q47" s="27">
        <f t="shared" si="27"/>
        <v>104.76595744680904</v>
      </c>
      <c r="R47" s="27">
        <f t="shared" si="27"/>
        <v>106.57004830917879</v>
      </c>
      <c r="S47" s="27">
        <f t="shared" si="27"/>
        <v>108.17490494296578</v>
      </c>
      <c r="T47" s="27">
        <f t="shared" si="27"/>
        <v>113.42511705919355</v>
      </c>
      <c r="U47" s="27">
        <f t="shared" si="27"/>
        <v>102.45821042281219</v>
      </c>
      <c r="V47" s="27">
        <f t="shared" si="27"/>
        <v>106.54761904761952</v>
      </c>
      <c r="W47" s="27">
        <f t="shared" si="27"/>
        <v>109.3591047812821</v>
      </c>
      <c r="X47" s="27">
        <f t="shared" si="27"/>
        <v>95.511544585987195</v>
      </c>
      <c r="Y47" s="27">
        <f t="shared" si="27"/>
        <v>104.24270430301226</v>
      </c>
      <c r="Z47" s="27">
        <f t="shared" si="27"/>
        <v>104.71040833636243</v>
      </c>
      <c r="AA47" s="27">
        <f t="shared" si="27"/>
        <v>103.99999999999962</v>
      </c>
      <c r="AC47" s="26">
        <f t="shared" si="28"/>
        <v>5.3728694391560206</v>
      </c>
      <c r="AD47" s="26">
        <f t="shared" si="29"/>
        <v>2.036664791184549</v>
      </c>
      <c r="AE47" s="26">
        <f t="shared" si="30"/>
        <v>20.604510136774397</v>
      </c>
      <c r="AF47" s="26">
        <f t="shared" si="31"/>
        <v>3.2790679932268696</v>
      </c>
      <c r="AG47" s="26">
        <f t="shared" si="32"/>
        <v>2.3742968873572781</v>
      </c>
      <c r="AH47" s="26">
        <f t="shared" si="33"/>
        <v>2.6368754185488541</v>
      </c>
      <c r="AI47" s="26">
        <f t="shared" si="34"/>
        <v>3.0979039883547834</v>
      </c>
      <c r="AJ47" s="26">
        <f t="shared" si="35"/>
        <v>3.2344712000663742</v>
      </c>
      <c r="AK47" s="26">
        <f t="shared" si="36"/>
        <v>2.055947099271541</v>
      </c>
      <c r="AL47" s="26">
        <f t="shared" si="37"/>
        <v>5.7787942490284303</v>
      </c>
      <c r="AM47" s="26">
        <f t="shared" si="38"/>
        <v>4.0243150354878034</v>
      </c>
      <c r="AN47" s="26">
        <f t="shared" si="39"/>
        <v>50.959057205176329</v>
      </c>
      <c r="AO47" s="29">
        <f t="shared" si="14"/>
        <v>105.45477344363323</v>
      </c>
      <c r="AQ47" s="30">
        <v>104.67</v>
      </c>
      <c r="AR47" s="29">
        <f t="shared" si="21"/>
        <v>117.4088614694335</v>
      </c>
      <c r="AT47" s="34">
        <v>42.011499999999998</v>
      </c>
      <c r="AU47" s="29">
        <f t="shared" si="22"/>
        <v>112.34464552816893</v>
      </c>
      <c r="AW47" s="31">
        <v>114.65</v>
      </c>
      <c r="AY47" s="27">
        <f t="shared" si="23"/>
        <v>0.38929745220559814</v>
      </c>
      <c r="AZ47" s="27">
        <f t="shared" si="24"/>
        <v>1.8938768760774427</v>
      </c>
      <c r="BA47" s="27">
        <f t="shared" si="25"/>
        <v>2.3659733404911081</v>
      </c>
      <c r="BB47" s="27">
        <f t="shared" si="26"/>
        <v>4.6491476687741491</v>
      </c>
      <c r="BC47" s="27">
        <f t="shared" si="18"/>
        <v>1.0190550962028189</v>
      </c>
      <c r="BD47" s="27">
        <f t="shared" si="19"/>
        <v>5.668202764976968</v>
      </c>
    </row>
    <row r="48" spans="1:56" s="26" customFormat="1">
      <c r="A48" s="26" t="s">
        <v>39</v>
      </c>
      <c r="B48" s="26">
        <v>119.626399796268</v>
      </c>
      <c r="C48" s="26">
        <v>105.69547796222101</v>
      </c>
      <c r="D48" s="26">
        <v>110.8</v>
      </c>
      <c r="E48" s="26">
        <v>109.25484804399601</v>
      </c>
      <c r="F48" s="26">
        <v>115.999864009219</v>
      </c>
      <c r="G48" s="26">
        <v>104.2</v>
      </c>
      <c r="H48" s="26">
        <v>107.791017415216</v>
      </c>
      <c r="I48" s="26">
        <v>106.09115907007801</v>
      </c>
      <c r="J48" s="26">
        <v>95.34</v>
      </c>
      <c r="K48" s="38">
        <v>132.85</v>
      </c>
      <c r="L48" s="26">
        <v>107.347738370223</v>
      </c>
      <c r="M48" s="26">
        <v>107.1269035533</v>
      </c>
      <c r="N48" s="27"/>
      <c r="P48" s="27">
        <f t="shared" si="27"/>
        <v>116.57812835372341</v>
      </c>
      <c r="Q48" s="27">
        <f t="shared" si="27"/>
        <v>104.76595744680904</v>
      </c>
      <c r="R48" s="27">
        <f t="shared" si="27"/>
        <v>107.05314009661841</v>
      </c>
      <c r="S48" s="27">
        <f t="shared" si="27"/>
        <v>108.26996197718626</v>
      </c>
      <c r="T48" s="27">
        <f t="shared" si="27"/>
        <v>113.49500314487349</v>
      </c>
      <c r="U48" s="27">
        <f t="shared" si="27"/>
        <v>102.4582104228122</v>
      </c>
      <c r="V48" s="27">
        <f t="shared" si="27"/>
        <v>106.9444444444447</v>
      </c>
      <c r="W48" s="27">
        <f t="shared" si="27"/>
        <v>107.93489318413027</v>
      </c>
      <c r="X48" s="27">
        <f t="shared" si="27"/>
        <v>94.884554140127335</v>
      </c>
      <c r="Y48" s="27">
        <f t="shared" si="27"/>
        <v>104.05081533232037</v>
      </c>
      <c r="Z48" s="27">
        <f t="shared" si="27"/>
        <v>105.03554263096251</v>
      </c>
      <c r="AA48" s="27">
        <f t="shared" si="27"/>
        <v>103.45098039215718</v>
      </c>
      <c r="AC48" s="26">
        <f t="shared" si="28"/>
        <v>5.3857602602433419</v>
      </c>
      <c r="AD48" s="26">
        <f t="shared" si="29"/>
        <v>2.036664791184549</v>
      </c>
      <c r="AE48" s="26">
        <f t="shared" si="30"/>
        <v>20.697912267947444</v>
      </c>
      <c r="AF48" s="26">
        <f t="shared" si="31"/>
        <v>3.2819494238008811</v>
      </c>
      <c r="AG48" s="26">
        <f t="shared" si="32"/>
        <v>2.3757597936341379</v>
      </c>
      <c r="AH48" s="26">
        <f t="shared" si="33"/>
        <v>2.6368754185488545</v>
      </c>
      <c r="AI48" s="26">
        <f t="shared" si="34"/>
        <v>3.1094418058160613</v>
      </c>
      <c r="AJ48" s="26">
        <f t="shared" si="35"/>
        <v>3.1923478542050376</v>
      </c>
      <c r="AK48" s="26">
        <f t="shared" si="36"/>
        <v>2.0424507288168043</v>
      </c>
      <c r="AL48" s="26">
        <f t="shared" si="37"/>
        <v>5.7681566999769114</v>
      </c>
      <c r="AM48" s="26">
        <f t="shared" si="38"/>
        <v>4.0368108594569803</v>
      </c>
      <c r="AN48" s="26">
        <f t="shared" si="39"/>
        <v>50.690042574380115</v>
      </c>
      <c r="AO48" s="29">
        <f t="shared" si="14"/>
        <v>105.25417247801111</v>
      </c>
      <c r="AQ48" s="30">
        <v>106.57</v>
      </c>
      <c r="AR48" s="29">
        <f t="shared" si="21"/>
        <v>119.5401009534492</v>
      </c>
      <c r="AT48" s="34">
        <v>42.493899999999996</v>
      </c>
      <c r="AU48" s="29">
        <f t="shared" si="22"/>
        <v>113.63465081250271</v>
      </c>
      <c r="AW48" s="31">
        <v>115.41</v>
      </c>
      <c r="AY48" s="27">
        <f t="shared" si="23"/>
        <v>0.17718206341755444</v>
      </c>
      <c r="AZ48" s="27">
        <f t="shared" si="24"/>
        <v>1.3907793802784603</v>
      </c>
      <c r="BA48" s="27">
        <f t="shared" si="25"/>
        <v>2.7143924367754888</v>
      </c>
      <c r="BB48" s="27">
        <f t="shared" si="26"/>
        <v>4.2823538804715033</v>
      </c>
      <c r="BC48" s="27">
        <f t="shared" si="18"/>
        <v>1.0187410100394638</v>
      </c>
      <c r="BD48" s="27">
        <f t="shared" si="19"/>
        <v>5.3010948905109672</v>
      </c>
    </row>
    <row r="49" spans="1:56" s="26" customFormat="1">
      <c r="A49" s="26" t="s">
        <v>40</v>
      </c>
      <c r="B49" s="26">
        <v>120.04487607458201</v>
      </c>
      <c r="C49" s="26">
        <v>105.86720091585499</v>
      </c>
      <c r="D49" s="26">
        <v>111.7</v>
      </c>
      <c r="E49" s="26">
        <v>109.542613227606</v>
      </c>
      <c r="F49" s="26">
        <v>116.1427209846</v>
      </c>
      <c r="G49" s="26">
        <v>104.2</v>
      </c>
      <c r="H49" s="26">
        <v>107.491042413133</v>
      </c>
      <c r="I49" s="26">
        <v>107.191067411049</v>
      </c>
      <c r="J49" s="26">
        <v>93.01</v>
      </c>
      <c r="K49" s="38">
        <v>131.60900000000001</v>
      </c>
      <c r="L49" s="26">
        <v>107.147537825691</v>
      </c>
      <c r="M49" s="26">
        <v>107.532994923858</v>
      </c>
      <c r="N49" s="27"/>
      <c r="P49" s="27">
        <f t="shared" si="27"/>
        <v>116.98594118909557</v>
      </c>
      <c r="Q49" s="27">
        <f t="shared" si="27"/>
        <v>104.93617021276567</v>
      </c>
      <c r="R49" s="27">
        <f t="shared" si="27"/>
        <v>107.92270531400972</v>
      </c>
      <c r="S49" s="27">
        <f t="shared" si="27"/>
        <v>108.55513307984768</v>
      </c>
      <c r="T49" s="27">
        <f t="shared" si="27"/>
        <v>113.63477531623437</v>
      </c>
      <c r="U49" s="27">
        <f t="shared" si="27"/>
        <v>102.4582104228122</v>
      </c>
      <c r="V49" s="27">
        <f t="shared" si="27"/>
        <v>106.6468253968258</v>
      </c>
      <c r="W49" s="27">
        <f t="shared" si="27"/>
        <v>109.05391658189163</v>
      </c>
      <c r="X49" s="27">
        <f t="shared" si="27"/>
        <v>92.565684713375745</v>
      </c>
      <c r="Y49" s="27">
        <f t="shared" si="27"/>
        <v>103.07883895424428</v>
      </c>
      <c r="Z49" s="27">
        <f t="shared" si="27"/>
        <v>104.83965426713495</v>
      </c>
      <c r="AA49" s="27">
        <f t="shared" si="27"/>
        <v>103.8431372549019</v>
      </c>
      <c r="AC49" s="26">
        <f t="shared" si="28"/>
        <v>5.4046006910632656</v>
      </c>
      <c r="AD49" s="26">
        <f t="shared" si="29"/>
        <v>2.0399737510402352</v>
      </c>
      <c r="AE49" s="26">
        <f t="shared" si="30"/>
        <v>20.866036104058935</v>
      </c>
      <c r="AF49" s="26">
        <f t="shared" si="31"/>
        <v>3.2905937155229146</v>
      </c>
      <c r="AG49" s="26">
        <f t="shared" si="32"/>
        <v>2.3786856061878785</v>
      </c>
      <c r="AH49" s="26">
        <f t="shared" si="33"/>
        <v>2.6368754185488545</v>
      </c>
      <c r="AI49" s="26">
        <f t="shared" si="34"/>
        <v>3.1007884427201025</v>
      </c>
      <c r="AJ49" s="26">
        <f t="shared" si="35"/>
        <v>3.22544476881035</v>
      </c>
      <c r="AK49" s="26">
        <f t="shared" si="36"/>
        <v>1.9925355809445247</v>
      </c>
      <c r="AL49" s="26">
        <f t="shared" si="37"/>
        <v>5.7142742576383991</v>
      </c>
      <c r="AM49" s="26">
        <f t="shared" si="38"/>
        <v>4.0292823195500773</v>
      </c>
      <c r="AN49" s="26">
        <f t="shared" si="39"/>
        <v>50.882195882091757</v>
      </c>
      <c r="AO49" s="29">
        <f t="shared" si="14"/>
        <v>105.56128653817728</v>
      </c>
      <c r="AQ49" s="30">
        <v>106.29</v>
      </c>
      <c r="AR49" s="29">
        <f t="shared" si="21"/>
        <v>119.22602355580479</v>
      </c>
      <c r="AT49" s="34">
        <v>42.706000000000003</v>
      </c>
      <c r="AU49" s="29">
        <f t="shared" si="22"/>
        <v>114.20183597172164</v>
      </c>
      <c r="AW49" s="31">
        <v>115.97</v>
      </c>
      <c r="AY49" s="27">
        <f t="shared" si="23"/>
        <v>0.10469044345108849</v>
      </c>
      <c r="AZ49" s="27">
        <f t="shared" si="24"/>
        <v>1.3085153536357743</v>
      </c>
      <c r="BA49" s="27">
        <f t="shared" si="25"/>
        <v>2.7777144947518098</v>
      </c>
      <c r="BB49" s="27">
        <f t="shared" si="26"/>
        <v>4.1909202918386725</v>
      </c>
      <c r="BC49" s="27">
        <f t="shared" si="18"/>
        <v>0.9400741782909634</v>
      </c>
      <c r="BD49" s="27">
        <f t="shared" si="19"/>
        <v>5.1309944701296359</v>
      </c>
    </row>
    <row r="50" spans="1:56" s="26" customFormat="1">
      <c r="A50" s="26" t="s">
        <v>41</v>
      </c>
      <c r="B50" s="26">
        <v>120.73040629366299</v>
      </c>
      <c r="C50" s="26">
        <v>105.609616485403</v>
      </c>
      <c r="D50" s="26">
        <v>111.8</v>
      </c>
      <c r="E50" s="26">
        <v>109.25484804399601</v>
      </c>
      <c r="F50" s="26">
        <v>115.28557913231499</v>
      </c>
      <c r="G50" s="26">
        <v>103.9</v>
      </c>
      <c r="H50" s="26">
        <v>107.291059078411</v>
      </c>
      <c r="I50" s="26">
        <v>106.691109074244</v>
      </c>
      <c r="J50" s="26">
        <v>91.28</v>
      </c>
      <c r="K50" s="38">
        <v>130.387</v>
      </c>
      <c r="L50" s="26">
        <v>107.58302560812599</v>
      </c>
      <c r="M50" s="26">
        <v>106.883248730964</v>
      </c>
      <c r="N50" s="27"/>
      <c r="P50" s="27">
        <f t="shared" ref="P50:AA65" si="40">+P49*B50/B49</f>
        <v>117.65400300493627</v>
      </c>
      <c r="Q50" s="27">
        <f t="shared" si="40"/>
        <v>104.68085106382972</v>
      </c>
      <c r="R50" s="27">
        <f t="shared" si="40"/>
        <v>108.01932367149763</v>
      </c>
      <c r="S50" s="27">
        <f t="shared" si="40"/>
        <v>108.26996197718626</v>
      </c>
      <c r="T50" s="27">
        <f t="shared" si="40"/>
        <v>112.79614228807014</v>
      </c>
      <c r="U50" s="27">
        <f t="shared" si="40"/>
        <v>102.16322517207473</v>
      </c>
      <c r="V50" s="27">
        <f t="shared" si="40"/>
        <v>106.44841269841321</v>
      </c>
      <c r="W50" s="27">
        <f t="shared" si="40"/>
        <v>108.54526958290919</v>
      </c>
      <c r="X50" s="27">
        <f t="shared" si="40"/>
        <v>90.843949044585941</v>
      </c>
      <c r="Y50" s="27">
        <f t="shared" si="40"/>
        <v>102.12174376165041</v>
      </c>
      <c r="Z50" s="27">
        <f t="shared" si="40"/>
        <v>105.26576194515103</v>
      </c>
      <c r="AA50" s="27">
        <f t="shared" si="40"/>
        <v>103.21568627450918</v>
      </c>
      <c r="AC50" s="26">
        <f t="shared" si="28"/>
        <v>5.4354642915512033</v>
      </c>
      <c r="AD50" s="26">
        <f t="shared" si="29"/>
        <v>2.0350103112566864</v>
      </c>
      <c r="AE50" s="26">
        <f t="shared" si="30"/>
        <v>20.884716530293542</v>
      </c>
      <c r="AF50" s="26">
        <f t="shared" si="31"/>
        <v>3.2819494238008811</v>
      </c>
      <c r="AG50" s="26">
        <f t="shared" si="32"/>
        <v>2.3611307308654563</v>
      </c>
      <c r="AH50" s="26">
        <f t="shared" si="33"/>
        <v>2.6292836467104217</v>
      </c>
      <c r="AI50" s="26">
        <f t="shared" si="34"/>
        <v>3.0950195339894635</v>
      </c>
      <c r="AJ50" s="26">
        <f t="shared" si="35"/>
        <v>3.2104007167170261</v>
      </c>
      <c r="AK50" s="26">
        <f t="shared" si="36"/>
        <v>1.9554741192196132</v>
      </c>
      <c r="AL50" s="26">
        <f t="shared" si="37"/>
        <v>5.6612167680834737</v>
      </c>
      <c r="AM50" s="26">
        <f t="shared" si="38"/>
        <v>4.0456588341929045</v>
      </c>
      <c r="AN50" s="26">
        <f t="shared" si="39"/>
        <v>50.574750589752554</v>
      </c>
      <c r="AO50" s="29">
        <f t="shared" si="14"/>
        <v>105.17007549643323</v>
      </c>
      <c r="AQ50" s="30">
        <v>100.54</v>
      </c>
      <c r="AR50" s="29">
        <f t="shared" si="21"/>
        <v>112.77621985417831</v>
      </c>
      <c r="AT50" s="34">
        <v>42.515300000000003</v>
      </c>
      <c r="AU50" s="29">
        <f t="shared" si="22"/>
        <v>113.69187741508306</v>
      </c>
      <c r="AW50" s="31">
        <v>115.81</v>
      </c>
      <c r="AY50" s="27">
        <f t="shared" si="23"/>
        <v>1.1273765640910557E-2</v>
      </c>
      <c r="AZ50" s="27">
        <f t="shared" si="24"/>
        <v>1.2245411542321021</v>
      </c>
      <c r="BA50" s="27">
        <f t="shared" si="25"/>
        <v>2.4251815337402336</v>
      </c>
      <c r="BB50" s="27">
        <f t="shared" si="26"/>
        <v>3.6609964536132464</v>
      </c>
      <c r="BC50" s="27">
        <f t="shared" si="18"/>
        <v>1.0780828626570029</v>
      </c>
      <c r="BD50" s="27">
        <f t="shared" si="19"/>
        <v>4.7390793162702494</v>
      </c>
    </row>
    <row r="51" spans="1:56" s="26" customFormat="1">
      <c r="A51" s="26" t="s">
        <v>42</v>
      </c>
      <c r="B51" s="26">
        <v>121.382898911824</v>
      </c>
      <c r="C51" s="26">
        <v>105.609616485403</v>
      </c>
      <c r="D51" s="26">
        <v>111.7</v>
      </c>
      <c r="E51" s="26">
        <v>109.06300458825601</v>
      </c>
      <c r="F51" s="26">
        <v>115.428436107696</v>
      </c>
      <c r="G51" s="26">
        <v>103.9</v>
      </c>
      <c r="H51" s="26">
        <v>106.991084076327</v>
      </c>
      <c r="I51" s="26">
        <v>107.991000749938</v>
      </c>
      <c r="J51" s="26">
        <v>90.58</v>
      </c>
      <c r="K51" s="38">
        <v>128.78200000000001</v>
      </c>
      <c r="L51" s="26">
        <v>107.806961268762</v>
      </c>
      <c r="M51" s="26">
        <v>107.04568527918801</v>
      </c>
      <c r="N51" s="27"/>
      <c r="P51" s="27">
        <f t="shared" si="40"/>
        <v>118.28986907061555</v>
      </c>
      <c r="Q51" s="27">
        <f t="shared" si="40"/>
        <v>104.68085106382971</v>
      </c>
      <c r="R51" s="27">
        <f t="shared" si="40"/>
        <v>107.92270531400972</v>
      </c>
      <c r="S51" s="27">
        <f t="shared" si="40"/>
        <v>108.07984790874531</v>
      </c>
      <c r="T51" s="27">
        <f t="shared" si="40"/>
        <v>112.93591445943102</v>
      </c>
      <c r="U51" s="27">
        <f t="shared" si="40"/>
        <v>102.16322517207473</v>
      </c>
      <c r="V51" s="27">
        <f t="shared" si="40"/>
        <v>106.15079365079333</v>
      </c>
      <c r="W51" s="27">
        <f t="shared" si="40"/>
        <v>109.86775178026453</v>
      </c>
      <c r="X51" s="27">
        <f t="shared" si="40"/>
        <v>90.147292993630529</v>
      </c>
      <c r="Y51" s="27">
        <f t="shared" si="40"/>
        <v>100.86467519854637</v>
      </c>
      <c r="Z51" s="27">
        <f t="shared" si="40"/>
        <v>105.48487418716404</v>
      </c>
      <c r="AA51" s="27">
        <f t="shared" si="40"/>
        <v>103.37254901960786</v>
      </c>
      <c r="AC51" s="26">
        <f t="shared" si="28"/>
        <v>5.4648404896059679</v>
      </c>
      <c r="AD51" s="26">
        <f t="shared" si="29"/>
        <v>2.0350103112566864</v>
      </c>
      <c r="AE51" s="26">
        <f t="shared" si="30"/>
        <v>20.866036104058935</v>
      </c>
      <c r="AF51" s="26">
        <f t="shared" si="31"/>
        <v>3.2761865626528581</v>
      </c>
      <c r="AG51" s="26">
        <f t="shared" si="32"/>
        <v>2.3640565434191969</v>
      </c>
      <c r="AH51" s="26">
        <f t="shared" si="33"/>
        <v>2.6292836467104217</v>
      </c>
      <c r="AI51" s="26">
        <f t="shared" si="34"/>
        <v>3.0863661708934762</v>
      </c>
      <c r="AJ51" s="26">
        <f t="shared" si="35"/>
        <v>3.2495152521596982</v>
      </c>
      <c r="AK51" s="26">
        <f t="shared" si="36"/>
        <v>1.9404781520476837</v>
      </c>
      <c r="AL51" s="26">
        <f t="shared" si="37"/>
        <v>5.5915299671541341</v>
      </c>
      <c r="AM51" s="26">
        <f t="shared" si="38"/>
        <v>4.0540799329547381</v>
      </c>
      <c r="AN51" s="26">
        <f t="shared" si="39"/>
        <v>50.651611912837602</v>
      </c>
      <c r="AO51" s="29">
        <f t="shared" si="14"/>
        <v>105.20899504575138</v>
      </c>
      <c r="AQ51" s="30">
        <v>93.86</v>
      </c>
      <c r="AR51" s="29">
        <f t="shared" si="21"/>
        <v>105.28323051037573</v>
      </c>
      <c r="AT51" s="34">
        <v>42.525599999999997</v>
      </c>
      <c r="AU51" s="29">
        <f t="shared" si="22"/>
        <v>113.7194210602502</v>
      </c>
      <c r="AW51" s="31">
        <v>115.88</v>
      </c>
      <c r="AY51" s="27">
        <f t="shared" si="23"/>
        <v>9.3057632432600415E-2</v>
      </c>
      <c r="AZ51" s="27">
        <f t="shared" si="24"/>
        <v>0.80718726903645954</v>
      </c>
      <c r="BA51" s="27">
        <f t="shared" si="25"/>
        <v>1.9982682120890596</v>
      </c>
      <c r="BB51" s="27">
        <f t="shared" si="26"/>
        <v>2.8985131135581197</v>
      </c>
      <c r="BC51" s="27">
        <f t="shared" si="18"/>
        <v>1.2445622886167671</v>
      </c>
      <c r="BD51" s="27">
        <f t="shared" si="19"/>
        <v>4.1430754021748868</v>
      </c>
    </row>
    <row r="52" spans="1:56" s="26" customFormat="1">
      <c r="A52" s="26" t="s">
        <v>43</v>
      </c>
      <c r="B52" s="26">
        <v>122.500671076269</v>
      </c>
      <c r="C52" s="26">
        <v>105.352032054951</v>
      </c>
      <c r="D52" s="26">
        <v>112</v>
      </c>
      <c r="E52" s="26">
        <v>109.350769771866</v>
      </c>
      <c r="F52" s="26">
        <v>116.071292496909</v>
      </c>
      <c r="G52" s="26">
        <v>103.8</v>
      </c>
      <c r="H52" s="26">
        <v>107.191067411049</v>
      </c>
      <c r="I52" s="26">
        <v>110.39080076660299</v>
      </c>
      <c r="J52" s="26">
        <v>90.29</v>
      </c>
      <c r="K52" s="38">
        <v>129.31800000000001</v>
      </c>
      <c r="L52" s="26">
        <v>107.903965656319</v>
      </c>
      <c r="M52" s="26">
        <v>107.45177664974599</v>
      </c>
      <c r="N52" s="27"/>
      <c r="P52" s="27">
        <f t="shared" si="40"/>
        <v>119.379158617729</v>
      </c>
      <c r="Q52" s="27">
        <f t="shared" si="40"/>
        <v>104.42553191489374</v>
      </c>
      <c r="R52" s="27">
        <f t="shared" si="40"/>
        <v>108.21256038647348</v>
      </c>
      <c r="S52" s="27">
        <f t="shared" si="40"/>
        <v>108.36501901140672</v>
      </c>
      <c r="T52" s="27">
        <f t="shared" si="40"/>
        <v>113.56488923055345</v>
      </c>
      <c r="U52" s="27">
        <f t="shared" si="40"/>
        <v>102.06489675516224</v>
      </c>
      <c r="V52" s="27">
        <f t="shared" si="40"/>
        <v>106.34920634920594</v>
      </c>
      <c r="W52" s="27">
        <f t="shared" si="40"/>
        <v>112.30925737538122</v>
      </c>
      <c r="X52" s="27">
        <f t="shared" si="40"/>
        <v>89.858678343949009</v>
      </c>
      <c r="Y52" s="27">
        <f t="shared" si="40"/>
        <v>101.28448127320293</v>
      </c>
      <c r="Z52" s="27">
        <f t="shared" si="40"/>
        <v>105.57978916757558</v>
      </c>
      <c r="AA52" s="27">
        <f t="shared" si="40"/>
        <v>103.76470588235259</v>
      </c>
      <c r="AC52" s="26">
        <f t="shared" si="28"/>
        <v>5.5151642719276515</v>
      </c>
      <c r="AD52" s="26">
        <f t="shared" si="29"/>
        <v>2.0300468714731372</v>
      </c>
      <c r="AE52" s="26">
        <f t="shared" si="30"/>
        <v>20.922077382762762</v>
      </c>
      <c r="AF52" s="26">
        <f t="shared" si="31"/>
        <v>3.2848308543748916</v>
      </c>
      <c r="AG52" s="26">
        <f t="shared" si="32"/>
        <v>2.3772226999109982</v>
      </c>
      <c r="AH52" s="26">
        <f t="shared" si="33"/>
        <v>2.6267530560976109</v>
      </c>
      <c r="AI52" s="26">
        <f t="shared" si="34"/>
        <v>3.092135079624116</v>
      </c>
      <c r="AJ52" s="26">
        <f t="shared" si="35"/>
        <v>3.3217267022076826</v>
      </c>
      <c r="AK52" s="26">
        <f t="shared" si="36"/>
        <v>1.9342655370764559</v>
      </c>
      <c r="AL52" s="26">
        <f t="shared" si="37"/>
        <v>5.6148023193648049</v>
      </c>
      <c r="AM52" s="26">
        <f t="shared" si="38"/>
        <v>4.0577277821879898</v>
      </c>
      <c r="AN52" s="26">
        <f t="shared" si="39"/>
        <v>50.843765220549244</v>
      </c>
      <c r="AO52" s="29">
        <f t="shared" si="14"/>
        <v>105.62051777755735</v>
      </c>
      <c r="AQ52" s="30">
        <v>97.63</v>
      </c>
      <c r="AR52" s="29">
        <f t="shared" si="21"/>
        <v>109.51205832865952</v>
      </c>
      <c r="AT52" s="34">
        <v>42.699599999999997</v>
      </c>
      <c r="AU52" s="29">
        <f t="shared" si="22"/>
        <v>114.18472147375367</v>
      </c>
      <c r="AW52" s="31">
        <v>116.31</v>
      </c>
      <c r="AY52" s="27">
        <f t="shared" si="23"/>
        <v>0.13399172797017461</v>
      </c>
      <c r="AZ52" s="27">
        <f t="shared" si="24"/>
        <v>1.0691565538822341</v>
      </c>
      <c r="BA52" s="27">
        <f t="shared" si="25"/>
        <v>1.927374360817764</v>
      </c>
      <c r="BB52" s="27">
        <f t="shared" si="26"/>
        <v>3.1305226426701727</v>
      </c>
      <c r="BC52" s="27">
        <f t="shared" si="18"/>
        <v>0.74551558185424893</v>
      </c>
      <c r="BD52" s="27">
        <f t="shared" si="19"/>
        <v>3.8760382245244216</v>
      </c>
    </row>
    <row r="53" spans="1:56" s="26" customFormat="1">
      <c r="A53" s="32" t="s">
        <v>47</v>
      </c>
      <c r="B53" s="26">
        <v>123.17518876170899</v>
      </c>
      <c r="C53" s="26">
        <v>105.69547796222101</v>
      </c>
      <c r="D53" s="26">
        <v>113.2</v>
      </c>
      <c r="E53" s="26">
        <v>109.86565842272699</v>
      </c>
      <c r="F53" s="26">
        <v>116.899937198109</v>
      </c>
      <c r="G53" s="26">
        <v>106.4</v>
      </c>
      <c r="H53" s="26">
        <v>107.39105074577201</v>
      </c>
      <c r="I53" s="26">
        <v>110.690775768686</v>
      </c>
      <c r="J53" s="26">
        <v>90.42</v>
      </c>
      <c r="K53" s="38">
        <v>128.352</v>
      </c>
      <c r="L53" s="26">
        <v>106.468507112795</v>
      </c>
      <c r="M53" s="26">
        <v>107.776649746193</v>
      </c>
      <c r="N53" s="27"/>
      <c r="P53" s="27">
        <f t="shared" si="40"/>
        <v>120.03648851684825</v>
      </c>
      <c r="Q53" s="27">
        <f t="shared" si="40"/>
        <v>104.76595744680903</v>
      </c>
      <c r="R53" s="27">
        <f t="shared" si="40"/>
        <v>109.37198067632856</v>
      </c>
      <c r="S53" s="27">
        <f t="shared" si="40"/>
        <v>108.87526615969578</v>
      </c>
      <c r="T53" s="27">
        <f t="shared" si="40"/>
        <v>114.37564046523768</v>
      </c>
      <c r="U53" s="27">
        <f t="shared" si="40"/>
        <v>104.62143559488693</v>
      </c>
      <c r="V53" s="27">
        <f t="shared" si="40"/>
        <v>106.54761904761953</v>
      </c>
      <c r="W53" s="27">
        <f t="shared" si="40"/>
        <v>112.61444557477068</v>
      </c>
      <c r="X53" s="27">
        <f t="shared" si="40"/>
        <v>89.988057324840725</v>
      </c>
      <c r="Y53" s="27">
        <f t="shared" si="40"/>
        <v>100.52789047447487</v>
      </c>
      <c r="Z53" s="27">
        <f t="shared" si="40"/>
        <v>104.17524940425703</v>
      </c>
      <c r="AA53" s="27">
        <f t="shared" si="40"/>
        <v>104.07843137254896</v>
      </c>
      <c r="AC53" s="26">
        <f t="shared" si="28"/>
        <v>5.5455320716044865</v>
      </c>
      <c r="AD53" s="26">
        <f t="shared" si="29"/>
        <v>2.036664791184549</v>
      </c>
      <c r="AE53" s="26">
        <f t="shared" si="30"/>
        <v>21.146242497578079</v>
      </c>
      <c r="AF53" s="26">
        <f t="shared" si="31"/>
        <v>3.300297797410082</v>
      </c>
      <c r="AG53" s="26">
        <f t="shared" si="32"/>
        <v>2.3941939332924655</v>
      </c>
      <c r="AH53" s="26">
        <f t="shared" si="33"/>
        <v>2.6925484120306922</v>
      </c>
      <c r="AI53" s="26">
        <f t="shared" si="34"/>
        <v>3.0979039883547839</v>
      </c>
      <c r="AJ53" s="26">
        <f t="shared" si="35"/>
        <v>3.3307531334636771</v>
      </c>
      <c r="AK53" s="26">
        <f t="shared" si="36"/>
        <v>1.9370505024083855</v>
      </c>
      <c r="AL53" s="26">
        <f t="shared" si="37"/>
        <v>5.5728599831045287</v>
      </c>
      <c r="AM53" s="26">
        <f t="shared" si="38"/>
        <v>4.003747374917431</v>
      </c>
      <c r="AN53" s="26">
        <f t="shared" si="39"/>
        <v>50.997487866718856</v>
      </c>
      <c r="AO53" s="29">
        <f t="shared" si="14"/>
        <v>106.05528235206802</v>
      </c>
      <c r="AQ53" s="30">
        <v>94.62</v>
      </c>
      <c r="AR53" s="29">
        <f t="shared" si="21"/>
        <v>106.13572630398201</v>
      </c>
      <c r="AT53" s="34">
        <v>42.969200000000001</v>
      </c>
      <c r="AU53" s="29">
        <f t="shared" si="22"/>
        <v>114.90566970065332</v>
      </c>
      <c r="AW53" s="31">
        <v>116.58</v>
      </c>
      <c r="AY53" s="27">
        <f t="shared" si="23"/>
        <v>8.953969442453151E-2</v>
      </c>
      <c r="AZ53" s="27">
        <f t="shared" si="24"/>
        <v>-1.5130037346308311E-2</v>
      </c>
      <c r="BA53" s="27">
        <f t="shared" si="25"/>
        <v>1.7853799329459896</v>
      </c>
      <c r="BB53" s="27">
        <f t="shared" si="26"/>
        <v>1.8597895900242127</v>
      </c>
      <c r="BC53" s="27">
        <f t="shared" si="18"/>
        <v>0.96257767051556531</v>
      </c>
      <c r="BD53" s="27">
        <f t="shared" si="19"/>
        <v>2.822367260539778</v>
      </c>
    </row>
    <row r="54" spans="1:56" s="26" customFormat="1">
      <c r="A54" s="26" t="s">
        <v>33</v>
      </c>
      <c r="B54" s="26">
        <v>124.025081045365</v>
      </c>
      <c r="C54" s="26">
        <v>106.554092730395</v>
      </c>
      <c r="D54" s="26">
        <v>113.8</v>
      </c>
      <c r="E54" s="26">
        <v>110.55289923422499</v>
      </c>
      <c r="F54" s="26">
        <v>117.681223328088</v>
      </c>
      <c r="G54" s="26">
        <v>106.5</v>
      </c>
      <c r="H54" s="26">
        <v>107.291059078411</v>
      </c>
      <c r="I54" s="26">
        <v>109.190900758271</v>
      </c>
      <c r="J54" s="26">
        <v>91.02</v>
      </c>
      <c r="K54" s="38">
        <v>128.85599999999999</v>
      </c>
      <c r="L54" s="26">
        <v>106.42206884215599</v>
      </c>
      <c r="M54" s="26">
        <v>108.58883248731</v>
      </c>
      <c r="N54" s="27"/>
      <c r="P54" s="27">
        <f t="shared" si="40"/>
        <v>120.86472418974007</v>
      </c>
      <c r="Q54" s="27">
        <f t="shared" si="40"/>
        <v>105.61702127659623</v>
      </c>
      <c r="R54" s="27">
        <f t="shared" si="40"/>
        <v>109.95169082125609</v>
      </c>
      <c r="S54" s="27">
        <f t="shared" si="40"/>
        <v>109.5563117870724</v>
      </c>
      <c r="T54" s="27">
        <f t="shared" si="40"/>
        <v>115.14005577327602</v>
      </c>
      <c r="U54" s="27">
        <f t="shared" si="40"/>
        <v>104.71976401179941</v>
      </c>
      <c r="V54" s="27">
        <f t="shared" si="40"/>
        <v>106.44841269841322</v>
      </c>
      <c r="W54" s="27">
        <f t="shared" si="40"/>
        <v>111.08850457782339</v>
      </c>
      <c r="X54" s="27">
        <f t="shared" si="40"/>
        <v>90.585191082802496</v>
      </c>
      <c r="Y54" s="27">
        <f t="shared" si="40"/>
        <v>100.9226334998982</v>
      </c>
      <c r="Z54" s="27">
        <f t="shared" si="40"/>
        <v>104.12981138171958</v>
      </c>
      <c r="AA54" s="27">
        <f t="shared" si="40"/>
        <v>104.8627450980394</v>
      </c>
      <c r="AC54" s="26">
        <f t="shared" si="28"/>
        <v>5.5837954991973708</v>
      </c>
      <c r="AD54" s="26">
        <f t="shared" si="29"/>
        <v>2.0532095904630578</v>
      </c>
      <c r="AE54" s="26">
        <f t="shared" si="30"/>
        <v>21.258325054985736</v>
      </c>
      <c r="AF54" s="26">
        <f t="shared" si="31"/>
        <v>3.3209420949006616</v>
      </c>
      <c r="AG54" s="26">
        <f t="shared" si="32"/>
        <v>2.4101952294214044</v>
      </c>
      <c r="AH54" s="26">
        <f t="shared" si="33"/>
        <v>2.6950790026435025</v>
      </c>
      <c r="AI54" s="26">
        <f t="shared" si="34"/>
        <v>3.0950195339894639</v>
      </c>
      <c r="AJ54" s="26">
        <f t="shared" si="35"/>
        <v>3.2856209771837057</v>
      </c>
      <c r="AK54" s="26">
        <f t="shared" si="36"/>
        <v>1.9499041885557535</v>
      </c>
      <c r="AL54" s="26">
        <f t="shared" si="37"/>
        <v>5.5947429411533678</v>
      </c>
      <c r="AM54" s="26">
        <f t="shared" si="38"/>
        <v>4.0020010641142783</v>
      </c>
      <c r="AN54" s="26">
        <f t="shared" si="39"/>
        <v>51.381794482142624</v>
      </c>
      <c r="AO54" s="29">
        <f t="shared" si="14"/>
        <v>106.63062965875093</v>
      </c>
      <c r="AQ54" s="30">
        <v>100.82</v>
      </c>
      <c r="AR54" s="29">
        <f t="shared" si="21"/>
        <v>113.0902972518227</v>
      </c>
      <c r="AT54" s="34">
        <v>43.181699999999999</v>
      </c>
      <c r="AU54" s="29">
        <f t="shared" si="22"/>
        <v>115.47392451599521</v>
      </c>
      <c r="AW54" s="31">
        <v>116.98</v>
      </c>
      <c r="AY54" s="27">
        <f t="shared" si="23"/>
        <v>1.9881355205327158E-2</v>
      </c>
      <c r="AZ54" s="27">
        <f t="shared" si="24"/>
        <v>0.5935381114678896</v>
      </c>
      <c r="BA54" s="27">
        <f t="shared" si="25"/>
        <v>1.8405716072624014</v>
      </c>
      <c r="BB54" s="27">
        <f t="shared" si="26"/>
        <v>2.4539910739356183</v>
      </c>
      <c r="BC54" s="27">
        <f t="shared" si="18"/>
        <v>0.38556936562482536</v>
      </c>
      <c r="BD54" s="27">
        <f t="shared" si="19"/>
        <v>2.8395604395604437</v>
      </c>
    </row>
    <row r="55" spans="1:56" s="26" customFormat="1">
      <c r="A55" s="26" t="s">
        <v>34</v>
      </c>
      <c r="B55" s="26">
        <v>125.165979530453</v>
      </c>
      <c r="C55" s="26">
        <v>107.155123068116</v>
      </c>
      <c r="D55" s="26">
        <v>113.2</v>
      </c>
      <c r="E55" s="26">
        <v>110.98143914565701</v>
      </c>
      <c r="F55" s="26">
        <v>118.401471479162</v>
      </c>
      <c r="G55" s="26">
        <v>106.4</v>
      </c>
      <c r="H55" s="26">
        <v>107.39105074577201</v>
      </c>
      <c r="I55" s="26">
        <v>109.09090909090899</v>
      </c>
      <c r="J55" s="26">
        <v>90.63</v>
      </c>
      <c r="K55" s="38">
        <v>129.31399999999999</v>
      </c>
      <c r="L55" s="26">
        <v>106.704826312268</v>
      </c>
      <c r="M55" s="26">
        <v>109.56345177665</v>
      </c>
      <c r="N55" s="27"/>
      <c r="P55" s="27">
        <f t="shared" si="40"/>
        <v>121.97655076196554</v>
      </c>
      <c r="Q55" s="27">
        <f t="shared" si="40"/>
        <v>106.21276595744651</v>
      </c>
      <c r="R55" s="27">
        <f t="shared" si="40"/>
        <v>109.37198067632856</v>
      </c>
      <c r="S55" s="27">
        <f t="shared" si="40"/>
        <v>109.98098859315579</v>
      </c>
      <c r="T55" s="27">
        <f t="shared" si="40"/>
        <v>115.84475113537349</v>
      </c>
      <c r="U55" s="27">
        <f t="shared" si="40"/>
        <v>104.62143559488693</v>
      </c>
      <c r="V55" s="27">
        <f t="shared" si="40"/>
        <v>106.54761904761953</v>
      </c>
      <c r="W55" s="27">
        <f t="shared" si="40"/>
        <v>110.98677517802588</v>
      </c>
      <c r="X55" s="27">
        <f t="shared" si="40"/>
        <v>90.197054140127335</v>
      </c>
      <c r="Y55" s="27">
        <f t="shared" si="40"/>
        <v>101.28134839204877</v>
      </c>
      <c r="Z55" s="27">
        <f t="shared" si="40"/>
        <v>104.40647845227996</v>
      </c>
      <c r="AA55" s="27">
        <f t="shared" si="40"/>
        <v>105.80392156862753</v>
      </c>
      <c r="AC55" s="26">
        <f t="shared" si="28"/>
        <v>5.6351604632222312</v>
      </c>
      <c r="AD55" s="26">
        <f t="shared" si="29"/>
        <v>2.0647909499579993</v>
      </c>
      <c r="AE55" s="26">
        <f t="shared" si="30"/>
        <v>21.146242497578079</v>
      </c>
      <c r="AF55" s="26">
        <f t="shared" si="31"/>
        <v>3.3338151741331146</v>
      </c>
      <c r="AG55" s="26">
        <f t="shared" si="32"/>
        <v>2.4249464242902619</v>
      </c>
      <c r="AH55" s="26">
        <f t="shared" si="33"/>
        <v>2.6925484120306922</v>
      </c>
      <c r="AI55" s="26">
        <f t="shared" si="34"/>
        <v>3.0979039883547839</v>
      </c>
      <c r="AJ55" s="26">
        <f t="shared" si="35"/>
        <v>3.2826121667650106</v>
      </c>
      <c r="AK55" s="26">
        <f t="shared" si="36"/>
        <v>1.9415492925599642</v>
      </c>
      <c r="AL55" s="26">
        <f t="shared" si="37"/>
        <v>5.6146286450945757</v>
      </c>
      <c r="AM55" s="26">
        <f t="shared" si="38"/>
        <v>4.012634156560102</v>
      </c>
      <c r="AN55" s="26">
        <f t="shared" si="39"/>
        <v>51.842962420650956</v>
      </c>
      <c r="AO55" s="29">
        <f t="shared" si="14"/>
        <v>107.08979459119777</v>
      </c>
      <c r="AQ55" s="30">
        <v>100.8</v>
      </c>
      <c r="AR55" s="29">
        <f t="shared" si="21"/>
        <v>113.06786315199096</v>
      </c>
      <c r="AT55" s="34">
        <v>43.218899999999998</v>
      </c>
      <c r="AU55" s="29">
        <f t="shared" si="22"/>
        <v>115.57340253543389</v>
      </c>
      <c r="AW55" s="31">
        <v>117.59</v>
      </c>
      <c r="AY55" s="27">
        <f t="shared" si="23"/>
        <v>0.18209634744656863</v>
      </c>
      <c r="AZ55" s="27">
        <f t="shared" si="24"/>
        <v>0.8434919153834779</v>
      </c>
      <c r="BA55" s="27">
        <f t="shared" si="25"/>
        <v>1.6688530447649355</v>
      </c>
      <c r="BB55" s="27">
        <f t="shared" si="26"/>
        <v>2.6944413075949818</v>
      </c>
      <c r="BC55" s="27">
        <f t="shared" si="18"/>
        <v>0.2920712164897914</v>
      </c>
      <c r="BD55" s="27">
        <f t="shared" si="19"/>
        <v>2.9865125240847732</v>
      </c>
    </row>
    <row r="56" spans="1:56" s="26" customFormat="1">
      <c r="A56" s="26" t="s">
        <v>35</v>
      </c>
      <c r="B56" s="26">
        <v>126.00540990715101</v>
      </c>
      <c r="C56" s="26">
        <v>107.49856897538599</v>
      </c>
      <c r="D56" s="26">
        <v>112.8</v>
      </c>
      <c r="E56" s="26">
        <v>111.461047785007</v>
      </c>
      <c r="F56" s="26">
        <v>119.756514610845</v>
      </c>
      <c r="G56" s="26">
        <v>105.5</v>
      </c>
      <c r="H56" s="26">
        <v>107.591034080494</v>
      </c>
      <c r="I56" s="26">
        <v>108.990917423548</v>
      </c>
      <c r="J56" s="26">
        <v>88.21</v>
      </c>
      <c r="K56" s="38">
        <v>130.52500000000001</v>
      </c>
      <c r="L56" s="26">
        <v>107.612952493649</v>
      </c>
      <c r="M56" s="26">
        <v>108.42639593908601</v>
      </c>
      <c r="N56" s="27"/>
      <c r="P56" s="27">
        <f t="shared" si="40"/>
        <v>122.79459111397291</v>
      </c>
      <c r="Q56" s="27">
        <f t="shared" si="40"/>
        <v>106.55319148936179</v>
      </c>
      <c r="R56" s="27">
        <f t="shared" si="40"/>
        <v>108.98550724637687</v>
      </c>
      <c r="S56" s="27">
        <f t="shared" si="40"/>
        <v>110.45627376425814</v>
      </c>
      <c r="T56" s="27">
        <f t="shared" si="40"/>
        <v>117.17053393525313</v>
      </c>
      <c r="U56" s="27">
        <f t="shared" si="40"/>
        <v>103.73647984267454</v>
      </c>
      <c r="V56" s="27">
        <f t="shared" si="40"/>
        <v>106.74603174603213</v>
      </c>
      <c r="W56" s="27">
        <f t="shared" si="40"/>
        <v>110.88504577822941</v>
      </c>
      <c r="X56" s="27">
        <f t="shared" si="40"/>
        <v>87.788614649681477</v>
      </c>
      <c r="Y56" s="27">
        <f t="shared" si="40"/>
        <v>102.22982816146873</v>
      </c>
      <c r="Z56" s="27">
        <f t="shared" si="40"/>
        <v>105.29504422634193</v>
      </c>
      <c r="AA56" s="27">
        <f t="shared" si="40"/>
        <v>104.70588235294073</v>
      </c>
      <c r="AC56" s="26">
        <f t="shared" si="28"/>
        <v>5.6729528800446101</v>
      </c>
      <c r="AD56" s="26">
        <f t="shared" si="29"/>
        <v>2.0714088696694111</v>
      </c>
      <c r="AE56" s="26">
        <f t="shared" si="30"/>
        <v>21.071520792639639</v>
      </c>
      <c r="AF56" s="26">
        <f t="shared" si="31"/>
        <v>3.3482223270031706</v>
      </c>
      <c r="AG56" s="26">
        <f t="shared" si="32"/>
        <v>2.4526986722639035</v>
      </c>
      <c r="AH56" s="26">
        <f t="shared" si="33"/>
        <v>2.669773096515395</v>
      </c>
      <c r="AI56" s="26">
        <f t="shared" si="34"/>
        <v>3.1036728970854228</v>
      </c>
      <c r="AJ56" s="26">
        <f t="shared" si="35"/>
        <v>3.2796033563463465</v>
      </c>
      <c r="AK56" s="26">
        <f t="shared" si="36"/>
        <v>1.8897060917655792</v>
      </c>
      <c r="AL56" s="26">
        <f t="shared" si="37"/>
        <v>5.6672085304063726</v>
      </c>
      <c r="AM56" s="26">
        <f t="shared" si="38"/>
        <v>4.0467842344882738</v>
      </c>
      <c r="AN56" s="26">
        <f t="shared" si="39"/>
        <v>51.30493315905759</v>
      </c>
      <c r="AO56" s="29">
        <f t="shared" si="14"/>
        <v>106.57848490728571</v>
      </c>
      <c r="AQ56" s="30">
        <v>102.07</v>
      </c>
      <c r="AR56" s="29">
        <f t="shared" si="21"/>
        <v>114.49242849130673</v>
      </c>
      <c r="AT56" s="34">
        <v>43.203600000000002</v>
      </c>
      <c r="AU56" s="29">
        <f t="shared" si="22"/>
        <v>115.53248818872927</v>
      </c>
      <c r="AW56" s="31">
        <v>118.09</v>
      </c>
      <c r="AY56" s="27">
        <f t="shared" si="23"/>
        <v>0.1138165155549714</v>
      </c>
      <c r="AZ56" s="27">
        <f t="shared" si="24"/>
        <v>1.0791722601598648</v>
      </c>
      <c r="BA56" s="27">
        <f t="shared" si="25"/>
        <v>1.6182507220548379</v>
      </c>
      <c r="BB56" s="27">
        <f t="shared" si="26"/>
        <v>2.811239497769674</v>
      </c>
      <c r="BC56" s="27">
        <f t="shared" si="18"/>
        <v>0.67662309096049267</v>
      </c>
      <c r="BD56" s="27">
        <f t="shared" si="19"/>
        <v>3.4878625887301666</v>
      </c>
    </row>
    <row r="57" spans="1:56" s="26" customFormat="1">
      <c r="A57" s="26" t="s">
        <v>36</v>
      </c>
      <c r="B57" s="26">
        <v>126.58632105665301</v>
      </c>
      <c r="C57" s="26">
        <v>108.01373783629001</v>
      </c>
      <c r="D57" s="26">
        <v>112.9</v>
      </c>
      <c r="E57" s="26">
        <v>112.03657815222699</v>
      </c>
      <c r="F57" s="26">
        <v>120.379101995672</v>
      </c>
      <c r="G57" s="26">
        <v>105.2</v>
      </c>
      <c r="H57" s="26">
        <v>107.491042413133</v>
      </c>
      <c r="I57" s="26">
        <v>108.19098408466</v>
      </c>
      <c r="J57" s="26">
        <v>86.8</v>
      </c>
      <c r="K57" s="38">
        <v>131.52600000000001</v>
      </c>
      <c r="L57" s="26">
        <v>107.633591725044</v>
      </c>
      <c r="M57" s="26">
        <v>108.58883248731</v>
      </c>
      <c r="N57" s="27"/>
      <c r="P57" s="27">
        <f t="shared" si="40"/>
        <v>123.3606997209701</v>
      </c>
      <c r="Q57" s="27">
        <f t="shared" si="40"/>
        <v>107.06382978723374</v>
      </c>
      <c r="R57" s="27">
        <f t="shared" si="40"/>
        <v>109.0821256038648</v>
      </c>
      <c r="S57" s="27">
        <f t="shared" si="40"/>
        <v>111.02661596958099</v>
      </c>
      <c r="T57" s="27">
        <f t="shared" si="40"/>
        <v>117.77967738384618</v>
      </c>
      <c r="U57" s="27">
        <f t="shared" si="40"/>
        <v>103.44149459193707</v>
      </c>
      <c r="V57" s="27">
        <f t="shared" si="40"/>
        <v>106.64682539682583</v>
      </c>
      <c r="W57" s="27">
        <f t="shared" si="40"/>
        <v>110.07121057985752</v>
      </c>
      <c r="X57" s="27">
        <f t="shared" si="40"/>
        <v>86.385350318471296</v>
      </c>
      <c r="Y57" s="27">
        <f t="shared" si="40"/>
        <v>103.01383167029563</v>
      </c>
      <c r="Z57" s="27">
        <f t="shared" si="40"/>
        <v>105.31523890302513</v>
      </c>
      <c r="AA57" s="27">
        <f t="shared" si="40"/>
        <v>104.8627450980394</v>
      </c>
      <c r="AC57" s="26">
        <f t="shared" si="28"/>
        <v>5.6991063728275453</v>
      </c>
      <c r="AD57" s="26">
        <f t="shared" si="29"/>
        <v>2.081335749236509</v>
      </c>
      <c r="AE57" s="26">
        <f t="shared" si="30"/>
        <v>21.090201218874249</v>
      </c>
      <c r="AF57" s="26">
        <f t="shared" si="31"/>
        <v>3.3655109104472385</v>
      </c>
      <c r="AG57" s="26">
        <f t="shared" si="32"/>
        <v>2.4654497051166513</v>
      </c>
      <c r="AH57" s="26">
        <f t="shared" si="33"/>
        <v>2.6621813246769621</v>
      </c>
      <c r="AI57" s="26">
        <f t="shared" si="34"/>
        <v>3.1007884427201033</v>
      </c>
      <c r="AJ57" s="26">
        <f t="shared" si="35"/>
        <v>3.2555328729970281</v>
      </c>
      <c r="AK57" s="26">
        <f t="shared" si="36"/>
        <v>1.859499929319264</v>
      </c>
      <c r="AL57" s="26">
        <f t="shared" si="37"/>
        <v>5.7106705165311515</v>
      </c>
      <c r="AM57" s="26">
        <f t="shared" si="38"/>
        <v>4.0475603726230043</v>
      </c>
      <c r="AN57" s="26">
        <f t="shared" si="39"/>
        <v>51.381794482142624</v>
      </c>
      <c r="AO57" s="29">
        <f t="shared" si="14"/>
        <v>106.71963189751233</v>
      </c>
      <c r="AQ57" s="30">
        <v>102.18</v>
      </c>
      <c r="AR57" s="29">
        <f t="shared" si="21"/>
        <v>114.61581604038135</v>
      </c>
      <c r="AT57" s="34">
        <v>43.283304761904766</v>
      </c>
      <c r="AU57" s="29">
        <f t="shared" si="22"/>
        <v>115.74562990523779</v>
      </c>
      <c r="AW57" s="31">
        <v>118.11</v>
      </c>
      <c r="AY57" s="27">
        <f t="shared" si="23"/>
        <v>0.2104993970643971</v>
      </c>
      <c r="AZ57" s="27">
        <f t="shared" si="24"/>
        <v>0.82512559107402461</v>
      </c>
      <c r="BA57" s="27">
        <f t="shared" si="25"/>
        <v>1.6543337576569612</v>
      </c>
      <c r="BB57" s="27">
        <f t="shared" si="26"/>
        <v>2.6899587457953826</v>
      </c>
      <c r="BC57" s="27">
        <f t="shared" si="18"/>
        <v>1.006266012764752</v>
      </c>
      <c r="BD57" s="27">
        <f t="shared" si="19"/>
        <v>3.6962247585601347</v>
      </c>
    </row>
    <row r="58" spans="1:56" s="26" customFormat="1">
      <c r="A58" s="26" t="s">
        <v>37</v>
      </c>
      <c r="B58" s="26">
        <v>127.09289760408601</v>
      </c>
      <c r="C58" s="26">
        <v>108.099599313108</v>
      </c>
      <c r="D58" s="26">
        <v>112.8</v>
      </c>
      <c r="E58" s="26">
        <v>112.132499880097</v>
      </c>
      <c r="F58" s="26">
        <v>120.84299063534699</v>
      </c>
      <c r="G58" s="26">
        <v>106.9</v>
      </c>
      <c r="H58" s="26">
        <v>107.591034080494</v>
      </c>
      <c r="I58" s="26">
        <v>108.09099241729901</v>
      </c>
      <c r="J58" s="26">
        <v>86.71</v>
      </c>
      <c r="K58" s="38">
        <v>131.958</v>
      </c>
      <c r="L58" s="26">
        <v>107.663518610567</v>
      </c>
      <c r="M58" s="26">
        <v>108.020304568528</v>
      </c>
      <c r="N58" s="27"/>
      <c r="P58" s="27">
        <f t="shared" si="40"/>
        <v>123.85436789010507</v>
      </c>
      <c r="Q58" s="27">
        <f t="shared" si="40"/>
        <v>107.14893617021305</v>
      </c>
      <c r="R58" s="27">
        <f t="shared" si="40"/>
        <v>108.98550724637687</v>
      </c>
      <c r="S58" s="27">
        <f t="shared" si="40"/>
        <v>111.12167300380146</v>
      </c>
      <c r="T58" s="27">
        <f t="shared" si="40"/>
        <v>118.2335489729939</v>
      </c>
      <c r="U58" s="27">
        <f t="shared" si="40"/>
        <v>105.11307767944936</v>
      </c>
      <c r="V58" s="27">
        <f t="shared" si="40"/>
        <v>106.74603174603213</v>
      </c>
      <c r="W58" s="27">
        <f t="shared" si="40"/>
        <v>109.96948118006104</v>
      </c>
      <c r="X58" s="27">
        <f t="shared" si="40"/>
        <v>86.295780254777029</v>
      </c>
      <c r="Y58" s="27">
        <f t="shared" si="40"/>
        <v>103.35218283494419</v>
      </c>
      <c r="Z58" s="27">
        <f t="shared" si="40"/>
        <v>105.34452118421602</v>
      </c>
      <c r="AA58" s="27">
        <f t="shared" si="40"/>
        <v>104.31372549019599</v>
      </c>
      <c r="AC58" s="26">
        <f t="shared" si="28"/>
        <v>5.7219132101358854</v>
      </c>
      <c r="AD58" s="26">
        <f t="shared" si="29"/>
        <v>2.0829902291643712</v>
      </c>
      <c r="AE58" s="26">
        <f t="shared" si="30"/>
        <v>21.071520792639639</v>
      </c>
      <c r="AF58" s="26">
        <f t="shared" si="31"/>
        <v>3.3683923410212495</v>
      </c>
      <c r="AG58" s="26">
        <f t="shared" si="32"/>
        <v>2.4749504746932076</v>
      </c>
      <c r="AH58" s="26">
        <f t="shared" si="33"/>
        <v>2.7052013650947457</v>
      </c>
      <c r="AI58" s="26">
        <f t="shared" si="34"/>
        <v>3.1036728970854228</v>
      </c>
      <c r="AJ58" s="26">
        <f t="shared" si="35"/>
        <v>3.2525240625783636</v>
      </c>
      <c r="AK58" s="26">
        <f t="shared" si="36"/>
        <v>1.8575718763971589</v>
      </c>
      <c r="AL58" s="26">
        <f t="shared" si="37"/>
        <v>5.7294273377158706</v>
      </c>
      <c r="AM58" s="26">
        <f t="shared" si="38"/>
        <v>4.0486857729183718</v>
      </c>
      <c r="AN58" s="26">
        <f t="shared" si="39"/>
        <v>51.112779851345934</v>
      </c>
      <c r="AO58" s="29">
        <f t="shared" si="14"/>
        <v>106.52963021079022</v>
      </c>
      <c r="AQ58" s="30">
        <v>105.79</v>
      </c>
      <c r="AR58" s="29">
        <f t="shared" si="21"/>
        <v>118.66517106001119</v>
      </c>
      <c r="AT58" s="34">
        <v>43.481099999999998</v>
      </c>
      <c r="AU58" s="29">
        <f t="shared" si="22"/>
        <v>116.27456212405808</v>
      </c>
      <c r="AW58" s="31">
        <v>118.13</v>
      </c>
      <c r="AY58" s="27">
        <f t="shared" si="23"/>
        <v>0.21748506159894215</v>
      </c>
      <c r="AZ58" s="27">
        <f t="shared" si="24"/>
        <v>1.0775561834504517</v>
      </c>
      <c r="BA58" s="27">
        <f t="shared" si="25"/>
        <v>1.4846650105272545</v>
      </c>
      <c r="BB58" s="27">
        <f t="shared" si="26"/>
        <v>2.7797062555766483</v>
      </c>
      <c r="BC58" s="27">
        <f t="shared" si="18"/>
        <v>0.89766780094432663</v>
      </c>
      <c r="BD58" s="27">
        <f t="shared" si="19"/>
        <v>3.6773740565209749</v>
      </c>
    </row>
    <row r="59" spans="1:56" s="26" customFormat="1">
      <c r="A59" s="26" t="s">
        <v>38</v>
      </c>
      <c r="B59" s="26">
        <v>127.10666327113501</v>
      </c>
      <c r="C59" s="26">
        <v>107.927876359473</v>
      </c>
      <c r="D59" s="26">
        <v>112.8</v>
      </c>
      <c r="E59" s="26">
        <v>112.32434333583799</v>
      </c>
      <c r="F59" s="26">
        <v>121.94167425563001</v>
      </c>
      <c r="G59" s="26">
        <v>109.3</v>
      </c>
      <c r="H59" s="26">
        <v>107.491042413133</v>
      </c>
      <c r="I59" s="26">
        <v>107.891009082577</v>
      </c>
      <c r="J59" s="26">
        <v>86.99</v>
      </c>
      <c r="K59" s="38">
        <v>131.09100000000001</v>
      </c>
      <c r="L59" s="26">
        <v>106.65116431064099</v>
      </c>
      <c r="M59" s="26">
        <v>108.10152284263999</v>
      </c>
      <c r="N59" s="27"/>
      <c r="P59" s="27">
        <f t="shared" si="40"/>
        <v>123.86778278600468</v>
      </c>
      <c r="Q59" s="27">
        <f t="shared" si="40"/>
        <v>106.9787234042554</v>
      </c>
      <c r="R59" s="27">
        <f t="shared" si="40"/>
        <v>108.98550724637687</v>
      </c>
      <c r="S59" s="27">
        <f t="shared" si="40"/>
        <v>111.31178707224339</v>
      </c>
      <c r="T59" s="27">
        <f t="shared" si="40"/>
        <v>119.30850799992287</v>
      </c>
      <c r="U59" s="27">
        <f t="shared" si="40"/>
        <v>107.47295968534907</v>
      </c>
      <c r="V59" s="27">
        <f t="shared" si="40"/>
        <v>106.64682539682583</v>
      </c>
      <c r="W59" s="27">
        <f t="shared" si="40"/>
        <v>109.76602238046806</v>
      </c>
      <c r="X59" s="27">
        <f t="shared" si="40"/>
        <v>86.574442675159204</v>
      </c>
      <c r="Y59" s="27">
        <f t="shared" si="40"/>
        <v>102.67313084478144</v>
      </c>
      <c r="Z59" s="27">
        <f t="shared" si="40"/>
        <v>104.35397229290365</v>
      </c>
      <c r="AA59" s="27">
        <f t="shared" si="40"/>
        <v>104.39215686274532</v>
      </c>
      <c r="AC59" s="26">
        <f t="shared" si="28"/>
        <v>5.7225329611496623</v>
      </c>
      <c r="AD59" s="26">
        <f t="shared" si="29"/>
        <v>2.0796812693086655</v>
      </c>
      <c r="AE59" s="26">
        <f t="shared" si="30"/>
        <v>21.071520792639639</v>
      </c>
      <c r="AF59" s="26">
        <f t="shared" si="31"/>
        <v>3.3741552021693022</v>
      </c>
      <c r="AG59" s="26">
        <f t="shared" si="32"/>
        <v>2.4974522973745286</v>
      </c>
      <c r="AH59" s="26">
        <f t="shared" si="33"/>
        <v>2.765935539802205</v>
      </c>
      <c r="AI59" s="26">
        <f t="shared" si="34"/>
        <v>3.1007884427201033</v>
      </c>
      <c r="AJ59" s="26">
        <f t="shared" si="35"/>
        <v>3.2465064417410341</v>
      </c>
      <c r="AK59" s="26">
        <f t="shared" si="36"/>
        <v>1.863570263265931</v>
      </c>
      <c r="AL59" s="26">
        <f t="shared" si="37"/>
        <v>5.6917834396437597</v>
      </c>
      <c r="AM59" s="26">
        <f t="shared" si="38"/>
        <v>4.0106161974098038</v>
      </c>
      <c r="AN59" s="26">
        <f t="shared" si="39"/>
        <v>51.151210512888454</v>
      </c>
      <c r="AO59" s="29">
        <f t="shared" si="14"/>
        <v>106.57575336011308</v>
      </c>
      <c r="AQ59" s="30">
        <v>103.59</v>
      </c>
      <c r="AR59" s="29">
        <f t="shared" si="21"/>
        <v>116.19742007851931</v>
      </c>
      <c r="AT59" s="34">
        <v>43.5749</v>
      </c>
      <c r="AU59" s="29">
        <f t="shared" si="22"/>
        <v>116.52539648490075</v>
      </c>
      <c r="AW59" s="31">
        <v>118.56</v>
      </c>
      <c r="AY59" s="27">
        <f t="shared" si="23"/>
        <v>0.22127987112771857</v>
      </c>
      <c r="AZ59" s="27">
        <f t="shared" si="24"/>
        <v>-0.11542452962869013</v>
      </c>
      <c r="BA59" s="27">
        <f t="shared" si="25"/>
        <v>1.2236108128309378</v>
      </c>
      <c r="BB59" s="27">
        <f t="shared" si="26"/>
        <v>1.3294661543299662</v>
      </c>
      <c r="BC59" s="27">
        <f t="shared" si="18"/>
        <v>2.0809132612827574</v>
      </c>
      <c r="BD59" s="27">
        <f t="shared" si="19"/>
        <v>3.4103794156127236</v>
      </c>
    </row>
    <row r="60" spans="1:56" s="26" customFormat="1">
      <c r="A60" s="26" t="s">
        <v>39</v>
      </c>
      <c r="B60" s="26">
        <v>127.423273613281</v>
      </c>
      <c r="C60" s="26">
        <v>107.927876359473</v>
      </c>
      <c r="D60" s="26">
        <v>113</v>
      </c>
      <c r="E60" s="26">
        <v>112.51618679157799</v>
      </c>
      <c r="F60" s="26">
        <v>122.3445249164</v>
      </c>
      <c r="G60" s="26">
        <v>107.6</v>
      </c>
      <c r="H60" s="26">
        <v>107.69102574785499</v>
      </c>
      <c r="I60" s="26">
        <v>108.79093408882601</v>
      </c>
      <c r="J60" s="26">
        <v>87.14</v>
      </c>
      <c r="K60" s="38">
        <v>129.285</v>
      </c>
      <c r="L60" s="26">
        <v>106.819374046511</v>
      </c>
      <c r="M60" s="26">
        <v>107.532994923858</v>
      </c>
      <c r="N60" s="27"/>
      <c r="P60" s="27">
        <f t="shared" si="40"/>
        <v>124.17632539171439</v>
      </c>
      <c r="Q60" s="27">
        <f t="shared" si="40"/>
        <v>106.9787234042554</v>
      </c>
      <c r="R60" s="27">
        <f t="shared" si="40"/>
        <v>109.17874396135271</v>
      </c>
      <c r="S60" s="27">
        <f t="shared" si="40"/>
        <v>111.50190114068434</v>
      </c>
      <c r="T60" s="27">
        <f t="shared" si="40"/>
        <v>119.70265964312973</v>
      </c>
      <c r="U60" s="27">
        <f t="shared" si="40"/>
        <v>105.80137659783676</v>
      </c>
      <c r="V60" s="27">
        <f t="shared" si="40"/>
        <v>106.84523809523841</v>
      </c>
      <c r="W60" s="27">
        <f t="shared" si="40"/>
        <v>110.68158697863645</v>
      </c>
      <c r="X60" s="27">
        <f t="shared" si="40"/>
        <v>86.723726114649651</v>
      </c>
      <c r="Y60" s="27">
        <f t="shared" si="40"/>
        <v>101.25863500368116</v>
      </c>
      <c r="Z60" s="27">
        <f t="shared" si="40"/>
        <v>104.5185589078725</v>
      </c>
      <c r="AA60" s="27">
        <f t="shared" si="40"/>
        <v>103.84313725490192</v>
      </c>
      <c r="AC60" s="26">
        <f t="shared" si="28"/>
        <v>5.7367872344673918</v>
      </c>
      <c r="AD60" s="26">
        <f t="shared" si="29"/>
        <v>2.0796812693086655</v>
      </c>
      <c r="AE60" s="26">
        <f t="shared" si="30"/>
        <v>21.108881645108859</v>
      </c>
      <c r="AF60" s="26">
        <f t="shared" si="31"/>
        <v>3.3799180633173247</v>
      </c>
      <c r="AG60" s="26">
        <f t="shared" si="32"/>
        <v>2.5057029656910044</v>
      </c>
      <c r="AH60" s="26">
        <f t="shared" si="33"/>
        <v>2.7229154993844213</v>
      </c>
      <c r="AI60" s="26">
        <f t="shared" si="34"/>
        <v>3.1065573514507419</v>
      </c>
      <c r="AJ60" s="26">
        <f t="shared" si="35"/>
        <v>3.273585735509017</v>
      </c>
      <c r="AK60" s="26">
        <f t="shared" si="36"/>
        <v>1.866783684802773</v>
      </c>
      <c r="AL60" s="26">
        <f t="shared" si="37"/>
        <v>5.6133695066354168</v>
      </c>
      <c r="AM60" s="26">
        <f t="shared" si="38"/>
        <v>4.0169417232078848</v>
      </c>
      <c r="AN60" s="26">
        <f t="shared" si="39"/>
        <v>50.882195882091764</v>
      </c>
      <c r="AO60" s="29">
        <f t="shared" si="14"/>
        <v>106.29332056097527</v>
      </c>
      <c r="AQ60" s="30">
        <v>96.54</v>
      </c>
      <c r="AR60" s="29">
        <f t="shared" si="21"/>
        <v>108.28939988782948</v>
      </c>
      <c r="AT60" s="34">
        <v>43.601599999999998</v>
      </c>
      <c r="AU60" s="29">
        <f t="shared" si="22"/>
        <v>116.59679603111077</v>
      </c>
      <c r="AW60" s="31">
        <v>119.02</v>
      </c>
      <c r="AY60" s="27">
        <f t="shared" si="23"/>
        <v>0.20377557946992589</v>
      </c>
      <c r="AZ60" s="27">
        <f t="shared" si="24"/>
        <v>-1.0648928449052091</v>
      </c>
      <c r="BA60" s="27">
        <f t="shared" si="25"/>
        <v>0.86124352981320296</v>
      </c>
      <c r="BB60" s="27">
        <f t="shared" si="26"/>
        <v>1.262643779197381E-4</v>
      </c>
      <c r="BC60" s="27">
        <f t="shared" si="18"/>
        <v>3.1278522470162557</v>
      </c>
      <c r="BD60" s="27">
        <f t="shared" si="19"/>
        <v>3.1279785113941756</v>
      </c>
    </row>
    <row r="61" spans="1:56" s="26" customFormat="1">
      <c r="A61" s="26" t="s">
        <v>40</v>
      </c>
      <c r="B61" s="26">
        <v>128.150100833511</v>
      </c>
      <c r="C61" s="26">
        <v>108.01373783629001</v>
      </c>
      <c r="D61" s="26">
        <v>113.6</v>
      </c>
      <c r="E61" s="26">
        <v>112.70803024731801</v>
      </c>
      <c r="F61" s="26">
        <v>122.185826171248</v>
      </c>
      <c r="G61" s="26">
        <v>108.7</v>
      </c>
      <c r="H61" s="26">
        <v>107.291059078411</v>
      </c>
      <c r="I61" s="26">
        <v>110.990750770769</v>
      </c>
      <c r="J61" s="26">
        <v>86.91</v>
      </c>
      <c r="K61" s="38">
        <v>127.502</v>
      </c>
      <c r="L61" s="26">
        <v>106.981392012961</v>
      </c>
      <c r="M61" s="26">
        <v>107.1269035533</v>
      </c>
      <c r="N61" s="27"/>
      <c r="P61" s="27">
        <f t="shared" si="40"/>
        <v>124.88463189525589</v>
      </c>
      <c r="Q61" s="27">
        <f t="shared" si="40"/>
        <v>107.06382978723373</v>
      </c>
      <c r="R61" s="27">
        <f t="shared" si="40"/>
        <v>109.75845410628024</v>
      </c>
      <c r="S61" s="27">
        <f t="shared" si="40"/>
        <v>111.6920152091253</v>
      </c>
      <c r="T61" s="27">
        <f t="shared" si="40"/>
        <v>119.54738778368441</v>
      </c>
      <c r="U61" s="27">
        <f t="shared" si="40"/>
        <v>106.88298918387413</v>
      </c>
      <c r="V61" s="27">
        <f t="shared" si="40"/>
        <v>106.44841269841324</v>
      </c>
      <c r="W61" s="27">
        <f t="shared" si="40"/>
        <v>112.91963377416016</v>
      </c>
      <c r="X61" s="27">
        <f t="shared" si="40"/>
        <v>86.494824840764295</v>
      </c>
      <c r="Y61" s="27">
        <f t="shared" si="40"/>
        <v>99.862153229217284</v>
      </c>
      <c r="Z61" s="27">
        <f t="shared" si="40"/>
        <v>104.67708711983491</v>
      </c>
      <c r="AA61" s="27">
        <f t="shared" si="40"/>
        <v>103.45098039215719</v>
      </c>
      <c r="AC61" s="26">
        <f t="shared" si="28"/>
        <v>5.7695100879967507</v>
      </c>
      <c r="AD61" s="26">
        <f t="shared" si="29"/>
        <v>2.081335749236509</v>
      </c>
      <c r="AE61" s="26">
        <f t="shared" si="30"/>
        <v>21.220964202516516</v>
      </c>
      <c r="AF61" s="26">
        <f t="shared" si="31"/>
        <v>3.3856809244653476</v>
      </c>
      <c r="AG61" s="26">
        <f t="shared" si="32"/>
        <v>2.5024527024148129</v>
      </c>
      <c r="AH61" s="26">
        <f t="shared" si="33"/>
        <v>2.7507519961253402</v>
      </c>
      <c r="AI61" s="26">
        <f t="shared" si="34"/>
        <v>3.0950195339894644</v>
      </c>
      <c r="AJ61" s="26">
        <f t="shared" si="35"/>
        <v>3.339779564719672</v>
      </c>
      <c r="AK61" s="26">
        <f t="shared" si="36"/>
        <v>1.8618564384462817</v>
      </c>
      <c r="AL61" s="26">
        <f t="shared" si="37"/>
        <v>5.5359542006808908</v>
      </c>
      <c r="AM61" s="26">
        <f t="shared" si="38"/>
        <v>4.0230344075654889</v>
      </c>
      <c r="AN61" s="26">
        <f t="shared" si="39"/>
        <v>50.690042574380122</v>
      </c>
      <c r="AO61" s="29">
        <f t="shared" si="14"/>
        <v>106.2563823825372</v>
      </c>
      <c r="AQ61" s="30">
        <v>93.21</v>
      </c>
      <c r="AR61" s="29">
        <f t="shared" si="21"/>
        <v>104.55412226584404</v>
      </c>
      <c r="AT61" s="34">
        <v>43.765166666666673</v>
      </c>
      <c r="AU61" s="29">
        <f t="shared" si="22"/>
        <v>117.03419624740611</v>
      </c>
      <c r="AW61" s="31">
        <v>119.25</v>
      </c>
      <c r="AY61" s="27">
        <f t="shared" si="23"/>
        <v>0.13564917974987012</v>
      </c>
      <c r="AZ61" s="27">
        <f t="shared" si="24"/>
        <v>-1.3820078306557229</v>
      </c>
      <c r="BA61" s="27">
        <f t="shared" si="25"/>
        <v>0.81953197906973141</v>
      </c>
      <c r="BB61" s="27">
        <f t="shared" si="26"/>
        <v>-0.42682667183612122</v>
      </c>
      <c r="BC61" s="27">
        <f t="shared" si="18"/>
        <v>3.2551443401986369</v>
      </c>
      <c r="BD61" s="27">
        <f t="shared" si="19"/>
        <v>2.8283176683625157</v>
      </c>
    </row>
    <row r="62" spans="1:56" s="26" customFormat="1">
      <c r="A62" s="26" t="s">
        <v>41</v>
      </c>
      <c r="B62" s="26">
        <v>128.68696184845399</v>
      </c>
      <c r="C62" s="26">
        <v>108.099599313108</v>
      </c>
      <c r="D62" s="26">
        <v>113.6</v>
      </c>
      <c r="E62" s="26">
        <v>112.89987370305801</v>
      </c>
      <c r="F62" s="26">
        <v>121.831805893601</v>
      </c>
      <c r="G62" s="26">
        <v>108.5</v>
      </c>
      <c r="H62" s="26">
        <v>107.39105074577201</v>
      </c>
      <c r="I62" s="26">
        <v>110.79076743604701</v>
      </c>
      <c r="J62" s="26">
        <v>87.54</v>
      </c>
      <c r="K62" s="38">
        <v>123.411</v>
      </c>
      <c r="L62" s="26">
        <v>107.480861412721</v>
      </c>
      <c r="M62" s="26">
        <v>106.152284263959</v>
      </c>
      <c r="N62" s="27"/>
      <c r="P62" s="27">
        <f t="shared" si="40"/>
        <v>125.40781283537214</v>
      </c>
      <c r="Q62" s="27">
        <f t="shared" si="40"/>
        <v>107.14893617021303</v>
      </c>
      <c r="R62" s="27">
        <f t="shared" si="40"/>
        <v>109.75845410628024</v>
      </c>
      <c r="S62" s="27">
        <f t="shared" si="40"/>
        <v>111.88212927756625</v>
      </c>
      <c r="T62" s="27">
        <f t="shared" si="40"/>
        <v>119.2010120972293</v>
      </c>
      <c r="U62" s="27">
        <f t="shared" si="40"/>
        <v>106.68633235004916</v>
      </c>
      <c r="V62" s="27">
        <f t="shared" si="40"/>
        <v>106.54761904761955</v>
      </c>
      <c r="W62" s="27">
        <f t="shared" si="40"/>
        <v>112.7161749745672</v>
      </c>
      <c r="X62" s="27">
        <f t="shared" si="40"/>
        <v>87.121815286624184</v>
      </c>
      <c r="Y62" s="27">
        <f t="shared" si="40"/>
        <v>96.657999028806884</v>
      </c>
      <c r="Z62" s="27">
        <f t="shared" si="40"/>
        <v>105.16579829556943</v>
      </c>
      <c r="AA62" s="27">
        <f t="shared" si="40"/>
        <v>102.50980392156809</v>
      </c>
      <c r="AC62" s="26">
        <f t="shared" si="28"/>
        <v>5.793680377535499</v>
      </c>
      <c r="AD62" s="26">
        <f t="shared" si="29"/>
        <v>2.0829902291643712</v>
      </c>
      <c r="AE62" s="26">
        <f t="shared" si="30"/>
        <v>21.220964202516516</v>
      </c>
      <c r="AF62" s="26">
        <f t="shared" si="31"/>
        <v>3.3914437856133701</v>
      </c>
      <c r="AG62" s="26">
        <f t="shared" si="32"/>
        <v>2.4952021151063826</v>
      </c>
      <c r="AH62" s="26">
        <f t="shared" si="33"/>
        <v>2.7456908148997186</v>
      </c>
      <c r="AI62" s="26">
        <f t="shared" si="34"/>
        <v>3.0979039883547843</v>
      </c>
      <c r="AJ62" s="26">
        <f t="shared" si="35"/>
        <v>3.3337619438823425</v>
      </c>
      <c r="AK62" s="26">
        <f t="shared" si="36"/>
        <v>1.8753528089010187</v>
      </c>
      <c r="AL62" s="26">
        <f t="shared" si="37"/>
        <v>5.3583288408042975</v>
      </c>
      <c r="AM62" s="26">
        <f t="shared" si="38"/>
        <v>4.041816950426</v>
      </c>
      <c r="AN62" s="26">
        <f t="shared" si="39"/>
        <v>50.228874635871314</v>
      </c>
      <c r="AO62" s="29">
        <f t="shared" si="14"/>
        <v>105.66601069307561</v>
      </c>
      <c r="AQ62" s="30">
        <v>84.4</v>
      </c>
      <c r="AR62" s="29">
        <f t="shared" si="21"/>
        <v>94.671901289960715</v>
      </c>
      <c r="AT62" s="34">
        <v>43.908499999999997</v>
      </c>
      <c r="AU62" s="29">
        <f t="shared" si="22"/>
        <v>117.41748969147983</v>
      </c>
      <c r="AW62" s="31">
        <v>119.15</v>
      </c>
      <c r="AY62" s="27">
        <f t="shared" si="23"/>
        <v>9.6916340442199655E-2</v>
      </c>
      <c r="AZ62" s="27">
        <f t="shared" si="24"/>
        <v>-1.7076776159221461</v>
      </c>
      <c r="BA62" s="27">
        <f t="shared" si="25"/>
        <v>1.0794801524913058</v>
      </c>
      <c r="BB62" s="27">
        <f t="shared" si="26"/>
        <v>-0.53128112298864072</v>
      </c>
      <c r="BC62" s="27">
        <f t="shared" si="18"/>
        <v>3.4153153169269883</v>
      </c>
      <c r="BD62" s="27">
        <f t="shared" si="19"/>
        <v>2.8840341939383478</v>
      </c>
    </row>
    <row r="63" spans="1:56" s="26" customFormat="1">
      <c r="A63" s="26" t="s">
        <v>42</v>
      </c>
      <c r="B63" s="26">
        <v>129.34220760002501</v>
      </c>
      <c r="C63" s="26">
        <v>107.670291929021</v>
      </c>
      <c r="D63" s="26">
        <v>113.3</v>
      </c>
      <c r="E63" s="26">
        <v>112.995795430928</v>
      </c>
      <c r="F63" s="26">
        <v>122.246864150153</v>
      </c>
      <c r="G63" s="26">
        <v>108</v>
      </c>
      <c r="H63" s="26">
        <v>107.191067411049</v>
      </c>
      <c r="I63" s="26">
        <v>115.690359136739</v>
      </c>
      <c r="J63" s="26">
        <v>88.57</v>
      </c>
      <c r="K63" s="38">
        <v>121.672</v>
      </c>
      <c r="L63" s="26">
        <v>107.40552821812901</v>
      </c>
      <c r="M63" s="26">
        <v>105.17766497461901</v>
      </c>
      <c r="N63" s="27"/>
      <c r="P63" s="27">
        <f t="shared" si="40"/>
        <v>126.04636188023156</v>
      </c>
      <c r="Q63" s="27">
        <f t="shared" si="40"/>
        <v>106.72340425531944</v>
      </c>
      <c r="R63" s="27">
        <f t="shared" si="40"/>
        <v>109.46859903381647</v>
      </c>
      <c r="S63" s="27">
        <f t="shared" si="40"/>
        <v>111.97718631178672</v>
      </c>
      <c r="T63" s="27">
        <f t="shared" si="40"/>
        <v>119.60710772962531</v>
      </c>
      <c r="U63" s="27">
        <f t="shared" si="40"/>
        <v>106.19469026548671</v>
      </c>
      <c r="V63" s="27">
        <f t="shared" si="40"/>
        <v>106.34920634920596</v>
      </c>
      <c r="W63" s="27">
        <f t="shared" si="40"/>
        <v>117.70091556459809</v>
      </c>
      <c r="X63" s="27">
        <f t="shared" si="40"/>
        <v>88.146894904458563</v>
      </c>
      <c r="Y63" s="27">
        <f t="shared" si="40"/>
        <v>95.295978947038677</v>
      </c>
      <c r="Z63" s="27">
        <f t="shared" si="40"/>
        <v>105.0920877256755</v>
      </c>
      <c r="AA63" s="27">
        <f t="shared" si="40"/>
        <v>101.56862745097996</v>
      </c>
      <c r="AC63" s="26">
        <f t="shared" si="28"/>
        <v>5.8231805257930294</v>
      </c>
      <c r="AD63" s="26">
        <f t="shared" si="29"/>
        <v>2.0747178295251167</v>
      </c>
      <c r="AE63" s="26">
        <f t="shared" si="30"/>
        <v>21.164922923812686</v>
      </c>
      <c r="AF63" s="26">
        <f t="shared" si="31"/>
        <v>3.3943252161873816</v>
      </c>
      <c r="AG63" s="26">
        <f t="shared" si="32"/>
        <v>2.5037028036748947</v>
      </c>
      <c r="AH63" s="26">
        <f t="shared" si="33"/>
        <v>2.7330378618356641</v>
      </c>
      <c r="AI63" s="26">
        <f t="shared" si="34"/>
        <v>3.0921350796241165</v>
      </c>
      <c r="AJ63" s="26">
        <f t="shared" si="35"/>
        <v>3.4811936543970066</v>
      </c>
      <c r="AK63" s="26">
        <f t="shared" si="36"/>
        <v>1.8974183034540004</v>
      </c>
      <c r="AL63" s="26">
        <f t="shared" si="37"/>
        <v>5.2828239518222881</v>
      </c>
      <c r="AM63" s="26">
        <f t="shared" si="38"/>
        <v>4.0389840462342255</v>
      </c>
      <c r="AN63" s="26">
        <f t="shared" si="39"/>
        <v>49.767706697362975</v>
      </c>
      <c r="AO63" s="29">
        <f t="shared" si="14"/>
        <v>105.25414889372338</v>
      </c>
      <c r="AQ63" s="30">
        <v>75.790000000000006</v>
      </c>
      <c r="AR63" s="29">
        <f t="shared" si="21"/>
        <v>85.014021312394817</v>
      </c>
      <c r="AT63" s="34">
        <v>44.147399999999998</v>
      </c>
      <c r="AU63" s="29">
        <f t="shared" si="22"/>
        <v>118.05634181093949</v>
      </c>
      <c r="AW63" s="33">
        <v>118.98</v>
      </c>
      <c r="AY63" s="27">
        <f t="shared" si="23"/>
        <v>8.818696917849287E-3</v>
      </c>
      <c r="AZ63" s="27">
        <f t="shared" si="24"/>
        <v>-1.9107245470830525</v>
      </c>
      <c r="BA63" s="27">
        <f t="shared" si="25"/>
        <v>1.2558450759727033</v>
      </c>
      <c r="BB63" s="27">
        <f t="shared" si="26"/>
        <v>-0.64606077419249996</v>
      </c>
      <c r="BC63" s="27">
        <f t="shared" si="18"/>
        <v>3.3212419961462638</v>
      </c>
      <c r="BD63" s="27">
        <f t="shared" si="19"/>
        <v>2.6751812219537641</v>
      </c>
    </row>
    <row r="64" spans="1:56" s="26" customFormat="1">
      <c r="A64" s="26" t="s">
        <v>43</v>
      </c>
      <c r="B64" s="26">
        <v>130.34985442807101</v>
      </c>
      <c r="C64" s="26">
        <v>106.897538637664</v>
      </c>
      <c r="D64" s="26">
        <v>113.7</v>
      </c>
      <c r="E64" s="26">
        <v>113.379482342408</v>
      </c>
      <c r="F64" s="26">
        <v>121.978297042972</v>
      </c>
      <c r="G64" s="26">
        <v>106</v>
      </c>
      <c r="H64" s="26">
        <v>107.191067411049</v>
      </c>
      <c r="I64" s="26">
        <v>116.39030080826601</v>
      </c>
      <c r="J64" s="26">
        <v>86.31</v>
      </c>
      <c r="K64" s="38">
        <v>113.026</v>
      </c>
      <c r="L64" s="26">
        <v>106.77912754529</v>
      </c>
      <c r="M64" s="26">
        <v>104.20304568527899</v>
      </c>
      <c r="N64" s="27"/>
      <c r="P64" s="27">
        <f t="shared" si="40"/>
        <v>127.02833226014126</v>
      </c>
      <c r="Q64" s="27">
        <f t="shared" si="40"/>
        <v>105.95744680851054</v>
      </c>
      <c r="R64" s="27">
        <f t="shared" si="40"/>
        <v>109.85507246376817</v>
      </c>
      <c r="S64" s="27">
        <f t="shared" si="40"/>
        <v>112.35741444866862</v>
      </c>
      <c r="T64" s="27">
        <f t="shared" si="40"/>
        <v>119.34433996748642</v>
      </c>
      <c r="U64" s="27">
        <f t="shared" si="40"/>
        <v>104.22812192723696</v>
      </c>
      <c r="V64" s="27">
        <f t="shared" si="40"/>
        <v>106.34920634920596</v>
      </c>
      <c r="W64" s="27">
        <f t="shared" si="40"/>
        <v>118.4130213631735</v>
      </c>
      <c r="X64" s="27">
        <f t="shared" si="40"/>
        <v>85.897691082802524</v>
      </c>
      <c r="Y64" s="27">
        <f t="shared" si="40"/>
        <v>88.524256332336066</v>
      </c>
      <c r="Z64" s="27">
        <f t="shared" si="40"/>
        <v>104.47917928833951</v>
      </c>
      <c r="AA64" s="27">
        <f t="shared" si="40"/>
        <v>100.62745098039181</v>
      </c>
      <c r="AC64" s="26">
        <f t="shared" si="28"/>
        <v>5.8685463000041809</v>
      </c>
      <c r="AD64" s="26">
        <f t="shared" si="29"/>
        <v>2.0598275101744505</v>
      </c>
      <c r="AE64" s="26">
        <f t="shared" si="30"/>
        <v>21.239644628751126</v>
      </c>
      <c r="AF64" s="26">
        <f t="shared" si="31"/>
        <v>3.405850938483427</v>
      </c>
      <c r="AG64" s="26">
        <f t="shared" si="32"/>
        <v>2.4982023581305568</v>
      </c>
      <c r="AH64" s="26">
        <f t="shared" si="33"/>
        <v>2.6824260495794481</v>
      </c>
      <c r="AI64" s="26">
        <f t="shared" si="34"/>
        <v>3.0921350796241165</v>
      </c>
      <c r="AJ64" s="26">
        <f t="shared" si="35"/>
        <v>3.50225532732766</v>
      </c>
      <c r="AK64" s="26">
        <f t="shared" si="36"/>
        <v>1.8490027522989139</v>
      </c>
      <c r="AL64" s="26">
        <f t="shared" si="37"/>
        <v>4.9074270167225489</v>
      </c>
      <c r="AM64" s="26">
        <f t="shared" si="38"/>
        <v>4.0154282538451316</v>
      </c>
      <c r="AN64" s="26">
        <f t="shared" si="39"/>
        <v>49.306538758854636</v>
      </c>
      <c r="AO64" s="29">
        <f t="shared" si="14"/>
        <v>104.42728497379619</v>
      </c>
      <c r="AQ64" s="30">
        <v>59.29</v>
      </c>
      <c r="AR64" s="29">
        <f t="shared" si="21"/>
        <v>66.505888951205819</v>
      </c>
      <c r="AT64" s="34">
        <v>44.2607</v>
      </c>
      <c r="AU64" s="29">
        <f t="shared" si="22"/>
        <v>118.35932190777825</v>
      </c>
      <c r="AW64" s="33">
        <v>118.15</v>
      </c>
      <c r="AY64" s="27">
        <f t="shared" si="23"/>
        <v>-0.2321807798686415</v>
      </c>
      <c r="AZ64" s="27">
        <f t="shared" si="24"/>
        <v>-4.0390894370947557</v>
      </c>
      <c r="BA64" s="27">
        <f t="shared" si="25"/>
        <v>1.204372763596339</v>
      </c>
      <c r="BB64" s="27">
        <f t="shared" si="26"/>
        <v>-3.0668974533670577</v>
      </c>
      <c r="BC64" s="27">
        <f t="shared" si="18"/>
        <v>4.6488766469015941</v>
      </c>
      <c r="BD64" s="27">
        <f t="shared" si="19"/>
        <v>1.5819791935345364</v>
      </c>
    </row>
    <row r="65" spans="1:56" s="26" customFormat="1">
      <c r="A65" s="32" t="s">
        <v>48</v>
      </c>
      <c r="B65" s="26">
        <v>131.96594373971899</v>
      </c>
      <c r="C65" s="26">
        <v>106.725815684029</v>
      </c>
      <c r="D65" s="26">
        <v>114</v>
      </c>
      <c r="E65" s="26">
        <v>114.050934437499</v>
      </c>
      <c r="F65" s="26">
        <v>122.027127426096</v>
      </c>
      <c r="G65" s="26">
        <v>106</v>
      </c>
      <c r="H65" s="26">
        <v>106.79325393139599</v>
      </c>
      <c r="I65" s="26">
        <v>113.090575785352</v>
      </c>
      <c r="J65" s="26">
        <v>82.6</v>
      </c>
      <c r="K65" s="38">
        <v>109.029</v>
      </c>
      <c r="L65" s="26">
        <v>105.06400741636401</v>
      </c>
      <c r="M65" s="26">
        <v>102.416243654822</v>
      </c>
      <c r="N65" s="27"/>
      <c r="P65" s="27">
        <f t="shared" si="40"/>
        <v>128.60324103884929</v>
      </c>
      <c r="Q65" s="27">
        <f t="shared" si="40"/>
        <v>105.78723404255291</v>
      </c>
      <c r="R65" s="27">
        <f t="shared" si="40"/>
        <v>110.14492753623193</v>
      </c>
      <c r="S65" s="27">
        <f t="shared" si="40"/>
        <v>113.02281368821293</v>
      </c>
      <c r="T65" s="27">
        <f t="shared" si="40"/>
        <v>119.39211592423912</v>
      </c>
      <c r="U65" s="27">
        <f t="shared" si="40"/>
        <v>104.22812192723696</v>
      </c>
      <c r="V65" s="27">
        <f t="shared" si="40"/>
        <v>105.95451723137232</v>
      </c>
      <c r="W65" s="27">
        <f t="shared" si="40"/>
        <v>115.05595116988843</v>
      </c>
      <c r="X65" s="27">
        <f t="shared" si="40"/>
        <v>82.205414012738814</v>
      </c>
      <c r="Y65" s="27">
        <f t="shared" si="40"/>
        <v>85.393724839048261</v>
      </c>
      <c r="Z65" s="27">
        <f t="shared" si="40"/>
        <v>102.8010016559638</v>
      </c>
      <c r="AA65" s="27">
        <f t="shared" si="40"/>
        <v>98.901960784313246</v>
      </c>
      <c r="AC65" s="26">
        <f t="shared" si="28"/>
        <v>5.9413050690259102</v>
      </c>
      <c r="AD65" s="26">
        <f t="shared" si="29"/>
        <v>2.0565185503187449</v>
      </c>
      <c r="AE65" s="26">
        <f t="shared" si="30"/>
        <v>21.295685907454953</v>
      </c>
      <c r="AF65" s="26">
        <f t="shared" si="31"/>
        <v>3.4260209525015362</v>
      </c>
      <c r="AG65" s="26">
        <f t="shared" si="32"/>
        <v>2.4992024391386223</v>
      </c>
      <c r="AH65" s="26">
        <f t="shared" si="33"/>
        <v>2.6824260495794481</v>
      </c>
      <c r="AI65" s="26">
        <f t="shared" si="34"/>
        <v>3.0806593751154066</v>
      </c>
      <c r="AJ65" s="26">
        <f t="shared" si="35"/>
        <v>3.4029645835116926</v>
      </c>
      <c r="AK65" s="26">
        <f t="shared" si="36"/>
        <v>1.7695241262876868</v>
      </c>
      <c r="AL65" s="26">
        <f t="shared" si="37"/>
        <v>4.7338830021963334</v>
      </c>
      <c r="AM65" s="26">
        <f t="shared" si="38"/>
        <v>3.9509311748489875</v>
      </c>
      <c r="AN65" s="26">
        <f t="shared" si="39"/>
        <v>48.461064204922529</v>
      </c>
      <c r="AO65" s="29">
        <f t="shared" si="14"/>
        <v>103.30018543490185</v>
      </c>
      <c r="AQ65" s="30">
        <v>47.22</v>
      </c>
      <c r="AR65" s="29">
        <f t="shared" si="21"/>
        <v>52.966909702748161</v>
      </c>
      <c r="AT65" s="34">
        <v>44.607922222222236</v>
      </c>
      <c r="AU65" s="29">
        <f t="shared" si="22"/>
        <v>119.2878428478794</v>
      </c>
      <c r="AW65" s="31">
        <v>117.93</v>
      </c>
      <c r="AY65" s="27">
        <f t="shared" si="23"/>
        <v>-0.53484872752680979</v>
      </c>
      <c r="AZ65" s="27">
        <f t="shared" si="24"/>
        <v>-4.9819883505481064</v>
      </c>
      <c r="BA65" s="27">
        <f t="shared" si="25"/>
        <v>1.261329489904679</v>
      </c>
      <c r="BB65" s="27">
        <f t="shared" si="26"/>
        <v>-4.2555075881702376</v>
      </c>
      <c r="BC65" s="27">
        <f t="shared" si="18"/>
        <v>5.4135106761784808</v>
      </c>
      <c r="BD65" s="27">
        <f t="shared" si="19"/>
        <v>1.1580030880082433</v>
      </c>
    </row>
    <row r="66" spans="1:56" s="26" customFormat="1">
      <c r="A66" s="26" t="s">
        <v>33</v>
      </c>
      <c r="B66" s="26">
        <v>133.57652678454701</v>
      </c>
      <c r="C66" s="26">
        <v>107.670291929021</v>
      </c>
      <c r="D66" s="26">
        <v>115.4</v>
      </c>
      <c r="E66" s="26">
        <v>115.393838627679</v>
      </c>
      <c r="F66" s="26">
        <v>121.831805893601</v>
      </c>
      <c r="G66" s="26">
        <v>108.2</v>
      </c>
      <c r="H66" s="26">
        <v>107.190854091937</v>
      </c>
      <c r="I66" s="26">
        <v>112.090659111741</v>
      </c>
      <c r="J66" s="26">
        <v>83.69</v>
      </c>
      <c r="K66" s="38">
        <v>109.613</v>
      </c>
      <c r="L66" s="26">
        <v>105.279687384442</v>
      </c>
      <c r="M66" s="26">
        <v>102.253807106599</v>
      </c>
      <c r="N66" s="27"/>
      <c r="P66" s="27">
        <f t="shared" ref="P66:AA81" si="41">+P65*B66/B65</f>
        <v>130.17278385919712</v>
      </c>
      <c r="Q66" s="27">
        <f t="shared" si="41"/>
        <v>106.72340425531945</v>
      </c>
      <c r="R66" s="27">
        <f t="shared" si="41"/>
        <v>111.49758454106285</v>
      </c>
      <c r="S66" s="27">
        <f t="shared" si="41"/>
        <v>114.35361216729959</v>
      </c>
      <c r="T66" s="27">
        <f t="shared" si="41"/>
        <v>119.20101209722928</v>
      </c>
      <c r="U66" s="27">
        <f t="shared" si="41"/>
        <v>106.39134709931169</v>
      </c>
      <c r="V66" s="27">
        <f t="shared" si="41"/>
        <v>106.34899470546728</v>
      </c>
      <c r="W66" s="27">
        <f t="shared" si="41"/>
        <v>114.03865717192255</v>
      </c>
      <c r="X66" s="27">
        <f t="shared" si="41"/>
        <v>83.290207006369386</v>
      </c>
      <c r="Y66" s="27">
        <f t="shared" si="41"/>
        <v>85.851125487554668</v>
      </c>
      <c r="Z66" s="27">
        <f t="shared" si="41"/>
        <v>103.01203602730351</v>
      </c>
      <c r="AA66" s="27">
        <f t="shared" si="41"/>
        <v>98.745098039215549</v>
      </c>
      <c r="AC66" s="26">
        <f t="shared" si="28"/>
        <v>6.0138159376421134</v>
      </c>
      <c r="AD66" s="26">
        <f t="shared" si="29"/>
        <v>2.0747178295251167</v>
      </c>
      <c r="AE66" s="26">
        <f t="shared" si="30"/>
        <v>21.557211874739487</v>
      </c>
      <c r="AF66" s="26">
        <f t="shared" si="31"/>
        <v>3.4663609805376949</v>
      </c>
      <c r="AG66" s="26">
        <f t="shared" si="32"/>
        <v>2.4952021151063821</v>
      </c>
      <c r="AH66" s="26">
        <f t="shared" si="33"/>
        <v>2.7380990430612857</v>
      </c>
      <c r="AI66" s="26">
        <f t="shared" si="34"/>
        <v>3.0921289260189204</v>
      </c>
      <c r="AJ66" s="26">
        <f t="shared" si="35"/>
        <v>3.372876479325015</v>
      </c>
      <c r="AK66" s="26">
        <f t="shared" si="36"/>
        <v>1.7928749894554057</v>
      </c>
      <c r="AL66" s="26">
        <f t="shared" si="37"/>
        <v>4.7592394456497509</v>
      </c>
      <c r="AM66" s="26">
        <f t="shared" si="38"/>
        <v>3.959041818356928</v>
      </c>
      <c r="AN66" s="26">
        <f t="shared" si="39"/>
        <v>48.384202881837965</v>
      </c>
      <c r="AO66" s="29">
        <f t="shared" si="14"/>
        <v>103.70577232125606</v>
      </c>
      <c r="AQ66" s="30">
        <v>50.58</v>
      </c>
      <c r="AR66" s="29">
        <f t="shared" si="21"/>
        <v>56.735838474481191</v>
      </c>
      <c r="AT66" s="34">
        <v>44.881700000000002</v>
      </c>
      <c r="AU66" s="29">
        <f t="shared" si="22"/>
        <v>120.0199630387303</v>
      </c>
      <c r="AW66" s="31">
        <v>118.17</v>
      </c>
      <c r="AY66" s="27">
        <f t="shared" si="23"/>
        <v>-0.56586288295306497</v>
      </c>
      <c r="AZ66" s="27">
        <f t="shared" si="24"/>
        <v>-5.2624311963245471</v>
      </c>
      <c r="BA66" s="27">
        <f t="shared" si="25"/>
        <v>1.304020929626527</v>
      </c>
      <c r="BB66" s="27">
        <f t="shared" si="26"/>
        <v>-4.5242731496510844</v>
      </c>
      <c r="BC66" s="27">
        <f t="shared" si="18"/>
        <v>5.5415410586953628</v>
      </c>
      <c r="BD66" s="27">
        <f t="shared" si="19"/>
        <v>1.0172679090442784</v>
      </c>
    </row>
    <row r="67" spans="1:56" s="26" customFormat="1">
      <c r="A67" s="26" t="s">
        <v>34</v>
      </c>
      <c r="B67" s="26">
        <v>135.33853216692199</v>
      </c>
      <c r="C67" s="26">
        <v>108.443045220377</v>
      </c>
      <c r="D67" s="26">
        <v>114.8</v>
      </c>
      <c r="E67" s="26">
        <v>116.06529072277</v>
      </c>
      <c r="F67" s="26">
        <v>122.002712234534</v>
      </c>
      <c r="G67" s="26">
        <v>109.7</v>
      </c>
      <c r="H67" s="26">
        <v>107.287567644502</v>
      </c>
      <c r="I67" s="26">
        <v>112.790600783268</v>
      </c>
      <c r="J67" s="26">
        <v>84.48</v>
      </c>
      <c r="K67" s="38">
        <v>109.1</v>
      </c>
      <c r="L67" s="26">
        <v>105.95149436635</v>
      </c>
      <c r="M67" s="26">
        <v>102.253807106599</v>
      </c>
      <c r="N67" s="27"/>
      <c r="P67" s="27">
        <f t="shared" si="41"/>
        <v>131.88989053444848</v>
      </c>
      <c r="Q67" s="27">
        <f t="shared" si="41"/>
        <v>107.48936170212735</v>
      </c>
      <c r="R67" s="27">
        <f t="shared" si="41"/>
        <v>110.9178743961353</v>
      </c>
      <c r="S67" s="27">
        <f t="shared" si="41"/>
        <v>115.0190114068439</v>
      </c>
      <c r="T67" s="27">
        <f t="shared" si="41"/>
        <v>119.36822794586276</v>
      </c>
      <c r="U67" s="27">
        <f t="shared" si="41"/>
        <v>107.866273352999</v>
      </c>
      <c r="V67" s="27">
        <f t="shared" si="41"/>
        <v>106.44494868565351</v>
      </c>
      <c r="W67" s="27">
        <f t="shared" si="41"/>
        <v>114.75076297049796</v>
      </c>
      <c r="X67" s="27">
        <f t="shared" si="41"/>
        <v>84.076433121019079</v>
      </c>
      <c r="Y67" s="27">
        <f t="shared" si="41"/>
        <v>85.449333479534502</v>
      </c>
      <c r="Z67" s="27">
        <f t="shared" si="41"/>
        <v>103.66937275334254</v>
      </c>
      <c r="AA67" s="27">
        <f t="shared" si="41"/>
        <v>98.745098039215549</v>
      </c>
      <c r="AC67" s="26">
        <f t="shared" si="28"/>
        <v>6.0931440674102211</v>
      </c>
      <c r="AD67" s="26">
        <f t="shared" si="29"/>
        <v>2.0896081488757638</v>
      </c>
      <c r="AE67" s="26">
        <f t="shared" si="30"/>
        <v>21.445129317331826</v>
      </c>
      <c r="AF67" s="26">
        <f t="shared" si="31"/>
        <v>3.4865309945558041</v>
      </c>
      <c r="AG67" s="26">
        <f t="shared" si="32"/>
        <v>2.4987023986345891</v>
      </c>
      <c r="AH67" s="26">
        <f t="shared" si="33"/>
        <v>2.7760579022534477</v>
      </c>
      <c r="AI67" s="26">
        <f t="shared" si="34"/>
        <v>3.0949188167792632</v>
      </c>
      <c r="AJ67" s="26">
        <f t="shared" si="35"/>
        <v>3.3939381522556684</v>
      </c>
      <c r="AK67" s="26">
        <f t="shared" si="36"/>
        <v>1.8097990095494407</v>
      </c>
      <c r="AL67" s="26">
        <f t="shared" si="37"/>
        <v>4.736965720492897</v>
      </c>
      <c r="AM67" s="26">
        <f t="shared" si="38"/>
        <v>3.984305114642428</v>
      </c>
      <c r="AN67" s="26">
        <f t="shared" si="39"/>
        <v>48.384202881837965</v>
      </c>
      <c r="AO67" s="29">
        <f t="shared" si="14"/>
        <v>103.79330252461932</v>
      </c>
      <c r="AQ67" s="30">
        <v>47.82</v>
      </c>
      <c r="AR67" s="29">
        <f t="shared" si="21"/>
        <v>53.639932697700495</v>
      </c>
      <c r="AT67" s="34">
        <v>44.752400000000002</v>
      </c>
      <c r="AU67" s="29">
        <f t="shared" si="22"/>
        <v>119.67419669697168</v>
      </c>
      <c r="AW67" s="31">
        <v>118.34</v>
      </c>
      <c r="AY67" s="27">
        <f t="shared" si="23"/>
        <v>-0.63445347672239882</v>
      </c>
      <c r="AZ67" s="27">
        <f t="shared" si="24"/>
        <v>-5.5206470269881178</v>
      </c>
      <c r="BA67" s="27">
        <f t="shared" si="25"/>
        <v>1.1702014920297072</v>
      </c>
      <c r="BB67" s="27">
        <f t="shared" si="26"/>
        <v>-4.9848990116808096</v>
      </c>
      <c r="BC67" s="27">
        <f t="shared" si="18"/>
        <v>5.6227083492095176</v>
      </c>
      <c r="BD67" s="27">
        <f t="shared" si="19"/>
        <v>0.63780933752870794</v>
      </c>
    </row>
    <row r="68" spans="1:56" s="26" customFormat="1">
      <c r="A68" s="26" t="s">
        <v>35</v>
      </c>
      <c r="B68" s="26">
        <v>136.29937572699899</v>
      </c>
      <c r="C68" s="26">
        <v>108.35718374356</v>
      </c>
      <c r="D68" s="26">
        <v>114.5</v>
      </c>
      <c r="E68" s="26">
        <v>116.64082108999</v>
      </c>
      <c r="F68" s="26">
        <v>121.91725906406801</v>
      </c>
      <c r="G68" s="26">
        <v>111.2</v>
      </c>
      <c r="H68" s="26">
        <v>107.491740699915</v>
      </c>
      <c r="I68" s="26">
        <v>112.090659111741</v>
      </c>
      <c r="J68" s="26">
        <v>82.92</v>
      </c>
      <c r="K68" s="38">
        <v>110.08499999999999</v>
      </c>
      <c r="L68" s="26">
        <v>106.925666088195</v>
      </c>
      <c r="M68" s="26">
        <v>101.60406091370599</v>
      </c>
      <c r="N68" s="27"/>
      <c r="P68" s="27">
        <f t="shared" si="41"/>
        <v>132.82625026829712</v>
      </c>
      <c r="Q68" s="27">
        <f t="shared" si="41"/>
        <v>107.40425531914903</v>
      </c>
      <c r="R68" s="27">
        <f t="shared" si="41"/>
        <v>110.62801932367154</v>
      </c>
      <c r="S68" s="27">
        <f t="shared" si="41"/>
        <v>115.58935361216675</v>
      </c>
      <c r="T68" s="27">
        <f t="shared" si="41"/>
        <v>119.28462002154652</v>
      </c>
      <c r="U68" s="27">
        <f t="shared" si="41"/>
        <v>109.34119960668632</v>
      </c>
      <c r="V68" s="27">
        <f t="shared" si="41"/>
        <v>106.64751819937798</v>
      </c>
      <c r="W68" s="27">
        <f t="shared" si="41"/>
        <v>114.03865717192255</v>
      </c>
      <c r="X68" s="27">
        <f t="shared" si="41"/>
        <v>82.523885350318437</v>
      </c>
      <c r="Y68" s="27">
        <f t="shared" si="41"/>
        <v>86.220805463744782</v>
      </c>
      <c r="Z68" s="27">
        <f t="shared" si="41"/>
        <v>104.62256149279074</v>
      </c>
      <c r="AA68" s="27">
        <f t="shared" si="41"/>
        <v>98.117647058823778</v>
      </c>
      <c r="AC68" s="26">
        <f t="shared" si="28"/>
        <v>6.1364026881744218</v>
      </c>
      <c r="AD68" s="26">
        <f t="shared" si="29"/>
        <v>2.0879536689479208</v>
      </c>
      <c r="AE68" s="26">
        <f t="shared" si="30"/>
        <v>21.389088038628</v>
      </c>
      <c r="AF68" s="26">
        <f t="shared" si="31"/>
        <v>3.503819577999872</v>
      </c>
      <c r="AG68" s="26">
        <f t="shared" si="32"/>
        <v>2.4969522568704963</v>
      </c>
      <c r="AH68" s="26">
        <f t="shared" si="33"/>
        <v>2.8140167614456097</v>
      </c>
      <c r="AI68" s="26">
        <f t="shared" si="34"/>
        <v>3.1008085861621497</v>
      </c>
      <c r="AJ68" s="26">
        <f t="shared" si="35"/>
        <v>3.372876479325015</v>
      </c>
      <c r="AK68" s="26">
        <f t="shared" si="36"/>
        <v>1.7763794255662833</v>
      </c>
      <c r="AL68" s="26">
        <f t="shared" si="37"/>
        <v>4.7797330095367601</v>
      </c>
      <c r="AM68" s="26">
        <f t="shared" si="38"/>
        <v>4.0209388346017354</v>
      </c>
      <c r="AN68" s="26">
        <f t="shared" si="39"/>
        <v>48.076757589499231</v>
      </c>
      <c r="AO68" s="29">
        <f t="shared" si="14"/>
        <v>103.55572691675749</v>
      </c>
      <c r="AQ68" s="30">
        <v>54.45</v>
      </c>
      <c r="AR68" s="29">
        <f t="shared" si="21"/>
        <v>61.076836791923718</v>
      </c>
      <c r="AT68" s="34">
        <v>44.797123809523796</v>
      </c>
      <c r="AU68" s="29">
        <f t="shared" si="22"/>
        <v>119.79379443872382</v>
      </c>
      <c r="AW68" s="31">
        <v>118.04</v>
      </c>
      <c r="AY68" s="27">
        <f t="shared" si="23"/>
        <v>-0.57930648786634797</v>
      </c>
      <c r="AZ68" s="27">
        <f t="shared" si="24"/>
        <v>-4.941111855758745</v>
      </c>
      <c r="BA68" s="27">
        <f t="shared" si="25"/>
        <v>1.2108565399811968</v>
      </c>
      <c r="BB68" s="27">
        <f t="shared" si="26"/>
        <v>-4.3095618036438967</v>
      </c>
      <c r="BC68" s="27">
        <f t="shared" si="18"/>
        <v>4.2672212159565479</v>
      </c>
      <c r="BD68" s="27">
        <f t="shared" si="19"/>
        <v>-4.234058768734883E-2</v>
      </c>
    </row>
    <row r="69" spans="1:56" s="26" customFormat="1">
      <c r="A69" s="26" t="s">
        <v>36</v>
      </c>
      <c r="B69" s="26">
        <v>137.30702255504499</v>
      </c>
      <c r="C69" s="26">
        <v>108.95821408128199</v>
      </c>
      <c r="D69" s="26">
        <v>114.3</v>
      </c>
      <c r="E69" s="26">
        <v>117.02450800147</v>
      </c>
      <c r="F69" s="26">
        <v>121.55103119064</v>
      </c>
      <c r="G69" s="26">
        <v>110.1</v>
      </c>
      <c r="H69" s="26">
        <v>107.588454252479</v>
      </c>
      <c r="I69" s="26">
        <v>113.390550787435</v>
      </c>
      <c r="J69" s="26">
        <v>83.8</v>
      </c>
      <c r="K69" s="38">
        <v>111.19499999999999</v>
      </c>
      <c r="L69" s="26">
        <v>107.436487065222</v>
      </c>
      <c r="M69" s="26">
        <v>102.091370558376</v>
      </c>
      <c r="N69" s="27"/>
      <c r="P69" s="27">
        <f t="shared" si="41"/>
        <v>133.8082206482068</v>
      </c>
      <c r="Q69" s="27">
        <f t="shared" si="41"/>
        <v>108.00000000000028</v>
      </c>
      <c r="R69" s="27">
        <f t="shared" si="41"/>
        <v>110.43478260869568</v>
      </c>
      <c r="S69" s="27">
        <f t="shared" si="41"/>
        <v>115.96958174904864</v>
      </c>
      <c r="T69" s="27">
        <f t="shared" si="41"/>
        <v>118.9263003459032</v>
      </c>
      <c r="U69" s="27">
        <f t="shared" si="41"/>
        <v>108.25958702064894</v>
      </c>
      <c r="V69" s="27">
        <f t="shared" si="41"/>
        <v>106.74347217956321</v>
      </c>
      <c r="W69" s="27">
        <f t="shared" si="41"/>
        <v>115.36113936927789</v>
      </c>
      <c r="X69" s="27">
        <f t="shared" si="41"/>
        <v>83.399681528662384</v>
      </c>
      <c r="Y69" s="27">
        <f t="shared" si="41"/>
        <v>87.090179984022356</v>
      </c>
      <c r="Z69" s="27">
        <f t="shared" si="41"/>
        <v>105.12237974070077</v>
      </c>
      <c r="AA69" s="27">
        <f t="shared" si="41"/>
        <v>98.588235294117851</v>
      </c>
      <c r="AC69" s="26">
        <f t="shared" ref="AC69:AC85" si="42">+P69*(B$2/100)</f>
        <v>6.1817684623855724</v>
      </c>
      <c r="AD69" s="26">
        <f t="shared" ref="AD69:AD85" si="43">+Q69*(C$2/100)</f>
        <v>2.0995350284428809</v>
      </c>
      <c r="AE69" s="26">
        <f t="shared" ref="AE69:AE85" si="44">+R69*(D$2/100)</f>
        <v>21.351727186158779</v>
      </c>
      <c r="AF69" s="26">
        <f t="shared" ref="AF69:AF85" si="45">+S69*(E$2/100)</f>
        <v>3.515345300295917</v>
      </c>
      <c r="AG69" s="26">
        <f t="shared" ref="AG69:AG85" si="46">+T69*(F$2/100)</f>
        <v>2.4894516493100487</v>
      </c>
      <c r="AH69" s="26">
        <f t="shared" ref="AH69:AH85" si="47">+U69*(G$2/100)</f>
        <v>2.7861802647046905</v>
      </c>
      <c r="AI69" s="26">
        <f t="shared" ref="AI69:AI85" si="48">+V69*(H$2/100)</f>
        <v>3.1035984769224632</v>
      </c>
      <c r="AJ69" s="26">
        <f t="shared" ref="AJ69:AJ85" si="49">+W69*(I$2/100)</f>
        <v>3.4119910147676871</v>
      </c>
      <c r="AK69" s="26">
        <f t="shared" ref="AK69:AK85" si="50">+X69*(J$2/100)</f>
        <v>1.7952314985824231</v>
      </c>
      <c r="AL69" s="26">
        <f t="shared" ref="AL69:AL85" si="51">+Y69*(K$2/100)</f>
        <v>4.8279276195252763</v>
      </c>
      <c r="AM69" s="26">
        <f t="shared" ref="AM69:AM85" si="52">+Z69*(L$2/100)</f>
        <v>4.0401482534363389</v>
      </c>
      <c r="AN69" s="26">
        <f t="shared" ref="AN69:AN85" si="53">+AA69*(M$2/100)</f>
        <v>48.3073415587534</v>
      </c>
      <c r="AO69" s="29">
        <f t="shared" ref="AO69" si="54">+SUM(AC69:AN69)</f>
        <v>103.91024631328548</v>
      </c>
      <c r="AQ69" s="30">
        <v>59.27</v>
      </c>
      <c r="AR69" s="29">
        <f t="shared" si="21"/>
        <v>66.483454851374091</v>
      </c>
      <c r="AT69" s="34">
        <v>44.865099999999998</v>
      </c>
      <c r="AU69" s="29">
        <f t="shared" si="22"/>
        <v>119.97557230962593</v>
      </c>
      <c r="AW69" s="31">
        <v>118.38</v>
      </c>
      <c r="AY69" s="27">
        <f t="shared" si="23"/>
        <v>-0.53832285323703255</v>
      </c>
      <c r="AZ69" s="27">
        <f t="shared" si="24"/>
        <v>-4.451642315810334</v>
      </c>
      <c r="BA69" s="27">
        <f t="shared" si="25"/>
        <v>1.2017409267066805</v>
      </c>
      <c r="BB69" s="27">
        <f t="shared" si="26"/>
        <v>-3.7882242423406858</v>
      </c>
      <c r="BC69" s="27">
        <f t="shared" si="18"/>
        <v>4.0168246995415835</v>
      </c>
      <c r="BD69" s="27">
        <f t="shared" si="19"/>
        <v>0.22860045720089772</v>
      </c>
    </row>
    <row r="70" spans="1:56" s="26" customFormat="1">
      <c r="A70" s="26" t="s">
        <v>37</v>
      </c>
      <c r="B70" s="26">
        <v>138.39175711857101</v>
      </c>
      <c r="C70" s="26">
        <v>109.21579851173399</v>
      </c>
      <c r="D70" s="26">
        <v>114.3</v>
      </c>
      <c r="E70" s="26">
        <v>117.12042972934</v>
      </c>
      <c r="F70" s="26">
        <v>122.07595780922</v>
      </c>
      <c r="G70" s="26">
        <v>111.5</v>
      </c>
      <c r="H70" s="26">
        <v>107.792627307892</v>
      </c>
      <c r="I70" s="26">
        <v>115.190400799934</v>
      </c>
      <c r="J70" s="26">
        <v>84.77</v>
      </c>
      <c r="K70" s="38">
        <v>110.43300000000001</v>
      </c>
      <c r="L70" s="26">
        <v>107.723372381613</v>
      </c>
      <c r="M70" s="26">
        <v>101.76649746192901</v>
      </c>
      <c r="N70" s="27"/>
      <c r="P70" s="27">
        <f t="shared" si="41"/>
        <v>134.86531444515981</v>
      </c>
      <c r="Q70" s="27">
        <f t="shared" si="41"/>
        <v>108.25531914893625</v>
      </c>
      <c r="R70" s="27">
        <f t="shared" si="41"/>
        <v>110.43478260869568</v>
      </c>
      <c r="S70" s="27">
        <f t="shared" si="41"/>
        <v>116.06463878326912</v>
      </c>
      <c r="T70" s="27">
        <f t="shared" si="41"/>
        <v>119.43989188099181</v>
      </c>
      <c r="U70" s="27">
        <f t="shared" si="41"/>
        <v>109.63618485742377</v>
      </c>
      <c r="V70" s="27">
        <f t="shared" si="41"/>
        <v>106.94604169328771</v>
      </c>
      <c r="W70" s="27">
        <f t="shared" si="41"/>
        <v>117.19226856561566</v>
      </c>
      <c r="X70" s="27">
        <f t="shared" si="41"/>
        <v>84.365047770700599</v>
      </c>
      <c r="Y70" s="27">
        <f t="shared" si="41"/>
        <v>86.49336612415614</v>
      </c>
      <c r="Z70" s="27">
        <f t="shared" si="41"/>
        <v>105.40308574659781</v>
      </c>
      <c r="AA70" s="27">
        <f t="shared" si="41"/>
        <v>98.274509803921489</v>
      </c>
      <c r="AC70" s="26">
        <f t="shared" si="42"/>
        <v>6.2306048422741291</v>
      </c>
      <c r="AD70" s="26">
        <f t="shared" si="43"/>
        <v>2.1044984682264301</v>
      </c>
      <c r="AE70" s="26">
        <f t="shared" si="44"/>
        <v>21.351727186158779</v>
      </c>
      <c r="AF70" s="26">
        <f t="shared" si="45"/>
        <v>3.5182267308699284</v>
      </c>
      <c r="AG70" s="26">
        <f t="shared" si="46"/>
        <v>2.5002025201466869</v>
      </c>
      <c r="AH70" s="26">
        <f t="shared" si="47"/>
        <v>2.8216085332840422</v>
      </c>
      <c r="AI70" s="26">
        <f t="shared" si="48"/>
        <v>3.1094882463053501</v>
      </c>
      <c r="AJ70" s="26">
        <f t="shared" si="49"/>
        <v>3.4661496023036831</v>
      </c>
      <c r="AK70" s="26">
        <f t="shared" si="50"/>
        <v>1.8160116245206686</v>
      </c>
      <c r="AL70" s="26">
        <f t="shared" si="51"/>
        <v>4.7948426710466743</v>
      </c>
      <c r="AM70" s="26">
        <f t="shared" si="52"/>
        <v>4.0509365735091096</v>
      </c>
      <c r="AN70" s="26">
        <f t="shared" si="53"/>
        <v>48.153618912583802</v>
      </c>
      <c r="AO70" s="29">
        <f t="shared" ref="AO70:AO83" si="55">+SUM(AC70:AN70)</f>
        <v>103.91791591122929</v>
      </c>
      <c r="AQ70" s="30">
        <v>59.82</v>
      </c>
      <c r="AR70" s="29">
        <f t="shared" si="21"/>
        <v>67.100392596747056</v>
      </c>
      <c r="AT70" s="34">
        <v>44.914857142857144</v>
      </c>
      <c r="AU70" s="29">
        <f t="shared" si="22"/>
        <v>120.10862989092581</v>
      </c>
      <c r="AW70" s="31">
        <v>118.86</v>
      </c>
      <c r="AY70" s="27">
        <f t="shared" si="23"/>
        <v>-0.50036117073637587</v>
      </c>
      <c r="AZ70" s="27">
        <f t="shared" si="24"/>
        <v>-4.7682906162630871</v>
      </c>
      <c r="BA70" s="27">
        <f t="shared" si="25"/>
        <v>1.0890871857084727</v>
      </c>
      <c r="BB70" s="27">
        <f t="shared" si="26"/>
        <v>-4.1795646012909904</v>
      </c>
      <c r="BC70" s="27">
        <f t="shared" si="18"/>
        <v>4.7975278621053539</v>
      </c>
      <c r="BD70" s="27">
        <f t="shared" si="19"/>
        <v>0.61796326081436348</v>
      </c>
    </row>
    <row r="71" spans="1:56" s="26" customFormat="1">
      <c r="A71" s="26" t="s">
        <v>38</v>
      </c>
      <c r="B71" s="26">
        <v>139.25073474247901</v>
      </c>
      <c r="C71" s="26">
        <v>109.301659988552</v>
      </c>
      <c r="D71" s="26">
        <v>114.7</v>
      </c>
      <c r="E71" s="26">
        <v>117.32186535786801</v>
      </c>
      <c r="F71" s="26">
        <v>121.55103119064</v>
      </c>
      <c r="G71" s="26">
        <v>111.4</v>
      </c>
      <c r="H71" s="26">
        <v>107.69591375532799</v>
      </c>
      <c r="I71" s="26">
        <v>113.590534122157</v>
      </c>
      <c r="J71" s="26">
        <v>85.23</v>
      </c>
      <c r="K71" s="38">
        <v>107.087</v>
      </c>
      <c r="L71" s="26">
        <v>106.723401620524</v>
      </c>
      <c r="M71" s="26">
        <v>101.360406091371</v>
      </c>
      <c r="N71" s="27"/>
      <c r="P71" s="27">
        <f t="shared" si="41"/>
        <v>135.70240394934507</v>
      </c>
      <c r="Q71" s="27">
        <f t="shared" si="41"/>
        <v>108.34042553191559</v>
      </c>
      <c r="R71" s="27">
        <f t="shared" si="41"/>
        <v>110.82125603864738</v>
      </c>
      <c r="S71" s="27">
        <f t="shared" si="41"/>
        <v>116.2642585551331</v>
      </c>
      <c r="T71" s="27">
        <f t="shared" si="41"/>
        <v>118.9263003459032</v>
      </c>
      <c r="U71" s="27">
        <f t="shared" si="41"/>
        <v>109.53785644051129</v>
      </c>
      <c r="V71" s="27">
        <f t="shared" si="41"/>
        <v>106.85008771310247</v>
      </c>
      <c r="W71" s="27">
        <f t="shared" si="41"/>
        <v>115.56459816887086</v>
      </c>
      <c r="X71" s="27">
        <f t="shared" si="41"/>
        <v>84.822850318471311</v>
      </c>
      <c r="Y71" s="27">
        <f t="shared" si="41"/>
        <v>83.872711038706811</v>
      </c>
      <c r="Z71" s="27">
        <f t="shared" si="41"/>
        <v>104.42465366129535</v>
      </c>
      <c r="AA71" s="27">
        <f t="shared" si="41"/>
        <v>97.882352941176748</v>
      </c>
      <c r="AC71" s="26">
        <f t="shared" si="42"/>
        <v>6.2692773055360913</v>
      </c>
      <c r="AD71" s="26">
        <f t="shared" si="43"/>
        <v>2.1061529481542927</v>
      </c>
      <c r="AE71" s="26">
        <f t="shared" si="44"/>
        <v>21.426448891097216</v>
      </c>
      <c r="AF71" s="26">
        <f t="shared" si="45"/>
        <v>3.524277735075382</v>
      </c>
      <c r="AG71" s="26">
        <f t="shared" si="46"/>
        <v>2.4894516493100487</v>
      </c>
      <c r="AH71" s="26">
        <f t="shared" si="47"/>
        <v>2.8190779426712314</v>
      </c>
      <c r="AI71" s="26">
        <f t="shared" si="48"/>
        <v>3.1066983555450367</v>
      </c>
      <c r="AJ71" s="26">
        <f t="shared" si="49"/>
        <v>3.4180086356050166</v>
      </c>
      <c r="AK71" s="26">
        <f t="shared" si="50"/>
        <v>1.825866117233651</v>
      </c>
      <c r="AL71" s="26">
        <f t="shared" si="51"/>
        <v>4.6495641440002107</v>
      </c>
      <c r="AM71" s="26">
        <f t="shared" si="52"/>
        <v>4.013332680881379</v>
      </c>
      <c r="AN71" s="26">
        <f t="shared" si="53"/>
        <v>47.961465604872153</v>
      </c>
      <c r="AO71" s="29">
        <f t="shared" si="55"/>
        <v>103.60962200998171</v>
      </c>
      <c r="AQ71" s="30">
        <v>50.9</v>
      </c>
      <c r="AR71" s="29">
        <f t="shared" si="21"/>
        <v>57.094784071789121</v>
      </c>
      <c r="AT71" s="34">
        <v>45.060556521739123</v>
      </c>
      <c r="AU71" s="29">
        <f t="shared" si="22"/>
        <v>120.49825047277056</v>
      </c>
      <c r="AW71" s="31">
        <v>119.15</v>
      </c>
      <c r="AY71" s="27">
        <f t="shared" si="23"/>
        <v>-0.56620060039925602</v>
      </c>
      <c r="AZ71" s="27">
        <f t="shared" si="24"/>
        <v>-5.445508307580285</v>
      </c>
      <c r="BA71" s="27">
        <f t="shared" si="25"/>
        <v>1.1244172009722171</v>
      </c>
      <c r="BB71" s="27">
        <f t="shared" si="26"/>
        <v>-4.8872917070073241</v>
      </c>
      <c r="BC71" s="27">
        <f t="shared" si="18"/>
        <v>5.3849300335930108</v>
      </c>
      <c r="BD71" s="27">
        <f t="shared" si="19"/>
        <v>0.49763832658568674</v>
      </c>
    </row>
    <row r="72" spans="1:56" s="26" customFormat="1">
      <c r="A72" s="26" t="s">
        <v>39</v>
      </c>
      <c r="B72" s="26">
        <v>139.55633255098499</v>
      </c>
      <c r="C72" s="26">
        <v>109.301659988552</v>
      </c>
      <c r="D72" s="26">
        <v>115.3</v>
      </c>
      <c r="E72" s="26">
        <v>117.88780355230099</v>
      </c>
      <c r="F72" s="26">
        <v>121.44116282861199</v>
      </c>
      <c r="G72" s="26">
        <v>110.9</v>
      </c>
      <c r="H72" s="26">
        <v>107.889340860456</v>
      </c>
      <c r="I72" s="26">
        <v>112.69060911590699</v>
      </c>
      <c r="J72" s="26">
        <v>85.75</v>
      </c>
      <c r="K72" s="38">
        <v>103.054</v>
      </c>
      <c r="L72" s="26">
        <v>106.395237841343</v>
      </c>
      <c r="M72" s="26">
        <v>99.898477157360404</v>
      </c>
      <c r="N72" s="27"/>
      <c r="P72" s="27">
        <f t="shared" si="41"/>
        <v>136.00021463833431</v>
      </c>
      <c r="Q72" s="27">
        <f t="shared" si="41"/>
        <v>108.34042553191559</v>
      </c>
      <c r="R72" s="27">
        <f t="shared" si="41"/>
        <v>111.40096618357491</v>
      </c>
      <c r="S72" s="27">
        <f t="shared" si="41"/>
        <v>116.82509505703388</v>
      </c>
      <c r="T72" s="27">
        <f t="shared" si="41"/>
        <v>118.81880444321058</v>
      </c>
      <c r="U72" s="27">
        <f t="shared" si="41"/>
        <v>109.04621435594885</v>
      </c>
      <c r="V72" s="27">
        <f t="shared" si="41"/>
        <v>107.04199567347294</v>
      </c>
      <c r="W72" s="27">
        <f t="shared" si="41"/>
        <v>114.64903357070145</v>
      </c>
      <c r="X72" s="27">
        <f t="shared" si="41"/>
        <v>85.340366242038186</v>
      </c>
      <c r="Y72" s="27">
        <f t="shared" si="41"/>
        <v>80.713983615031637</v>
      </c>
      <c r="Z72" s="27">
        <f t="shared" si="41"/>
        <v>104.10355830203193</v>
      </c>
      <c r="AA72" s="27">
        <f t="shared" si="41"/>
        <v>96.47058823529396</v>
      </c>
      <c r="AC72" s="26">
        <f t="shared" si="42"/>
        <v>6.2830357780427635</v>
      </c>
      <c r="AD72" s="26">
        <f t="shared" si="43"/>
        <v>2.1061529481542927</v>
      </c>
      <c r="AE72" s="26">
        <f t="shared" si="44"/>
        <v>21.538531448504873</v>
      </c>
      <c r="AF72" s="26">
        <f t="shared" si="45"/>
        <v>3.5412781754620482</v>
      </c>
      <c r="AG72" s="26">
        <f t="shared" si="46"/>
        <v>2.4872014670419227</v>
      </c>
      <c r="AH72" s="26">
        <f t="shared" si="47"/>
        <v>2.8064249896071773</v>
      </c>
      <c r="AI72" s="26">
        <f t="shared" si="48"/>
        <v>3.1122781370656636</v>
      </c>
      <c r="AJ72" s="26">
        <f t="shared" si="49"/>
        <v>3.390929341837003</v>
      </c>
      <c r="AK72" s="26">
        <f t="shared" si="50"/>
        <v>1.8370059785613699</v>
      </c>
      <c r="AL72" s="26">
        <f t="shared" si="51"/>
        <v>4.4744570610419352</v>
      </c>
      <c r="AM72" s="26">
        <f t="shared" si="52"/>
        <v>4.0009920845391491</v>
      </c>
      <c r="AN72" s="26">
        <f t="shared" si="53"/>
        <v>47.26971369710936</v>
      </c>
      <c r="AO72" s="29">
        <f t="shared" si="55"/>
        <v>102.84800110696756</v>
      </c>
      <c r="AQ72" s="30">
        <v>42.87</v>
      </c>
      <c r="AR72" s="29">
        <f t="shared" si="21"/>
        <v>48.087492989343801</v>
      </c>
      <c r="AT72" s="34">
        <v>45.143261904761914</v>
      </c>
      <c r="AU72" s="29">
        <f t="shared" si="22"/>
        <v>120.71941627115831</v>
      </c>
      <c r="AW72" s="31">
        <v>119.53</v>
      </c>
      <c r="AY72" s="27">
        <f t="shared" si="23"/>
        <v>-0.65513030207729073</v>
      </c>
      <c r="AZ72" s="27">
        <f t="shared" si="24"/>
        <v>-5.5253534732564944</v>
      </c>
      <c r="BA72" s="27">
        <f t="shared" si="25"/>
        <v>1.1622952220963132</v>
      </c>
      <c r="BB72" s="27">
        <f t="shared" si="26"/>
        <v>-5.0181885532374721</v>
      </c>
      <c r="BC72" s="27">
        <f t="shared" si="18"/>
        <v>5.4466879651010274</v>
      </c>
      <c r="BD72" s="27">
        <f t="shared" si="19"/>
        <v>0.42849941186355522</v>
      </c>
    </row>
    <row r="73" spans="1:56" s="26" customFormat="1">
      <c r="A73" s="26" t="s">
        <v>40</v>
      </c>
      <c r="B73" s="26">
        <v>140.31069110531399</v>
      </c>
      <c r="C73" s="26">
        <v>109.12993703491701</v>
      </c>
      <c r="D73" s="26">
        <v>115.4</v>
      </c>
      <c r="E73" s="26">
        <v>118.751099103131</v>
      </c>
      <c r="F73" s="26">
        <v>121.123765338308</v>
      </c>
      <c r="G73" s="26">
        <v>109.3</v>
      </c>
      <c r="H73" s="26">
        <v>107.491740699915</v>
      </c>
      <c r="I73" s="26">
        <v>109.490875760354</v>
      </c>
      <c r="J73" s="26">
        <v>85.08</v>
      </c>
      <c r="K73" s="38">
        <v>101.66200000000001</v>
      </c>
      <c r="L73" s="26">
        <v>106.044370907627</v>
      </c>
      <c r="M73" s="26">
        <v>99.329949238578706</v>
      </c>
      <c r="N73" s="27"/>
      <c r="P73" s="27">
        <f t="shared" si="41"/>
        <v>136.73535093367605</v>
      </c>
      <c r="Q73" s="27">
        <f t="shared" si="41"/>
        <v>108.17021276595794</v>
      </c>
      <c r="R73" s="27">
        <f t="shared" si="41"/>
        <v>111.49758454106284</v>
      </c>
      <c r="S73" s="27">
        <f t="shared" si="41"/>
        <v>117.68060836501814</v>
      </c>
      <c r="T73" s="27">
        <f t="shared" si="41"/>
        <v>118.50826072431998</v>
      </c>
      <c r="U73" s="27">
        <f t="shared" si="41"/>
        <v>107.47295968534902</v>
      </c>
      <c r="V73" s="27">
        <f t="shared" si="41"/>
        <v>106.64751819937798</v>
      </c>
      <c r="W73" s="27">
        <f t="shared" si="41"/>
        <v>111.39369277721286</v>
      </c>
      <c r="X73" s="27">
        <f t="shared" si="41"/>
        <v>84.673566878980864</v>
      </c>
      <c r="Y73" s="27">
        <f t="shared" si="41"/>
        <v>79.623740973386248</v>
      </c>
      <c r="Z73" s="27">
        <f t="shared" si="41"/>
        <v>103.76024879841648</v>
      </c>
      <c r="AA73" s="27">
        <f t="shared" si="41"/>
        <v>95.921568627450853</v>
      </c>
      <c r="AC73" s="26">
        <f t="shared" si="42"/>
        <v>6.3169981335997232</v>
      </c>
      <c r="AD73" s="26">
        <f t="shared" si="43"/>
        <v>2.102843988298587</v>
      </c>
      <c r="AE73" s="26">
        <f t="shared" si="44"/>
        <v>21.557211874739483</v>
      </c>
      <c r="AF73" s="26">
        <f t="shared" si="45"/>
        <v>3.56721105062815</v>
      </c>
      <c r="AG73" s="26">
        <f t="shared" si="46"/>
        <v>2.4807009404895406</v>
      </c>
      <c r="AH73" s="26">
        <f t="shared" si="47"/>
        <v>2.7659355398022041</v>
      </c>
      <c r="AI73" s="26">
        <f t="shared" si="48"/>
        <v>3.1008085861621497</v>
      </c>
      <c r="AJ73" s="26">
        <f t="shared" si="49"/>
        <v>3.2946474084397006</v>
      </c>
      <c r="AK73" s="26">
        <f t="shared" si="50"/>
        <v>1.822652695696809</v>
      </c>
      <c r="AL73" s="26">
        <f t="shared" si="51"/>
        <v>4.4140184150022828</v>
      </c>
      <c r="AM73" s="26">
        <f t="shared" si="52"/>
        <v>3.9877977362486958</v>
      </c>
      <c r="AN73" s="26">
        <f t="shared" si="53"/>
        <v>47.000699066312819</v>
      </c>
      <c r="AO73" s="29">
        <f t="shared" si="55"/>
        <v>102.41152543542015</v>
      </c>
      <c r="AQ73" s="30">
        <v>45.48</v>
      </c>
      <c r="AR73" s="29">
        <f t="shared" si="21"/>
        <v>51.015143017386428</v>
      </c>
      <c r="AT73" s="34">
        <v>45.228223809523811</v>
      </c>
      <c r="AU73" s="29">
        <f t="shared" si="22"/>
        <v>120.94661632528334</v>
      </c>
      <c r="AW73" s="31">
        <v>119.72</v>
      </c>
      <c r="AY73" s="27">
        <f t="shared" si="23"/>
        <v>-0.72969258878755827</v>
      </c>
      <c r="AZ73" s="27">
        <f t="shared" si="24"/>
        <v>-4.9043500848333457</v>
      </c>
      <c r="BA73" s="27">
        <f t="shared" si="25"/>
        <v>1.1009057970834839</v>
      </c>
      <c r="BB73" s="27">
        <f t="shared" si="26"/>
        <v>-4.5331368765374203</v>
      </c>
      <c r="BC73" s="27">
        <f t="shared" si="18"/>
        <v>4.9272668555730457</v>
      </c>
      <c r="BD73" s="27">
        <f t="shared" si="19"/>
        <v>0.39412997903562541</v>
      </c>
    </row>
    <row r="74" spans="1:56" s="26" customFormat="1">
      <c r="A74" s="26" t="s">
        <v>41</v>
      </c>
      <c r="B74" s="26">
        <v>141.46150087067801</v>
      </c>
      <c r="C74" s="26">
        <v>109.21579851173399</v>
      </c>
      <c r="D74" s="26">
        <v>115</v>
      </c>
      <c r="E74" s="26">
        <v>119.518472926092</v>
      </c>
      <c r="F74" s="26">
        <v>120.781952656442</v>
      </c>
      <c r="G74" s="26">
        <v>109.4</v>
      </c>
      <c r="H74" s="26">
        <v>107.69591375532799</v>
      </c>
      <c r="I74" s="26">
        <v>108.690942421465</v>
      </c>
      <c r="J74" s="26">
        <v>81.83</v>
      </c>
      <c r="K74" s="38">
        <v>102.69499999999999</v>
      </c>
      <c r="L74" s="26">
        <v>106.72546554366301</v>
      </c>
      <c r="M74" s="26">
        <v>99.086294416243703</v>
      </c>
      <c r="N74" s="27"/>
      <c r="P74" s="27">
        <f t="shared" si="41"/>
        <v>137.85683623094994</v>
      </c>
      <c r="Q74" s="27">
        <f t="shared" si="41"/>
        <v>108.25531914893627</v>
      </c>
      <c r="R74" s="27">
        <f t="shared" si="41"/>
        <v>111.11111111111114</v>
      </c>
      <c r="S74" s="27">
        <f t="shared" si="41"/>
        <v>118.44106463878295</v>
      </c>
      <c r="T74" s="27">
        <f t="shared" si="41"/>
        <v>118.17382902705302</v>
      </c>
      <c r="U74" s="27">
        <f t="shared" si="41"/>
        <v>107.57128810226152</v>
      </c>
      <c r="V74" s="27">
        <f t="shared" si="41"/>
        <v>106.85008771310247</v>
      </c>
      <c r="W74" s="27">
        <f t="shared" si="41"/>
        <v>110.57985757883995</v>
      </c>
      <c r="X74" s="27">
        <f t="shared" si="41"/>
        <v>81.439092356687866</v>
      </c>
      <c r="Y74" s="27">
        <f t="shared" si="41"/>
        <v>80.432807531446358</v>
      </c>
      <c r="Z74" s="27">
        <f t="shared" si="41"/>
        <v>104.4266731289632</v>
      </c>
      <c r="AA74" s="27">
        <f t="shared" si="41"/>
        <v>95.686274509803809</v>
      </c>
      <c r="AC74" s="26">
        <f t="shared" si="42"/>
        <v>6.3688093183545345</v>
      </c>
      <c r="AD74" s="26">
        <f t="shared" si="43"/>
        <v>2.1044984682264305</v>
      </c>
      <c r="AE74" s="26">
        <f t="shared" si="44"/>
        <v>21.482490169801046</v>
      </c>
      <c r="AF74" s="26">
        <f t="shared" si="45"/>
        <v>3.5902624952202711</v>
      </c>
      <c r="AG74" s="26">
        <f t="shared" si="46"/>
        <v>2.4737003734331262</v>
      </c>
      <c r="AH74" s="26">
        <f t="shared" si="47"/>
        <v>2.7684661304150149</v>
      </c>
      <c r="AI74" s="26">
        <f t="shared" si="48"/>
        <v>3.1066983555450367</v>
      </c>
      <c r="AJ74" s="26">
        <f t="shared" si="49"/>
        <v>3.270576925090352</v>
      </c>
      <c r="AK74" s="26">
        <f t="shared" si="50"/>
        <v>1.7530285623985644</v>
      </c>
      <c r="AL74" s="26">
        <f t="shared" si="51"/>
        <v>4.4588697952888925</v>
      </c>
      <c r="AM74" s="26">
        <f t="shared" si="52"/>
        <v>4.0134102946948342</v>
      </c>
      <c r="AN74" s="26">
        <f t="shared" si="53"/>
        <v>46.885407081685727</v>
      </c>
      <c r="AO74" s="29">
        <f t="shared" si="55"/>
        <v>102.27621797015382</v>
      </c>
      <c r="AQ74" s="30">
        <v>46.22</v>
      </c>
      <c r="AR74" s="29">
        <f t="shared" si="21"/>
        <v>51.845204711160967</v>
      </c>
      <c r="AT74" s="34">
        <v>45.3339</v>
      </c>
      <c r="AU74" s="29">
        <f t="shared" si="22"/>
        <v>121.22920928577784</v>
      </c>
      <c r="AW74" s="31">
        <v>120.61</v>
      </c>
      <c r="AY74" s="27">
        <f t="shared" si="23"/>
        <v>-0.64386858125879187</v>
      </c>
      <c r="AZ74" s="27">
        <f t="shared" si="24"/>
        <v>-3.9263616065281983</v>
      </c>
      <c r="BA74" s="27">
        <f t="shared" si="25"/>
        <v>1.0734701322743365</v>
      </c>
      <c r="BB74" s="27">
        <f t="shared" si="26"/>
        <v>-3.4967600555126532</v>
      </c>
      <c r="BC74" s="27">
        <f t="shared" si="18"/>
        <v>4.7221062577786919</v>
      </c>
      <c r="BD74" s="27">
        <f t="shared" si="19"/>
        <v>1.2253462022660386</v>
      </c>
    </row>
    <row r="75" spans="1:56" s="26" customFormat="1">
      <c r="A75" s="26" t="s">
        <v>42</v>
      </c>
      <c r="B75" s="26">
        <v>142.89037711044901</v>
      </c>
      <c r="C75" s="26">
        <v>109.12993703491701</v>
      </c>
      <c r="D75" s="26">
        <v>115</v>
      </c>
      <c r="E75" s="26">
        <v>120.285846749052</v>
      </c>
      <c r="F75" s="26">
        <v>120.733122273318</v>
      </c>
      <c r="G75" s="26">
        <v>110.5</v>
      </c>
      <c r="H75" s="26">
        <v>107.287567644502</v>
      </c>
      <c r="I75" s="26">
        <v>109.490875760354</v>
      </c>
      <c r="J75" s="26">
        <v>80.94</v>
      </c>
      <c r="K75" s="38">
        <v>101.643</v>
      </c>
      <c r="L75" s="26">
        <v>107.117610940169</v>
      </c>
      <c r="M75" s="26">
        <v>98.355329949238595</v>
      </c>
      <c r="N75" s="27"/>
      <c r="P75" s="27">
        <f t="shared" si="41"/>
        <v>139.24930242541285</v>
      </c>
      <c r="Q75" s="27">
        <f t="shared" si="41"/>
        <v>108.17021276595794</v>
      </c>
      <c r="R75" s="27">
        <f t="shared" si="41"/>
        <v>111.11111111111114</v>
      </c>
      <c r="S75" s="27">
        <f t="shared" si="41"/>
        <v>119.20152091254675</v>
      </c>
      <c r="T75" s="27">
        <f t="shared" si="41"/>
        <v>118.12605307030032</v>
      </c>
      <c r="U75" s="27">
        <f t="shared" si="41"/>
        <v>108.65290068829887</v>
      </c>
      <c r="V75" s="27">
        <f t="shared" si="41"/>
        <v>106.4449486856535</v>
      </c>
      <c r="W75" s="27">
        <f t="shared" si="41"/>
        <v>111.39369277721286</v>
      </c>
      <c r="X75" s="27">
        <f t="shared" si="41"/>
        <v>80.55334394904456</v>
      </c>
      <c r="Y75" s="27">
        <f t="shared" si="41"/>
        <v>79.608859787904009</v>
      </c>
      <c r="Z75" s="27">
        <f t="shared" si="41"/>
        <v>104.81037198594505</v>
      </c>
      <c r="AA75" s="27">
        <f t="shared" si="41"/>
        <v>94.980392156862607</v>
      </c>
      <c r="AC75" s="26">
        <f t="shared" si="42"/>
        <v>6.433139473588418</v>
      </c>
      <c r="AD75" s="26">
        <f t="shared" si="43"/>
        <v>2.102843988298587</v>
      </c>
      <c r="AE75" s="26">
        <f t="shared" si="44"/>
        <v>21.482490169801046</v>
      </c>
      <c r="AF75" s="26">
        <f t="shared" si="45"/>
        <v>3.6133139398123619</v>
      </c>
      <c r="AG75" s="26">
        <f t="shared" si="46"/>
        <v>2.4727002924250612</v>
      </c>
      <c r="AH75" s="26">
        <f t="shared" si="47"/>
        <v>2.7963026271559333</v>
      </c>
      <c r="AI75" s="26">
        <f t="shared" si="48"/>
        <v>3.0949188167792627</v>
      </c>
      <c r="AJ75" s="26">
        <f t="shared" si="49"/>
        <v>3.2946474084397006</v>
      </c>
      <c r="AK75" s="26">
        <f t="shared" si="50"/>
        <v>1.7339622612799683</v>
      </c>
      <c r="AL75" s="26">
        <f t="shared" si="51"/>
        <v>4.413193462218695</v>
      </c>
      <c r="AM75" s="26">
        <f t="shared" si="52"/>
        <v>4.0281569192547471</v>
      </c>
      <c r="AN75" s="26">
        <f t="shared" si="53"/>
        <v>46.53953112780443</v>
      </c>
      <c r="AO75" s="29">
        <f t="shared" si="55"/>
        <v>102.00520048685821</v>
      </c>
      <c r="AQ75" s="30">
        <v>42.44</v>
      </c>
      <c r="AR75" s="29">
        <f t="shared" si="21"/>
        <v>47.605159842961307</v>
      </c>
      <c r="AT75" s="34">
        <v>45.433300000000003</v>
      </c>
      <c r="AU75" s="29">
        <f t="shared" si="22"/>
        <v>121.49501883234247</v>
      </c>
      <c r="AW75" s="31">
        <v>120.81</v>
      </c>
      <c r="AY75" s="27">
        <f t="shared" si="23"/>
        <v>-0.61799788289687974</v>
      </c>
      <c r="AZ75" s="27">
        <f t="shared" si="24"/>
        <v>-3.4345535386926445</v>
      </c>
      <c r="BA75" s="27">
        <f t="shared" si="25"/>
        <v>0.96979622506166296</v>
      </c>
      <c r="BB75" s="27">
        <f t="shared" si="26"/>
        <v>-3.0827551965278612</v>
      </c>
      <c r="BC75" s="27">
        <f t="shared" si="18"/>
        <v>4.6208288223473257</v>
      </c>
      <c r="BD75" s="27">
        <f t="shared" si="19"/>
        <v>1.5380736258194645</v>
      </c>
    </row>
    <row r="76" spans="1:56" s="26" customFormat="1">
      <c r="A76" s="26" t="s">
        <v>43</v>
      </c>
      <c r="B76" s="26">
        <v>144.26143754860999</v>
      </c>
      <c r="C76" s="26">
        <v>108.614768174012</v>
      </c>
      <c r="D76" s="26">
        <v>115.6</v>
      </c>
      <c r="E76" s="26">
        <v>121.053220572013</v>
      </c>
      <c r="F76" s="26">
        <v>120.977274188937</v>
      </c>
      <c r="G76" s="26">
        <v>111.4</v>
      </c>
      <c r="H76" s="26">
        <v>107.287567644502</v>
      </c>
      <c r="I76" s="26">
        <v>108.39096741938199</v>
      </c>
      <c r="J76" s="26">
        <v>81</v>
      </c>
      <c r="K76" s="38">
        <v>98.738</v>
      </c>
      <c r="L76" s="26">
        <v>106.797702853546</v>
      </c>
      <c r="M76" s="26">
        <v>97.299492385786806</v>
      </c>
      <c r="N76" s="27"/>
      <c r="P76" s="27">
        <f t="shared" si="41"/>
        <v>140.58542605709326</v>
      </c>
      <c r="Q76" s="27">
        <f t="shared" si="41"/>
        <v>107.659574468085</v>
      </c>
      <c r="R76" s="27">
        <f t="shared" si="41"/>
        <v>111.69082125603867</v>
      </c>
      <c r="S76" s="27">
        <f t="shared" si="41"/>
        <v>119.96197718631154</v>
      </c>
      <c r="T76" s="27">
        <f t="shared" si="41"/>
        <v>118.36493285406284</v>
      </c>
      <c r="U76" s="27">
        <f t="shared" si="41"/>
        <v>109.53785644051126</v>
      </c>
      <c r="V76" s="27">
        <f t="shared" si="41"/>
        <v>106.4449486856535</v>
      </c>
      <c r="W76" s="27">
        <f t="shared" si="41"/>
        <v>110.27466937945049</v>
      </c>
      <c r="X76" s="27">
        <f t="shared" si="41"/>
        <v>80.613057324840739</v>
      </c>
      <c r="Y76" s="27">
        <f t="shared" si="41"/>
        <v>77.33360484970008</v>
      </c>
      <c r="Z76" s="27">
        <f t="shared" si="41"/>
        <v>104.49735449735491</v>
      </c>
      <c r="AA76" s="27">
        <f t="shared" si="41"/>
        <v>93.960784313725341</v>
      </c>
      <c r="AC76" s="26">
        <f t="shared" si="42"/>
        <v>6.494866674564248</v>
      </c>
      <c r="AD76" s="26">
        <f t="shared" si="43"/>
        <v>2.0929171087314695</v>
      </c>
      <c r="AE76" s="26">
        <f t="shared" si="44"/>
        <v>21.594572727208703</v>
      </c>
      <c r="AF76" s="26">
        <f t="shared" si="45"/>
        <v>3.6363653844044825</v>
      </c>
      <c r="AG76" s="26">
        <f t="shared" si="46"/>
        <v>2.4777006974653659</v>
      </c>
      <c r="AH76" s="26">
        <f t="shared" si="47"/>
        <v>2.8190779426712309</v>
      </c>
      <c r="AI76" s="26">
        <f t="shared" si="48"/>
        <v>3.0949188167792627</v>
      </c>
      <c r="AJ76" s="26">
        <f t="shared" si="49"/>
        <v>3.2615504938343576</v>
      </c>
      <c r="AK76" s="26">
        <f t="shared" si="50"/>
        <v>1.7352476298947053</v>
      </c>
      <c r="AL76" s="26">
        <f t="shared" si="51"/>
        <v>4.2870625234649653</v>
      </c>
      <c r="AM76" s="26">
        <f t="shared" si="52"/>
        <v>4.0161267781664085</v>
      </c>
      <c r="AN76" s="26">
        <f t="shared" si="53"/>
        <v>46.03993252775367</v>
      </c>
      <c r="AO76" s="29">
        <f t="shared" si="55"/>
        <v>101.55033930493887</v>
      </c>
      <c r="AQ76" s="30">
        <v>37.19</v>
      </c>
      <c r="AR76" s="29">
        <f t="shared" si="21"/>
        <v>41.716208637128439</v>
      </c>
      <c r="AT76" s="34">
        <v>45.527700000000003</v>
      </c>
      <c r="AU76" s="29">
        <f t="shared" si="22"/>
        <v>121.74745767736964</v>
      </c>
      <c r="AW76" s="31">
        <v>120.92</v>
      </c>
      <c r="AY76" s="27">
        <f t="shared" si="23"/>
        <v>-0.55108180398782558</v>
      </c>
      <c r="AZ76" s="27">
        <f t="shared" si="24"/>
        <v>-2.2919596347599414</v>
      </c>
      <c r="BA76" s="27">
        <f t="shared" si="25"/>
        <v>0.96225493364143277</v>
      </c>
      <c r="BB76" s="27">
        <f t="shared" si="26"/>
        <v>-1.8807865051063342</v>
      </c>
      <c r="BC76" s="27">
        <f t="shared" si="18"/>
        <v>4.2252638643953784</v>
      </c>
      <c r="BD76" s="27">
        <f t="shared" si="19"/>
        <v>2.3444773592890442</v>
      </c>
    </row>
    <row r="77" spans="1:56" s="26" customFormat="1">
      <c r="A77" s="32" t="s">
        <v>49</v>
      </c>
      <c r="B77" s="26">
        <v>146.092271266235</v>
      </c>
      <c r="C77" s="26">
        <v>108.872352604464</v>
      </c>
      <c r="D77" s="26">
        <v>116.05200000000001</v>
      </c>
      <c r="E77" s="26">
        <v>122.58796821793401</v>
      </c>
      <c r="F77" s="26">
        <v>121.831805893601</v>
      </c>
      <c r="G77" s="26">
        <v>107.4</v>
      </c>
      <c r="H77" s="26">
        <v>107.029664837664</v>
      </c>
      <c r="I77" s="26">
        <v>105.39121739855</v>
      </c>
      <c r="J77" s="26">
        <v>81.319999999999993</v>
      </c>
      <c r="K77" s="38">
        <v>94.807000000000002</v>
      </c>
      <c r="L77" s="26">
        <v>104.76061071485699</v>
      </c>
      <c r="M77" s="26">
        <v>96.4060913705584</v>
      </c>
      <c r="N77" s="27"/>
      <c r="P77" s="27">
        <f t="shared" si="41"/>
        <v>142.36960721184764</v>
      </c>
      <c r="Q77" s="27">
        <f t="shared" si="41"/>
        <v>107.91489361702097</v>
      </c>
      <c r="R77" s="27">
        <f t="shared" si="41"/>
        <v>112.12753623188409</v>
      </c>
      <c r="S77" s="27">
        <f t="shared" si="41"/>
        <v>121.48288973384012</v>
      </c>
      <c r="T77" s="27">
        <f t="shared" si="41"/>
        <v>119.20101209722925</v>
      </c>
      <c r="U77" s="27">
        <f t="shared" si="41"/>
        <v>105.60471976401176</v>
      </c>
      <c r="V77" s="27">
        <f t="shared" si="41"/>
        <v>106.18907140515888</v>
      </c>
      <c r="W77" s="27">
        <f t="shared" si="41"/>
        <v>107.22278738555386</v>
      </c>
      <c r="X77" s="27">
        <f t="shared" si="41"/>
        <v>80.931528662420348</v>
      </c>
      <c r="Y77" s="27">
        <f t="shared" si="41"/>
        <v>74.254765895455819</v>
      </c>
      <c r="Z77" s="27">
        <f t="shared" si="41"/>
        <v>102.50413990872023</v>
      </c>
      <c r="AA77" s="27">
        <f t="shared" si="41"/>
        <v>93.098039215686157</v>
      </c>
      <c r="AC77" s="26">
        <f t="shared" si="42"/>
        <v>6.5772935594014692</v>
      </c>
      <c r="AD77" s="26">
        <f t="shared" si="43"/>
        <v>2.0978805485150187</v>
      </c>
      <c r="AE77" s="26">
        <f t="shared" si="44"/>
        <v>21.679008253789139</v>
      </c>
      <c r="AF77" s="26">
        <f t="shared" si="45"/>
        <v>3.6824682735886936</v>
      </c>
      <c r="AG77" s="26">
        <f t="shared" si="46"/>
        <v>2.4952021151063817</v>
      </c>
      <c r="AH77" s="26">
        <f t="shared" si="47"/>
        <v>2.7178543181587989</v>
      </c>
      <c r="AI77" s="26">
        <f t="shared" si="48"/>
        <v>3.0874791080850743</v>
      </c>
      <c r="AJ77" s="26">
        <f t="shared" si="49"/>
        <v>3.1712861812743545</v>
      </c>
      <c r="AK77" s="26">
        <f t="shared" si="50"/>
        <v>1.7421029291733015</v>
      </c>
      <c r="AL77" s="26">
        <f t="shared" si="51"/>
        <v>4.1163841343975269</v>
      </c>
      <c r="AM77" s="26">
        <f t="shared" si="52"/>
        <v>3.9395219442684342</v>
      </c>
      <c r="AN77" s="26">
        <f t="shared" si="53"/>
        <v>45.617195250787667</v>
      </c>
      <c r="AO77" s="29">
        <f t="shared" si="55"/>
        <v>100.92367661654586</v>
      </c>
      <c r="AQ77" s="30">
        <v>31.68</v>
      </c>
      <c r="AR77" s="29">
        <f t="shared" si="21"/>
        <v>35.535614133482902</v>
      </c>
      <c r="AT77" s="34">
        <v>45.615400000000001</v>
      </c>
      <c r="AU77" s="29">
        <f t="shared" si="22"/>
        <v>121.98197978233662</v>
      </c>
      <c r="AW77" s="31">
        <v>120.91</v>
      </c>
      <c r="AY77" s="27">
        <f t="shared" si="23"/>
        <v>-0.45607185152063173</v>
      </c>
      <c r="AZ77" s="27">
        <f t="shared" si="24"/>
        <v>-1.6146378649197228</v>
      </c>
      <c r="BA77" s="27">
        <f t="shared" si="25"/>
        <v>0.76658167724355553</v>
      </c>
      <c r="BB77" s="27">
        <f t="shared" si="26"/>
        <v>-1.3041280391967991</v>
      </c>
      <c r="BC77" s="27">
        <f t="shared" si="18"/>
        <v>3.8310507899811359</v>
      </c>
      <c r="BD77" s="27">
        <f t="shared" si="19"/>
        <v>2.5269227507843368</v>
      </c>
    </row>
    <row r="78" spans="1:56" s="26" customFormat="1">
      <c r="A78" s="26" t="s">
        <v>33</v>
      </c>
      <c r="B78" s="26">
        <v>147.408269036197</v>
      </c>
      <c r="C78" s="26">
        <v>109.12993703491701</v>
      </c>
      <c r="D78" s="26">
        <v>118.05419999999999</v>
      </c>
      <c r="E78" s="26">
        <v>124.12271586385501</v>
      </c>
      <c r="F78" s="26">
        <v>121.831805893601</v>
      </c>
      <c r="G78" s="26">
        <v>108.3</v>
      </c>
      <c r="H78" s="26">
        <v>106.81474583196599</v>
      </c>
      <c r="I78" s="26">
        <v>103.19140071660701</v>
      </c>
      <c r="J78" s="26">
        <v>81.96</v>
      </c>
      <c r="K78" s="38">
        <v>94.072999999999993</v>
      </c>
      <c r="L78" s="26">
        <v>104.434510858816</v>
      </c>
      <c r="M78" s="26">
        <v>96</v>
      </c>
      <c r="N78" s="27"/>
      <c r="P78" s="27">
        <f t="shared" si="41"/>
        <v>143.65207125992669</v>
      </c>
      <c r="Q78" s="27">
        <f t="shared" si="41"/>
        <v>108.17021276595793</v>
      </c>
      <c r="R78" s="27">
        <f t="shared" si="41"/>
        <v>114.06202898550727</v>
      </c>
      <c r="S78" s="27">
        <f t="shared" si="41"/>
        <v>123.00380228136871</v>
      </c>
      <c r="T78" s="27">
        <f t="shared" si="41"/>
        <v>119.20101209722925</v>
      </c>
      <c r="U78" s="27">
        <f t="shared" si="41"/>
        <v>106.48967551622414</v>
      </c>
      <c r="V78" s="27">
        <f t="shared" si="41"/>
        <v>105.97584033808036</v>
      </c>
      <c r="W78" s="27">
        <f t="shared" si="41"/>
        <v>104.98474059003014</v>
      </c>
      <c r="X78" s="27">
        <f t="shared" si="41"/>
        <v>81.568471337579581</v>
      </c>
      <c r="Y78" s="27">
        <f t="shared" si="41"/>
        <v>73.679882203668654</v>
      </c>
      <c r="Z78" s="27">
        <f t="shared" si="41"/>
        <v>102.18506401712561</v>
      </c>
      <c r="AA78" s="27">
        <f t="shared" si="41"/>
        <v>92.705882352941032</v>
      </c>
      <c r="AC78" s="26">
        <f t="shared" si="42"/>
        <v>6.6365417563220577</v>
      </c>
      <c r="AD78" s="26">
        <f t="shared" si="43"/>
        <v>2.102843988298587</v>
      </c>
      <c r="AE78" s="26">
        <f t="shared" si="44"/>
        <v>22.05302774785849</v>
      </c>
      <c r="AF78" s="26">
        <f t="shared" si="45"/>
        <v>3.7285711627729046</v>
      </c>
      <c r="AG78" s="26">
        <f t="shared" si="46"/>
        <v>2.4952021151063817</v>
      </c>
      <c r="AH78" s="26">
        <f t="shared" si="47"/>
        <v>2.7406296336740956</v>
      </c>
      <c r="AI78" s="26">
        <f t="shared" si="48"/>
        <v>3.0812793508399268</v>
      </c>
      <c r="AJ78" s="26">
        <f t="shared" si="49"/>
        <v>3.1050923520636995</v>
      </c>
      <c r="AK78" s="26">
        <f t="shared" si="50"/>
        <v>1.755813527730494</v>
      </c>
      <c r="AL78" s="26">
        <f t="shared" si="51"/>
        <v>4.0845149058105257</v>
      </c>
      <c r="AM78" s="26">
        <f t="shared" si="52"/>
        <v>3.9272589617396956</v>
      </c>
      <c r="AN78" s="26">
        <f t="shared" si="53"/>
        <v>45.425041943075826</v>
      </c>
      <c r="AO78" s="29">
        <f t="shared" si="55"/>
        <v>101.13581744529269</v>
      </c>
      <c r="AQ78" s="30">
        <v>30.32</v>
      </c>
      <c r="AR78" s="29">
        <f t="shared" si="21"/>
        <v>34.010095344924295</v>
      </c>
      <c r="AT78" s="34">
        <v>45.764200000000002</v>
      </c>
      <c r="AU78" s="29">
        <f t="shared" si="22"/>
        <v>122.37989186009133</v>
      </c>
      <c r="AW78" s="31">
        <v>120.23</v>
      </c>
      <c r="AY78" s="27">
        <f t="shared" si="23"/>
        <v>-0.49219409549026083</v>
      </c>
      <c r="AZ78" s="27">
        <f t="shared" si="24"/>
        <v>-2.1007802337677979</v>
      </c>
      <c r="BA78" s="27">
        <f t="shared" si="25"/>
        <v>0.67012332714512346</v>
      </c>
      <c r="BB78" s="27">
        <f t="shared" si="26"/>
        <v>-1.9228510021129355</v>
      </c>
      <c r="BC78" s="27">
        <f t="shared" si="18"/>
        <v>3.6661022503146796</v>
      </c>
      <c r="BD78" s="27">
        <f t="shared" si="19"/>
        <v>1.7432512482017444</v>
      </c>
    </row>
    <row r="79" spans="1:56" s="26" customFormat="1">
      <c r="A79" s="26" t="s">
        <v>34</v>
      </c>
      <c r="B79" s="26">
        <v>148.04148972048799</v>
      </c>
      <c r="C79" s="26">
        <v>109.816828849456</v>
      </c>
      <c r="D79" s="26">
        <v>117.44039999999998</v>
      </c>
      <c r="E79" s="26">
        <v>125.273776598295</v>
      </c>
      <c r="F79" s="26">
        <v>120.733122273318</v>
      </c>
      <c r="G79" s="26">
        <v>109.4</v>
      </c>
      <c r="H79" s="26">
        <v>107.029664837664</v>
      </c>
      <c r="I79" s="26">
        <v>102.49145904508001</v>
      </c>
      <c r="J79" s="26">
        <v>80.97</v>
      </c>
      <c r="K79" s="38">
        <v>97.992000000000004</v>
      </c>
      <c r="L79" s="26">
        <v>105.06091153165499</v>
      </c>
      <c r="M79" s="26">
        <v>95.918781725888294</v>
      </c>
      <c r="N79" s="27"/>
      <c r="P79" s="27">
        <f t="shared" si="41"/>
        <v>144.26915647134516</v>
      </c>
      <c r="Q79" s="27">
        <f t="shared" si="41"/>
        <v>108.85106382978751</v>
      </c>
      <c r="R79" s="27">
        <f t="shared" si="41"/>
        <v>113.46898550724639</v>
      </c>
      <c r="S79" s="27">
        <f t="shared" si="41"/>
        <v>124.1444866920144</v>
      </c>
      <c r="T79" s="27">
        <f t="shared" si="41"/>
        <v>118.1260530703003</v>
      </c>
      <c r="U79" s="27">
        <f t="shared" si="41"/>
        <v>107.57128810226152</v>
      </c>
      <c r="V79" s="27">
        <f t="shared" si="41"/>
        <v>106.18907140515888</v>
      </c>
      <c r="W79" s="27">
        <f t="shared" si="41"/>
        <v>104.27263479145473</v>
      </c>
      <c r="X79" s="27">
        <f t="shared" si="41"/>
        <v>80.583200636942649</v>
      </c>
      <c r="Y79" s="27">
        <f t="shared" si="41"/>
        <v>76.749322514450483</v>
      </c>
      <c r="Z79" s="27">
        <f t="shared" si="41"/>
        <v>102.79797245446159</v>
      </c>
      <c r="AA79" s="27">
        <f t="shared" si="41"/>
        <v>92.627450980391984</v>
      </c>
      <c r="AC79" s="26">
        <f t="shared" si="42"/>
        <v>6.6650503029574715</v>
      </c>
      <c r="AD79" s="26">
        <f t="shared" si="43"/>
        <v>2.1160798277213906</v>
      </c>
      <c r="AE79" s="26">
        <f t="shared" si="44"/>
        <v>21.938367291630453</v>
      </c>
      <c r="AF79" s="26">
        <f t="shared" si="45"/>
        <v>3.76314832966104</v>
      </c>
      <c r="AG79" s="26">
        <f t="shared" si="46"/>
        <v>2.4727002924250607</v>
      </c>
      <c r="AH79" s="26">
        <f t="shared" si="47"/>
        <v>2.7684661304150149</v>
      </c>
      <c r="AI79" s="26">
        <f t="shared" si="48"/>
        <v>3.0874791080850743</v>
      </c>
      <c r="AJ79" s="26">
        <f t="shared" si="49"/>
        <v>3.0840306791330461</v>
      </c>
      <c r="AK79" s="26">
        <f t="shared" si="50"/>
        <v>1.7346049455873369</v>
      </c>
      <c r="AL79" s="26">
        <f t="shared" si="51"/>
        <v>4.2546722720672783</v>
      </c>
      <c r="AM79" s="26">
        <f t="shared" si="52"/>
        <v>3.9508147541287881</v>
      </c>
      <c r="AN79" s="26">
        <f t="shared" si="53"/>
        <v>45.386611281533447</v>
      </c>
      <c r="AO79" s="29">
        <f t="shared" si="55"/>
        <v>101.2220252153454</v>
      </c>
      <c r="AQ79" s="30">
        <v>37.549999999999997</v>
      </c>
      <c r="AR79" s="29">
        <f t="shared" si="21"/>
        <v>42.120022434099837</v>
      </c>
      <c r="AT79" s="34">
        <v>45.809399999999997</v>
      </c>
      <c r="AU79" s="29">
        <f t="shared" si="22"/>
        <v>122.50076300198994</v>
      </c>
      <c r="AW79" s="31">
        <v>120.22</v>
      </c>
      <c r="AY79" s="27">
        <f t="shared" si="23"/>
        <v>-0.49173994629170292</v>
      </c>
      <c r="AZ79" s="27">
        <f t="shared" si="24"/>
        <v>-1.0633770808390612</v>
      </c>
      <c r="BA79" s="27">
        <f t="shared" si="25"/>
        <v>0.80147629136154308</v>
      </c>
      <c r="BB79" s="27">
        <f t="shared" si="26"/>
        <v>-0.75364073576922108</v>
      </c>
      <c r="BC79" s="27">
        <f t="shared" si="18"/>
        <v>2.3422836291273339</v>
      </c>
      <c r="BD79" s="27">
        <f t="shared" si="19"/>
        <v>1.5886428933581129</v>
      </c>
    </row>
    <row r="80" spans="1:56" s="26" customFormat="1">
      <c r="A80" s="26" t="s">
        <v>35</v>
      </c>
      <c r="B80" s="26">
        <v>148.94451747895599</v>
      </c>
      <c r="C80" s="26">
        <v>110.160274756726</v>
      </c>
      <c r="D80" s="26">
        <v>117.13349999999998</v>
      </c>
      <c r="E80" s="26">
        <v>125.945228693386</v>
      </c>
      <c r="F80" s="26">
        <v>120.855198231128</v>
      </c>
      <c r="G80" s="26">
        <v>107.5</v>
      </c>
      <c r="H80" s="26">
        <v>106.922205334815</v>
      </c>
      <c r="I80" s="26">
        <v>101.291559036747</v>
      </c>
      <c r="J80" s="26">
        <v>78.59</v>
      </c>
      <c r="K80" s="38">
        <v>100.14100000000001</v>
      </c>
      <c r="L80" s="26">
        <v>105.796700130887</v>
      </c>
      <c r="M80" s="26">
        <v>96.4060913705584</v>
      </c>
      <c r="N80" s="27"/>
      <c r="P80" s="27">
        <f t="shared" si="41"/>
        <v>145.14917364241228</v>
      </c>
      <c r="Q80" s="27">
        <f t="shared" si="41"/>
        <v>109.19148936170279</v>
      </c>
      <c r="R80" s="27">
        <f t="shared" si="41"/>
        <v>113.17246376811596</v>
      </c>
      <c r="S80" s="27">
        <f t="shared" si="41"/>
        <v>124.80988593155871</v>
      </c>
      <c r="T80" s="27">
        <f t="shared" si="41"/>
        <v>118.24549296218206</v>
      </c>
      <c r="U80" s="27">
        <f t="shared" si="41"/>
        <v>105.70304818092424</v>
      </c>
      <c r="V80" s="27">
        <f t="shared" si="41"/>
        <v>106.08245587161963</v>
      </c>
      <c r="W80" s="27">
        <f t="shared" si="41"/>
        <v>103.05188199389586</v>
      </c>
      <c r="X80" s="27">
        <f t="shared" si="41"/>
        <v>78.214570063694239</v>
      </c>
      <c r="Y80" s="27">
        <f t="shared" si="41"/>
        <v>78.432462914519405</v>
      </c>
      <c r="Z80" s="27">
        <f t="shared" si="41"/>
        <v>103.51791267821807</v>
      </c>
      <c r="AA80" s="27">
        <f t="shared" si="41"/>
        <v>93.098039215686157</v>
      </c>
      <c r="AC80" s="26">
        <f t="shared" si="42"/>
        <v>6.705705969463664</v>
      </c>
      <c r="AD80" s="26">
        <f t="shared" si="43"/>
        <v>2.1226977474328019</v>
      </c>
      <c r="AE80" s="26">
        <f t="shared" si="44"/>
        <v>21.881037063516438</v>
      </c>
      <c r="AF80" s="26">
        <f t="shared" si="45"/>
        <v>3.7833183436791491</v>
      </c>
      <c r="AG80" s="26">
        <f t="shared" si="46"/>
        <v>2.4752004949452235</v>
      </c>
      <c r="AH80" s="26">
        <f t="shared" si="47"/>
        <v>2.7203849087716097</v>
      </c>
      <c r="AI80" s="26">
        <f t="shared" si="48"/>
        <v>3.0843792294625008</v>
      </c>
      <c r="AJ80" s="26">
        <f t="shared" si="49"/>
        <v>3.0479249541090381</v>
      </c>
      <c r="AK80" s="26">
        <f t="shared" si="50"/>
        <v>1.6836186572027763</v>
      </c>
      <c r="AL80" s="26">
        <f t="shared" si="51"/>
        <v>4.347978773747748</v>
      </c>
      <c r="AM80" s="26">
        <f t="shared" si="52"/>
        <v>3.9784840786319338</v>
      </c>
      <c r="AN80" s="26">
        <f t="shared" si="53"/>
        <v>45.617195250787667</v>
      </c>
      <c r="AO80" s="29">
        <f t="shared" si="55"/>
        <v>101.44792547175055</v>
      </c>
      <c r="AQ80" s="30">
        <v>40.75</v>
      </c>
      <c r="AR80" s="29">
        <f t="shared" si="21"/>
        <v>45.709478407178921</v>
      </c>
      <c r="AT80" s="34">
        <v>45.853499999999997</v>
      </c>
      <c r="AU80" s="29">
        <f t="shared" si="22"/>
        <v>122.61869258955031</v>
      </c>
      <c r="AW80" s="31">
        <v>120.11</v>
      </c>
      <c r="AY80" s="27">
        <f t="shared" si="23"/>
        <v>-0.40412771393625763</v>
      </c>
      <c r="AZ80" s="27">
        <f t="shared" si="24"/>
        <v>-1.4221315891853332</v>
      </c>
      <c r="BA80" s="27">
        <f t="shared" si="25"/>
        <v>0.80303904316461006</v>
      </c>
      <c r="BB80" s="27">
        <f t="shared" si="26"/>
        <v>-1.0232202599569806</v>
      </c>
      <c r="BC80" s="27">
        <f t="shared" si="18"/>
        <v>2.7768630928949509</v>
      </c>
      <c r="BD80" s="27">
        <f t="shared" si="19"/>
        <v>1.7536428329379703</v>
      </c>
    </row>
    <row r="81" spans="1:56" s="26" customFormat="1">
      <c r="A81" s="26" t="s">
        <v>36</v>
      </c>
      <c r="B81" s="26">
        <v>150.10633977795999</v>
      </c>
      <c r="C81" s="26">
        <v>110.58958214081299</v>
      </c>
      <c r="D81" s="26">
        <v>116.586</v>
      </c>
      <c r="E81" s="26">
        <v>126.616680788476</v>
      </c>
      <c r="F81" s="26">
        <v>120.977274188937</v>
      </c>
      <c r="G81" s="26">
        <v>108.6</v>
      </c>
      <c r="H81" s="26">
        <v>107.24458384336199</v>
      </c>
      <c r="I81" s="26">
        <v>100.79160069994199</v>
      </c>
      <c r="J81" s="26">
        <v>80.48</v>
      </c>
      <c r="K81" s="38">
        <v>100.512</v>
      </c>
      <c r="L81" s="26">
        <v>106.37459860994799</v>
      </c>
      <c r="M81" s="26">
        <v>97.461928934010203</v>
      </c>
      <c r="N81" s="27"/>
      <c r="P81" s="27">
        <f t="shared" si="41"/>
        <v>146.28139085640666</v>
      </c>
      <c r="Q81" s="27">
        <f t="shared" si="41"/>
        <v>109.61702127659639</v>
      </c>
      <c r="R81" s="27">
        <f t="shared" si="41"/>
        <v>112.6434782608696</v>
      </c>
      <c r="S81" s="27">
        <f t="shared" si="41"/>
        <v>125.47528517110203</v>
      </c>
      <c r="T81" s="27">
        <f t="shared" si="41"/>
        <v>118.36493285406283</v>
      </c>
      <c r="U81" s="27">
        <f t="shared" si="41"/>
        <v>106.78466076696161</v>
      </c>
      <c r="V81" s="27">
        <f t="shared" si="41"/>
        <v>106.40230247223739</v>
      </c>
      <c r="W81" s="27">
        <f t="shared" si="41"/>
        <v>102.54323499491342</v>
      </c>
      <c r="X81" s="27">
        <f t="shared" si="41"/>
        <v>80.095541401273849</v>
      </c>
      <c r="Y81" s="27">
        <f t="shared" si="41"/>
        <v>78.723037641567132</v>
      </c>
      <c r="Z81" s="27">
        <f t="shared" si="41"/>
        <v>104.08336362534875</v>
      </c>
      <c r="AA81" s="27">
        <f t="shared" si="41"/>
        <v>94.117647058823437</v>
      </c>
      <c r="AC81" s="26">
        <f t="shared" si="42"/>
        <v>6.7580129550295345</v>
      </c>
      <c r="AD81" s="26">
        <f t="shared" si="43"/>
        <v>2.1309701470720563</v>
      </c>
      <c r="AE81" s="26">
        <f t="shared" si="44"/>
        <v>21.778761729881953</v>
      </c>
      <c r="AF81" s="26">
        <f t="shared" si="45"/>
        <v>3.8034883576972285</v>
      </c>
      <c r="AG81" s="26">
        <f t="shared" si="46"/>
        <v>2.4777006974653655</v>
      </c>
      <c r="AH81" s="26">
        <f t="shared" si="47"/>
        <v>2.7482214055125285</v>
      </c>
      <c r="AI81" s="26">
        <f t="shared" si="48"/>
        <v>3.0936788653302214</v>
      </c>
      <c r="AJ81" s="26">
        <f t="shared" si="49"/>
        <v>3.0328809020157141</v>
      </c>
      <c r="AK81" s="26">
        <f t="shared" si="50"/>
        <v>1.7241077685669859</v>
      </c>
      <c r="AL81" s="26">
        <f t="shared" si="51"/>
        <v>4.3640870623114774</v>
      </c>
      <c r="AM81" s="26">
        <f t="shared" si="52"/>
        <v>4.0002159464044196</v>
      </c>
      <c r="AN81" s="26">
        <f t="shared" si="53"/>
        <v>46.116793850838434</v>
      </c>
      <c r="AO81" s="29">
        <f t="shared" si="55"/>
        <v>102.02891968812591</v>
      </c>
      <c r="AQ81" s="30">
        <v>46.71</v>
      </c>
      <c r="AR81" s="29">
        <f t="shared" si="21"/>
        <v>52.394840157038715</v>
      </c>
      <c r="AT81" s="34">
        <v>45.901000000000003</v>
      </c>
      <c r="AU81" s="29">
        <f t="shared" si="22"/>
        <v>122.74571425415616</v>
      </c>
      <c r="AW81" s="31">
        <v>120.41</v>
      </c>
      <c r="AY81" s="27">
        <f t="shared" si="23"/>
        <v>-0.35966982470818704</v>
      </c>
      <c r="AZ81" s="27">
        <f t="shared" si="24"/>
        <v>-1.3000489976052658</v>
      </c>
      <c r="BA81" s="27">
        <f t="shared" si="25"/>
        <v>0.78521168704668609</v>
      </c>
      <c r="BB81" s="27">
        <f t="shared" si="26"/>
        <v>-0.87450713526676682</v>
      </c>
      <c r="BC81" s="27">
        <f t="shared" ref="BC81:BC85" si="56">+BD81-BB81</f>
        <v>2.589323827275563</v>
      </c>
      <c r="BD81" s="27">
        <f t="shared" ref="BD81:BD85" si="57">+AW81/AW69*100-100</f>
        <v>1.7148166920087959</v>
      </c>
    </row>
    <row r="82" spans="1:56" s="26" customFormat="1">
      <c r="A82" s="26" t="s">
        <v>37</v>
      </c>
      <c r="B82" s="26">
        <v>150.63218825926299</v>
      </c>
      <c r="C82" s="26">
        <v>110.84716657126501</v>
      </c>
      <c r="D82" s="26">
        <v>116.47170000000001</v>
      </c>
      <c r="E82" s="26">
        <v>127.192211155697</v>
      </c>
      <c r="F82" s="26">
        <v>120.977274188937</v>
      </c>
      <c r="G82" s="26">
        <v>110.1</v>
      </c>
      <c r="H82" s="26">
        <v>107.352043346211</v>
      </c>
      <c r="I82" s="26">
        <v>98.591784017998805</v>
      </c>
      <c r="J82" s="26">
        <v>80.599999999999994</v>
      </c>
      <c r="K82" s="38">
        <v>100.129</v>
      </c>
      <c r="L82" s="26">
        <v>106.86787624028899</v>
      </c>
      <c r="M82" s="26">
        <v>98.111675126903506</v>
      </c>
      <c r="N82" s="27"/>
      <c r="P82" s="27">
        <f t="shared" ref="P82:AA85" si="58">+P81*B82/B81</f>
        <v>146.79383987980245</v>
      </c>
      <c r="Q82" s="27">
        <f t="shared" si="58"/>
        <v>109.87234042553237</v>
      </c>
      <c r="R82" s="27">
        <f t="shared" si="58"/>
        <v>112.53304347826092</v>
      </c>
      <c r="S82" s="27">
        <f t="shared" si="58"/>
        <v>126.04562737642586</v>
      </c>
      <c r="T82" s="27">
        <f t="shared" si="58"/>
        <v>118.36493285406283</v>
      </c>
      <c r="U82" s="27">
        <f t="shared" si="58"/>
        <v>108.25958702064892</v>
      </c>
      <c r="V82" s="27">
        <f t="shared" si="58"/>
        <v>106.50891800577666</v>
      </c>
      <c r="W82" s="27">
        <f t="shared" si="58"/>
        <v>100.30518819938951</v>
      </c>
      <c r="X82" s="27">
        <f t="shared" si="58"/>
        <v>80.214968152866192</v>
      </c>
      <c r="Y82" s="27">
        <f t="shared" si="58"/>
        <v>78.423064271056944</v>
      </c>
      <c r="Z82" s="27">
        <f t="shared" si="58"/>
        <v>104.56601639807782</v>
      </c>
      <c r="AA82" s="27">
        <f t="shared" si="58"/>
        <v>94.745098039215506</v>
      </c>
      <c r="AC82" s="26">
        <f t="shared" si="42"/>
        <v>6.7816874437572254</v>
      </c>
      <c r="AD82" s="26">
        <f t="shared" si="43"/>
        <v>2.1359335868556055</v>
      </c>
      <c r="AE82" s="26">
        <f t="shared" si="44"/>
        <v>21.757410002695799</v>
      </c>
      <c r="AF82" s="26">
        <f t="shared" si="45"/>
        <v>3.8207769411413262</v>
      </c>
      <c r="AG82" s="26">
        <f t="shared" si="46"/>
        <v>2.4777006974653655</v>
      </c>
      <c r="AH82" s="26">
        <f t="shared" si="47"/>
        <v>2.7861802647046905</v>
      </c>
      <c r="AI82" s="26">
        <f t="shared" si="48"/>
        <v>3.0967787439527954</v>
      </c>
      <c r="AJ82" s="26">
        <f t="shared" si="49"/>
        <v>2.9666870728050534</v>
      </c>
      <c r="AK82" s="26">
        <f t="shared" si="50"/>
        <v>1.7266785057964593</v>
      </c>
      <c r="AL82" s="26">
        <f t="shared" si="51"/>
        <v>4.3474577509370613</v>
      </c>
      <c r="AM82" s="26">
        <f t="shared" si="52"/>
        <v>4.0187656478244929</v>
      </c>
      <c r="AN82" s="26">
        <f t="shared" si="53"/>
        <v>46.42423914317731</v>
      </c>
      <c r="AO82" s="29">
        <f t="shared" si="55"/>
        <v>102.34029580111319</v>
      </c>
      <c r="AQ82" s="30">
        <v>48.76</v>
      </c>
      <c r="AR82" s="29">
        <f t="shared" ref="AR82:AR88" si="59">+AR81*AQ82/AQ81</f>
        <v>54.694335389792499</v>
      </c>
      <c r="AT82" s="34">
        <v>45.954127272727277</v>
      </c>
      <c r="AU82" s="29">
        <f t="shared" ref="AU82:AU88" si="60">+AU81*AT82/AT81</f>
        <v>122.88778403558324</v>
      </c>
      <c r="AW82" s="31">
        <v>121.13</v>
      </c>
      <c r="AY82" s="27">
        <f t="shared" ref="AY82:AY85" si="61">+((AO82-AO70)/$AW70)*$AO$3</f>
        <v>-0.30038956694531438</v>
      </c>
      <c r="AZ82" s="27">
        <f t="shared" ref="AZ82:AZ85" si="62">+((AR82-AR70)/$AW70)*$AR$3</f>
        <v>-1.1401652962444009</v>
      </c>
      <c r="BA82" s="27">
        <f t="shared" ref="BA82:BA85" si="63">+((AU82-AU70)/$AW70)*$AU$3</f>
        <v>0.78458495661572458</v>
      </c>
      <c r="BB82" s="27">
        <f t="shared" ref="BB82:BB85" si="64">+AY82+AZ82+BA82</f>
        <v>-0.65596990657399079</v>
      </c>
      <c r="BC82" s="27">
        <f t="shared" si="56"/>
        <v>2.5657797669138818</v>
      </c>
      <c r="BD82" s="27">
        <f t="shared" si="57"/>
        <v>1.909809860339891</v>
      </c>
    </row>
    <row r="83" spans="1:56" s="26" customFormat="1">
      <c r="A83" s="26" t="s">
        <v>38</v>
      </c>
      <c r="B83" s="26">
        <v>151.41683128110199</v>
      </c>
      <c r="C83" s="26">
        <v>110.67544361762999</v>
      </c>
      <c r="D83" s="26">
        <v>116.7646</v>
      </c>
      <c r="E83" s="26">
        <v>127.863663250787</v>
      </c>
      <c r="F83" s="26">
        <v>122.07595780922</v>
      </c>
      <c r="G83" s="38">
        <v>108.5</v>
      </c>
      <c r="H83" s="26">
        <v>107.566962351909</v>
      </c>
      <c r="I83" s="26">
        <v>97.691859011749301</v>
      </c>
      <c r="J83" s="26">
        <v>78.89</v>
      </c>
      <c r="K83" s="38">
        <v>100.711</v>
      </c>
      <c r="L83" s="26">
        <v>106.08977721669601</v>
      </c>
      <c r="M83" s="26">
        <v>98.355329949238595</v>
      </c>
      <c r="N83" s="27"/>
      <c r="P83" s="27">
        <f t="shared" si="58"/>
        <v>147.55848894612546</v>
      </c>
      <c r="Q83" s="27">
        <f t="shared" si="58"/>
        <v>109.70212765957471</v>
      </c>
      <c r="R83" s="27">
        <f t="shared" si="58"/>
        <v>112.81603864734303</v>
      </c>
      <c r="S83" s="27">
        <f t="shared" si="58"/>
        <v>126.71102661596917</v>
      </c>
      <c r="T83" s="27">
        <f t="shared" si="58"/>
        <v>119.43989188099177</v>
      </c>
      <c r="U83" s="27">
        <f t="shared" si="58"/>
        <v>106.68633235004913</v>
      </c>
      <c r="V83" s="27">
        <f t="shared" si="58"/>
        <v>106.72214907285517</v>
      </c>
      <c r="W83" s="27">
        <f t="shared" si="58"/>
        <v>99.38962360122062</v>
      </c>
      <c r="X83" s="27">
        <f t="shared" si="58"/>
        <v>78.513136942675118</v>
      </c>
      <c r="Y83" s="27">
        <f t="shared" si="58"/>
        <v>78.878898478986258</v>
      </c>
      <c r="Z83" s="27">
        <f t="shared" si="58"/>
        <v>103.80467708711957</v>
      </c>
      <c r="AA83" s="27">
        <f t="shared" si="58"/>
        <v>94.980392156862621</v>
      </c>
      <c r="AC83" s="26">
        <f t="shared" si="42"/>
        <v>6.8170132515445925</v>
      </c>
      <c r="AD83" s="26">
        <f t="shared" si="43"/>
        <v>2.1326246269998999</v>
      </c>
      <c r="AE83" s="26">
        <f t="shared" si="44"/>
        <v>21.812124971136967</v>
      </c>
      <c r="AF83" s="26">
        <f t="shared" si="45"/>
        <v>3.8409469551594051</v>
      </c>
      <c r="AG83" s="26">
        <f t="shared" si="46"/>
        <v>2.500202520146686</v>
      </c>
      <c r="AH83" s="26">
        <f t="shared" si="47"/>
        <v>2.7456908148997177</v>
      </c>
      <c r="AI83" s="26">
        <f t="shared" si="48"/>
        <v>3.1029785011979429</v>
      </c>
      <c r="AJ83" s="26">
        <f t="shared" si="49"/>
        <v>2.9396077790370554</v>
      </c>
      <c r="AK83" s="26">
        <f t="shared" si="50"/>
        <v>1.6900455002764601</v>
      </c>
      <c r="AL83" s="26">
        <f t="shared" si="51"/>
        <v>4.3727273572553642</v>
      </c>
      <c r="AM83" s="26">
        <f t="shared" si="52"/>
        <v>3.9895052401451041</v>
      </c>
      <c r="AN83" s="26">
        <f t="shared" si="53"/>
        <v>46.539531127804437</v>
      </c>
      <c r="AO83" s="29">
        <f t="shared" si="55"/>
        <v>102.48299864560363</v>
      </c>
      <c r="AQ83" s="30">
        <v>44.65</v>
      </c>
      <c r="AR83" s="29">
        <f t="shared" si="59"/>
        <v>50.084127874369059</v>
      </c>
      <c r="AT83" s="34">
        <v>45.994500000000002</v>
      </c>
      <c r="AU83" s="29">
        <f t="shared" si="60"/>
        <v>122.99574637290658</v>
      </c>
      <c r="AW83" s="31">
        <v>121.36</v>
      </c>
      <c r="AY83" s="27">
        <f t="shared" si="61"/>
        <v>-0.21399461457627808</v>
      </c>
      <c r="AZ83" s="27">
        <f t="shared" si="62"/>
        <v>-0.64273860766896784</v>
      </c>
      <c r="BA83" s="27">
        <f t="shared" si="63"/>
        <v>0.70335374571732334</v>
      </c>
      <c r="BB83" s="27">
        <f t="shared" si="64"/>
        <v>-0.15337947652792261</v>
      </c>
      <c r="BC83" s="27">
        <f t="shared" si="56"/>
        <v>2.0081843443415921</v>
      </c>
      <c r="BD83" s="27">
        <f t="shared" si="57"/>
        <v>1.8548048678136695</v>
      </c>
    </row>
    <row r="84" spans="1:56" s="26" customFormat="1">
      <c r="A84" s="26" t="s">
        <v>39</v>
      </c>
      <c r="B84" s="26">
        <v>152.08308956631299</v>
      </c>
      <c r="C84" s="26">
        <v>110.503720663995</v>
      </c>
      <c r="D84" s="26">
        <v>116.79889999999999</v>
      </c>
      <c r="E84" s="26">
        <v>127.479976339307</v>
      </c>
      <c r="F84" s="26">
        <v>122.198033767029</v>
      </c>
      <c r="G84" s="38">
        <v>109.3</v>
      </c>
      <c r="H84" s="26">
        <v>107.78188135760701</v>
      </c>
      <c r="I84" s="26">
        <v>96.291975668694604</v>
      </c>
      <c r="J84" s="26">
        <v>77.41</v>
      </c>
      <c r="K84" s="38">
        <v>101.122</v>
      </c>
      <c r="L84" s="26">
        <v>106.225996143904</v>
      </c>
      <c r="M84" s="26">
        <v>97.543147208121795</v>
      </c>
      <c r="N84" s="27"/>
      <c r="P84" s="27">
        <f t="shared" si="58"/>
        <v>148.20776990770534</v>
      </c>
      <c r="Q84" s="27">
        <f t="shared" si="58"/>
        <v>109.53191489361707</v>
      </c>
      <c r="R84" s="27">
        <f t="shared" si="58"/>
        <v>112.84917874396137</v>
      </c>
      <c r="S84" s="27">
        <f t="shared" si="58"/>
        <v>126.33079847908728</v>
      </c>
      <c r="T84" s="27">
        <f t="shared" si="58"/>
        <v>119.55933177287254</v>
      </c>
      <c r="U84" s="27">
        <f t="shared" si="58"/>
        <v>107.47295968534902</v>
      </c>
      <c r="V84" s="27">
        <f t="shared" si="58"/>
        <v>106.9353801399337</v>
      </c>
      <c r="W84" s="27">
        <f t="shared" si="58"/>
        <v>97.965412004069094</v>
      </c>
      <c r="X84" s="27">
        <f t="shared" si="58"/>
        <v>77.040207006369386</v>
      </c>
      <c r="Y84" s="27">
        <f t="shared" si="58"/>
        <v>79.200802017575526</v>
      </c>
      <c r="Z84" s="27">
        <f t="shared" si="58"/>
        <v>103.93796195322969</v>
      </c>
      <c r="AA84" s="27">
        <f t="shared" si="58"/>
        <v>94.196078431372371</v>
      </c>
      <c r="AC84" s="26">
        <f t="shared" si="42"/>
        <v>6.8470092006131802</v>
      </c>
      <c r="AD84" s="26">
        <f t="shared" si="43"/>
        <v>2.1293156671441937</v>
      </c>
      <c r="AE84" s="26">
        <f t="shared" si="44"/>
        <v>21.818532357335435</v>
      </c>
      <c r="AF84" s="26">
        <f t="shared" si="45"/>
        <v>3.8294212328633601</v>
      </c>
      <c r="AG84" s="26">
        <f t="shared" si="46"/>
        <v>2.5027027226668279</v>
      </c>
      <c r="AH84" s="26">
        <f t="shared" si="47"/>
        <v>2.7659355398022041</v>
      </c>
      <c r="AI84" s="26">
        <f t="shared" si="48"/>
        <v>3.1091782584430905</v>
      </c>
      <c r="AJ84" s="26">
        <f t="shared" si="49"/>
        <v>2.8974844331757277</v>
      </c>
      <c r="AK84" s="26">
        <f t="shared" si="50"/>
        <v>1.6583397411129519</v>
      </c>
      <c r="AL84" s="26">
        <f t="shared" si="51"/>
        <v>4.3905723885213828</v>
      </c>
      <c r="AM84" s="26">
        <f t="shared" si="52"/>
        <v>3.9946277518343614</v>
      </c>
      <c r="AN84" s="26">
        <f t="shared" si="53"/>
        <v>46.155224512380755</v>
      </c>
      <c r="AO84" s="29">
        <f>+SUM(AC84:AN84)</f>
        <v>102.09834380589346</v>
      </c>
      <c r="AQ84" s="30">
        <v>44.72</v>
      </c>
      <c r="AR84" s="29">
        <f t="shared" si="59"/>
        <v>50.162647223780162</v>
      </c>
      <c r="AT84" s="34">
        <v>46.006100000000004</v>
      </c>
      <c r="AU84" s="29">
        <f t="shared" si="60"/>
        <v>123.02676640047349</v>
      </c>
      <c r="AW84" s="31">
        <v>121.29</v>
      </c>
      <c r="AY84" s="27">
        <f t="shared" si="61"/>
        <v>-0.1419397358285254</v>
      </c>
      <c r="AZ84" s="27">
        <f t="shared" si="62"/>
        <v>0.1896457986339202</v>
      </c>
      <c r="BA84" s="27">
        <f t="shared" si="63"/>
        <v>0.64773840790369897</v>
      </c>
      <c r="BB84" s="27">
        <f t="shared" si="64"/>
        <v>0.69544447070909376</v>
      </c>
      <c r="BC84" s="27">
        <f t="shared" si="56"/>
        <v>0.7769892279439693</v>
      </c>
      <c r="BD84" s="27">
        <f t="shared" si="57"/>
        <v>1.4724336986530631</v>
      </c>
    </row>
    <row r="85" spans="1:56" s="26" customFormat="1">
      <c r="A85" s="26" t="s">
        <v>40</v>
      </c>
      <c r="B85" s="26">
        <v>152.204227436351</v>
      </c>
      <c r="C85" s="26">
        <v>110.58958214081284</v>
      </c>
      <c r="D85" s="26">
        <v>117.59260000000002</v>
      </c>
      <c r="E85" s="26">
        <v>127.479976339307</v>
      </c>
      <c r="F85" s="26">
        <v>121.587653977983</v>
      </c>
      <c r="G85" s="38">
        <v>108.4</v>
      </c>
      <c r="H85" s="26">
        <v>107.566962351909</v>
      </c>
      <c r="I85" s="26">
        <v>96.891925672860907</v>
      </c>
      <c r="J85" s="38">
        <v>78.05</v>
      </c>
      <c r="K85" s="38">
        <v>99.512</v>
      </c>
      <c r="L85" s="26">
        <v>106.231155951752</v>
      </c>
      <c r="M85" s="26">
        <v>97.868020304568503</v>
      </c>
      <c r="N85" s="27"/>
      <c r="P85" s="27">
        <f t="shared" si="58"/>
        <v>148.3258209916286</v>
      </c>
      <c r="Q85" s="27">
        <f t="shared" si="58"/>
        <v>109.61702127659622</v>
      </c>
      <c r="R85" s="27">
        <f t="shared" si="58"/>
        <v>113.61603864734305</v>
      </c>
      <c r="S85" s="27">
        <f t="shared" si="58"/>
        <v>126.33079847908728</v>
      </c>
      <c r="T85" s="27">
        <f t="shared" si="58"/>
        <v>118.96213231346768</v>
      </c>
      <c r="U85" s="27">
        <f t="shared" si="58"/>
        <v>106.58800393313665</v>
      </c>
      <c r="V85" s="27">
        <f t="shared" si="58"/>
        <v>106.72214907285517</v>
      </c>
      <c r="W85" s="27">
        <f t="shared" si="58"/>
        <v>98.575788402848318</v>
      </c>
      <c r="X85" s="27">
        <f t="shared" si="58"/>
        <v>77.677149681528618</v>
      </c>
      <c r="Y85" s="27">
        <f t="shared" si="58"/>
        <v>77.939817353028772</v>
      </c>
      <c r="Z85" s="27">
        <f t="shared" si="58"/>
        <v>103.94301062239975</v>
      </c>
      <c r="AA85" s="27">
        <f t="shared" si="58"/>
        <v>94.509803921568448</v>
      </c>
      <c r="AC85" s="26">
        <f t="shared" si="42"/>
        <v>6.8524630095347252</v>
      </c>
      <c r="AD85" s="26">
        <f t="shared" si="43"/>
        <v>2.1309701470720532</v>
      </c>
      <c r="AE85" s="26">
        <f t="shared" si="44"/>
        <v>21.966798900359539</v>
      </c>
      <c r="AF85" s="26">
        <f t="shared" si="45"/>
        <v>3.8294212328633601</v>
      </c>
      <c r="AG85" s="26">
        <f t="shared" si="46"/>
        <v>2.4902017100660965</v>
      </c>
      <c r="AH85" s="26">
        <f t="shared" si="47"/>
        <v>2.7431602242869073</v>
      </c>
      <c r="AI85" s="26">
        <f t="shared" si="48"/>
        <v>3.1029785011979429</v>
      </c>
      <c r="AJ85" s="26">
        <f t="shared" si="49"/>
        <v>2.9155372956877255</v>
      </c>
      <c r="AK85" s="26">
        <f t="shared" si="50"/>
        <v>1.6720503396701445</v>
      </c>
      <c r="AL85" s="26">
        <f t="shared" si="51"/>
        <v>4.3206684947542549</v>
      </c>
      <c r="AM85" s="26">
        <f t="shared" si="52"/>
        <v>3.994821786368016</v>
      </c>
      <c r="AN85" s="26">
        <f t="shared" si="53"/>
        <v>46.308947158550218</v>
      </c>
      <c r="AO85" s="29">
        <f>+SUM(AC85:AN85)</f>
        <v>102.32801880041099</v>
      </c>
      <c r="AQ85" s="30">
        <v>45.18</v>
      </c>
      <c r="AR85" s="29">
        <f t="shared" si="59"/>
        <v>50.678631519910276</v>
      </c>
      <c r="AT85" s="34">
        <v>46.174599999999991</v>
      </c>
      <c r="AU85" s="29">
        <f t="shared" si="60"/>
        <v>123.47735904228574</v>
      </c>
      <c r="AW85" s="31">
        <v>121.34</v>
      </c>
      <c r="AY85" s="27">
        <f t="shared" si="61"/>
        <v>-1.5786011417211091E-2</v>
      </c>
      <c r="AZ85" s="27">
        <f t="shared" si="62"/>
        <v>-3.0704566028902834E-2</v>
      </c>
      <c r="BA85" s="27">
        <f t="shared" si="63"/>
        <v>0.70932351071866095</v>
      </c>
      <c r="BB85" s="27">
        <f t="shared" si="64"/>
        <v>0.662832933272547</v>
      </c>
      <c r="BC85" s="27">
        <f t="shared" si="56"/>
        <v>0.69032443391756015</v>
      </c>
      <c r="BD85" s="27">
        <f t="shared" si="57"/>
        <v>1.3531573671901072</v>
      </c>
    </row>
    <row r="86" spans="1:56">
      <c r="A86" s="26" t="s">
        <v>41</v>
      </c>
      <c r="B86" s="42">
        <f>+'IPM con IPC países socios'!B87</f>
        <v>152.60406619031099</v>
      </c>
      <c r="C86" s="42">
        <f>+'IPM con IPC países socios'!C87</f>
        <v>110.84716657126501</v>
      </c>
      <c r="D86" s="42">
        <f>+'IPM con IPC países socios'!D87</f>
        <v>117.565342758515</v>
      </c>
      <c r="E86" s="42">
        <f>+'IPM con IPC países socios'!E87</f>
        <v>127.29375923402</v>
      </c>
      <c r="F86" s="42">
        <f>+'IPM con IPC países socios'!F87</f>
        <v>121.44755299591399</v>
      </c>
      <c r="G86" s="40">
        <f>+G85</f>
        <v>108.4</v>
      </c>
      <c r="H86" s="26">
        <f>+'IPM con IPC países socios'!H87</f>
        <v>107.532049232796</v>
      </c>
      <c r="I86" s="26">
        <v>97.991834013832502</v>
      </c>
      <c r="J86" s="38">
        <v>80.680000000000007</v>
      </c>
      <c r="K86" s="38">
        <v>100.83</v>
      </c>
      <c r="L86" s="26">
        <f>+'IPM con IPC países socios'!L87</f>
        <v>107.44512341708101</v>
      </c>
      <c r="M86" s="26">
        <v>98.111675126903506</v>
      </c>
      <c r="P86" s="27">
        <f t="shared" ref="P86:P88" si="65">+P85*B86/B85</f>
        <v>148.7154712164897</v>
      </c>
      <c r="Q86" s="27">
        <f t="shared" ref="Q86:Q88" si="66">+Q85*C86/C85</f>
        <v>109.87234042553236</v>
      </c>
      <c r="R86" s="27">
        <f t="shared" ref="R86:R88" si="67">+R85*D86/D85</f>
        <v>113.58970314832371</v>
      </c>
      <c r="S86" s="27">
        <f t="shared" ref="S86:S88" si="68">+S85*E86/E85</f>
        <v>126.14626004193889</v>
      </c>
      <c r="T86" s="27">
        <f t="shared" ref="T86:T88" si="69">+T85*F86/F85</f>
        <v>118.8250566234543</v>
      </c>
      <c r="U86" s="27">
        <f t="shared" ref="U86:U88" si="70">+U85*G86/G85</f>
        <v>106.58800393313665</v>
      </c>
      <c r="V86" s="27">
        <f t="shared" ref="V86:V88" si="71">+V85*H86/H85</f>
        <v>106.6875101556532</v>
      </c>
      <c r="W86" s="27">
        <f t="shared" ref="W86:W88" si="72">+W85*I86/I85</f>
        <v>99.694811800610282</v>
      </c>
      <c r="X86" s="27">
        <f t="shared" ref="X86:X88" si="73">+X85*J86/J85</f>
        <v>80.294585987261115</v>
      </c>
      <c r="Y86" s="27">
        <f t="shared" ref="Y86:Y88" si="74">+Y85*K86/K85</f>
        <v>78.97210169332233</v>
      </c>
      <c r="Z86" s="27">
        <f t="shared" ref="Z86:Z88" si="75">+Z85*L86/L85</f>
        <v>105.13083007153811</v>
      </c>
      <c r="AA86" s="27">
        <f t="shared" ref="AA86:AA88" si="76">+AA85*M86/M85</f>
        <v>94.745098039215492</v>
      </c>
      <c r="AC86" s="26">
        <f t="shared" ref="AC86:AC88" si="77">+P86*(B$2/100)</f>
        <v>6.8704643510049213</v>
      </c>
      <c r="AD86" s="26">
        <f t="shared" ref="AD86:AD88" si="78">+Q86*(C$2/100)</f>
        <v>2.1359335868556055</v>
      </c>
      <c r="AE86" s="26">
        <f t="shared" ref="AE86:AE88" si="79">+R86*(D$2/100)</f>
        <v>21.961707131470341</v>
      </c>
      <c r="AF86" s="26">
        <f t="shared" ref="AF86:AF88" si="80">+S86*(E$2/100)</f>
        <v>3.8238273838732226</v>
      </c>
      <c r="AG86" s="26">
        <f t="shared" ref="AG86:AG88" si="81">+T86*(F$2/100)</f>
        <v>2.4873323422173401</v>
      </c>
      <c r="AH86" s="26">
        <f t="shared" ref="AH86:AH88" si="82">+U86*(G$2/100)</f>
        <v>2.7431602242869073</v>
      </c>
      <c r="AI86" s="26">
        <f t="shared" ref="AI86:AI88" si="83">+V86*(H$2/100)</f>
        <v>3.101971364288536</v>
      </c>
      <c r="AJ86" s="26">
        <f t="shared" ref="AJ86:AJ88" si="84">+W86*(I$2/100)</f>
        <v>2.9486342102930556</v>
      </c>
      <c r="AK86" s="26">
        <f t="shared" ref="AK86:AK88" si="85">+X86*(J$2/100)</f>
        <v>1.7283923306161089</v>
      </c>
      <c r="AL86" s="26">
        <f t="shared" ref="AL86:AL88" si="86">+Y86*(K$2/100)</f>
        <v>4.3778941667946736</v>
      </c>
      <c r="AM86" s="26">
        <f t="shared" ref="AM86:AM88" si="87">+Z86*(L$2/100)</f>
        <v>4.0404730233802617</v>
      </c>
      <c r="AN86" s="26">
        <f t="shared" ref="AN86:AN88" si="88">+AA86*(M$2/100)</f>
        <v>46.424239143177303</v>
      </c>
      <c r="AO86" s="29">
        <f t="shared" ref="AO86:AO88" si="89">+SUM(AC86:AN86)</f>
        <v>102.64402925825829</v>
      </c>
      <c r="AQ86" s="20">
        <v>49.78</v>
      </c>
      <c r="AR86" s="29">
        <f t="shared" si="59"/>
        <v>55.838474481211463</v>
      </c>
      <c r="AT86" s="37">
        <v>46.437100000000001</v>
      </c>
      <c r="AU86" s="29">
        <f t="shared" si="60"/>
        <v>124.17932087300223</v>
      </c>
      <c r="AW86" s="22">
        <v>121.71</v>
      </c>
      <c r="AY86" s="27">
        <f t="shared" ref="AY86:AY88" si="90">+((AO86-AO74)/$AW74)*$AO$3</f>
        <v>6.901760318015232E-2</v>
      </c>
      <c r="AZ86" s="27">
        <f t="shared" ref="AZ86:AZ88" si="91">+((AR86-AR74)/$AW74)*$AR$3</f>
        <v>0.36167217467125945</v>
      </c>
      <c r="BA86" s="27">
        <f t="shared" ref="BA86:BA88" si="92">+((AU86-AU74)/$AW74)*$AU$3</f>
        <v>0.82076379951520173</v>
      </c>
      <c r="BB86" s="27">
        <f t="shared" ref="BB86:BB88" si="93">+AY86+AZ86+BA86</f>
        <v>1.2514535773666136</v>
      </c>
      <c r="BC86" s="27">
        <f t="shared" ref="BC86:BC88" si="94">+BD86-BB86</f>
        <v>-0.33942306580039872</v>
      </c>
      <c r="BD86" s="27">
        <f t="shared" ref="BD86:BD88" si="95">+AW86/AW74*100-100</f>
        <v>0.91203051156621484</v>
      </c>
    </row>
    <row r="87" spans="1:56">
      <c r="A87" s="26" t="s">
        <v>42</v>
      </c>
      <c r="B87" s="42">
        <f>+'IPM con IPC países socios'!B88</f>
        <v>152.87890929669101</v>
      </c>
      <c r="C87" s="42">
        <f>+'IPM con IPC países socios'!C88</f>
        <v>110.417859187178</v>
      </c>
      <c r="D87" s="42">
        <f>+'IPM con IPC países socios'!D88</f>
        <v>117.680253288583</v>
      </c>
      <c r="E87" s="42">
        <f>+'IPM con IPC países socios'!E88</f>
        <v>127.44493947063999</v>
      </c>
      <c r="F87" s="42">
        <f>+'IPM con IPC países socios'!F88</f>
        <v>121.446246068326</v>
      </c>
      <c r="G87" s="40">
        <f>+G86</f>
        <v>108.4</v>
      </c>
      <c r="H87" s="26">
        <f>+'IPM con IPC países socios'!H88</f>
        <v>107.424517183563</v>
      </c>
      <c r="I87" s="26">
        <v>100.991584034664</v>
      </c>
      <c r="J87" s="38">
        <v>83.99</v>
      </c>
      <c r="K87" s="38">
        <v>98.096999999999994</v>
      </c>
      <c r="L87" s="26">
        <f>+'IPM con IPC países socios'!L88</f>
        <v>107.835086615729</v>
      </c>
      <c r="M87" s="26">
        <v>98.0304568527919</v>
      </c>
      <c r="P87" s="27">
        <f t="shared" si="65"/>
        <v>148.98331088220959</v>
      </c>
      <c r="Q87" s="27">
        <f t="shared" si="66"/>
        <v>109.44680851063875</v>
      </c>
      <c r="R87" s="27">
        <f t="shared" si="67"/>
        <v>113.70072781505607</v>
      </c>
      <c r="S87" s="27">
        <f t="shared" si="68"/>
        <v>126.29607745291507</v>
      </c>
      <c r="T87" s="27">
        <f t="shared" si="69"/>
        <v>118.82377791720774</v>
      </c>
      <c r="U87" s="27">
        <f t="shared" si="70"/>
        <v>106.58800393313665</v>
      </c>
      <c r="V87" s="27">
        <f t="shared" si="71"/>
        <v>106.58082264549735</v>
      </c>
      <c r="W87" s="27">
        <f t="shared" si="72"/>
        <v>102.7466937945064</v>
      </c>
      <c r="X87" s="27">
        <f t="shared" si="73"/>
        <v>83.588773885350264</v>
      </c>
      <c r="Y87" s="27">
        <f t="shared" si="74"/>
        <v>76.831560644747</v>
      </c>
      <c r="Z87" s="27">
        <f t="shared" si="75"/>
        <v>105.51239373368844</v>
      </c>
      <c r="AA87" s="27">
        <f t="shared" si="76"/>
        <v>94.666666666666529</v>
      </c>
      <c r="AC87" s="26">
        <f t="shared" si="77"/>
        <v>6.8828382006122348</v>
      </c>
      <c r="AD87" s="26">
        <f t="shared" si="78"/>
        <v>2.1276611872163507</v>
      </c>
      <c r="AE87" s="26">
        <f t="shared" si="79"/>
        <v>21.983172908275492</v>
      </c>
      <c r="AF87" s="26">
        <f t="shared" si="80"/>
        <v>3.8283687465619085</v>
      </c>
      <c r="AG87" s="26">
        <f t="shared" si="81"/>
        <v>2.487305575409954</v>
      </c>
      <c r="AH87" s="26">
        <f t="shared" si="82"/>
        <v>2.7431602242869073</v>
      </c>
      <c r="AI87" s="26">
        <f t="shared" si="83"/>
        <v>3.0988693929242417</v>
      </c>
      <c r="AJ87" s="26">
        <f t="shared" si="84"/>
        <v>3.0388985228530441</v>
      </c>
      <c r="AK87" s="26">
        <f t="shared" si="85"/>
        <v>1.7993018325290895</v>
      </c>
      <c r="AL87" s="26">
        <f t="shared" si="86"/>
        <v>4.2592312216607864</v>
      </c>
      <c r="AM87" s="26">
        <f t="shared" si="87"/>
        <v>4.0551375864068406</v>
      </c>
      <c r="AN87" s="26">
        <f t="shared" si="88"/>
        <v>46.385808481634967</v>
      </c>
      <c r="AO87" s="29">
        <f t="shared" si="89"/>
        <v>102.68975388037182</v>
      </c>
      <c r="AQ87" s="20">
        <v>45.66</v>
      </c>
      <c r="AR87" s="29">
        <f t="shared" si="59"/>
        <v>51.217049915872146</v>
      </c>
      <c r="AT87" s="37">
        <v>46.589300000000001</v>
      </c>
      <c r="AU87" s="29">
        <f t="shared" si="60"/>
        <v>124.5863250278024</v>
      </c>
      <c r="AW87" s="22">
        <v>121.87</v>
      </c>
      <c r="AY87" s="27">
        <f t="shared" si="90"/>
        <v>0.12823972571518624</v>
      </c>
      <c r="AZ87" s="27">
        <f t="shared" si="91"/>
        <v>0.32658888824978177</v>
      </c>
      <c r="BA87" s="27">
        <f t="shared" si="92"/>
        <v>0.85862238619688847</v>
      </c>
      <c r="BB87" s="27">
        <f t="shared" si="93"/>
        <v>1.3134510001618565</v>
      </c>
      <c r="BC87" s="27">
        <f t="shared" si="94"/>
        <v>-0.43604018979847003</v>
      </c>
      <c r="BD87" s="27">
        <f t="shared" si="95"/>
        <v>0.87741081036338642</v>
      </c>
    </row>
    <row r="88" spans="1:56">
      <c r="A88" s="26" t="s">
        <v>43</v>
      </c>
      <c r="B88" s="42">
        <f>+'IPM con IPC países socios'!B89</f>
        <v>153.337409245185</v>
      </c>
      <c r="C88" s="42">
        <f>+'IPM con IPC países socios'!C89</f>
        <v>110.246136233543</v>
      </c>
      <c r="D88" s="42">
        <f>+'IPM con IPC países socios'!D89</f>
        <v>117.91009998694599</v>
      </c>
      <c r="E88" s="42">
        <f>+'IPM con IPC países socios'!E89</f>
        <v>127.967198469873</v>
      </c>
      <c r="F88" s="42">
        <f>+'IPM con IPC países socios'!F89</f>
        <v>121.920660782588</v>
      </c>
      <c r="G88" s="40">
        <f>+G87</f>
        <v>108.4</v>
      </c>
      <c r="H88" s="26">
        <f>+'IPM con IPC países socios'!H89</f>
        <v>107.85464538049401</v>
      </c>
      <c r="I88" s="26">
        <v>106.4</v>
      </c>
      <c r="J88" s="38">
        <v>86.13</v>
      </c>
      <c r="K88" s="41">
        <f>+K87</f>
        <v>98.096999999999994</v>
      </c>
      <c r="L88" s="26">
        <f>+'IPM con IPC países socios'!L89</f>
        <v>108.473622847435</v>
      </c>
      <c r="M88" s="26">
        <v>98.355329949238595</v>
      </c>
      <c r="P88" s="27">
        <f t="shared" si="65"/>
        <v>149.43012752081731</v>
      </c>
      <c r="Q88" s="27">
        <f t="shared" si="66"/>
        <v>109.2765957446811</v>
      </c>
      <c r="R88" s="27">
        <f t="shared" si="67"/>
        <v>113.92280191975462</v>
      </c>
      <c r="S88" s="27">
        <f t="shared" si="68"/>
        <v>126.81362850901493</v>
      </c>
      <c r="T88" s="27">
        <f t="shared" si="69"/>
        <v>119.28794828453557</v>
      </c>
      <c r="U88" s="27">
        <f t="shared" si="70"/>
        <v>106.58800393313665</v>
      </c>
      <c r="V88" s="27">
        <f t="shared" si="71"/>
        <v>107.00757268611979</v>
      </c>
      <c r="W88" s="27">
        <f t="shared" si="72"/>
        <v>108.24910139030135</v>
      </c>
      <c r="X88" s="27">
        <f t="shared" si="73"/>
        <v>85.718550955413946</v>
      </c>
      <c r="Y88" s="27">
        <f t="shared" si="74"/>
        <v>76.831560644747</v>
      </c>
      <c r="Z88" s="27">
        <f t="shared" si="75"/>
        <v>106.13717633838068</v>
      </c>
      <c r="AA88" s="27">
        <f t="shared" si="76"/>
        <v>94.980392156862592</v>
      </c>
      <c r="AC88" s="26">
        <f t="shared" si="77"/>
        <v>6.9034805572001465</v>
      </c>
      <c r="AD88" s="26">
        <f t="shared" si="78"/>
        <v>2.124352227360645</v>
      </c>
      <c r="AE88" s="26">
        <f t="shared" si="79"/>
        <v>22.026109251215878</v>
      </c>
      <c r="AF88" s="26">
        <f t="shared" si="80"/>
        <v>3.8440570903955602</v>
      </c>
      <c r="AG88" s="26">
        <f t="shared" si="81"/>
        <v>2.4970219264874216</v>
      </c>
      <c r="AH88" s="26">
        <f t="shared" si="82"/>
        <v>2.7431602242869073</v>
      </c>
      <c r="AI88" s="26">
        <f t="shared" si="83"/>
        <v>3.1112772783813907</v>
      </c>
      <c r="AJ88" s="26">
        <f t="shared" si="84"/>
        <v>3.2016410666514767</v>
      </c>
      <c r="AK88" s="26">
        <f t="shared" si="85"/>
        <v>1.8451466464547024</v>
      </c>
      <c r="AL88" s="26">
        <f t="shared" si="86"/>
        <v>4.2592312216607864</v>
      </c>
      <c r="AM88" s="26">
        <f t="shared" si="87"/>
        <v>4.079149736391944</v>
      </c>
      <c r="AN88" s="26">
        <f t="shared" si="88"/>
        <v>46.539531127804423</v>
      </c>
      <c r="AO88" s="29">
        <f t="shared" si="89"/>
        <v>103.17415835429128</v>
      </c>
      <c r="AQ88" s="20">
        <v>51.97</v>
      </c>
      <c r="AR88" s="29">
        <f t="shared" si="59"/>
        <v>58.29500841278746</v>
      </c>
      <c r="AT88" s="37">
        <v>46.674100000000003</v>
      </c>
      <c r="AU88" s="29">
        <f t="shared" si="60"/>
        <v>124.81309212587766</v>
      </c>
      <c r="AW88" s="22">
        <v>122.97</v>
      </c>
      <c r="AY88" s="27">
        <f t="shared" si="90"/>
        <v>0.30391884527109919</v>
      </c>
      <c r="AZ88" s="27">
        <f t="shared" si="91"/>
        <v>1.4976995956778569</v>
      </c>
      <c r="BA88" s="27">
        <f t="shared" si="92"/>
        <v>0.85071736234856499</v>
      </c>
      <c r="BB88" s="27">
        <f t="shared" si="93"/>
        <v>2.6523358032975213</v>
      </c>
      <c r="BC88" s="27">
        <f t="shared" si="94"/>
        <v>-0.95700004411790784</v>
      </c>
      <c r="BD88" s="27">
        <f t="shared" si="95"/>
        <v>1.6953357591796134</v>
      </c>
    </row>
    <row r="89" spans="1:56">
      <c r="M89" s="2"/>
      <c r="AQ89" s="35"/>
    </row>
    <row r="90" spans="1:56">
      <c r="B90" s="54" t="s">
        <v>58</v>
      </c>
      <c r="C90" s="54"/>
      <c r="D90" s="54"/>
      <c r="E90" s="54"/>
      <c r="F90" s="54"/>
      <c r="G90" s="44" t="s">
        <v>59</v>
      </c>
      <c r="H90" s="43" t="s">
        <v>58</v>
      </c>
      <c r="I90" s="44" t="s">
        <v>59</v>
      </c>
      <c r="J90" s="44" t="s">
        <v>59</v>
      </c>
      <c r="K90" s="43" t="s">
        <v>60</v>
      </c>
      <c r="L90" s="43" t="s">
        <v>58</v>
      </c>
      <c r="M90" s="44" t="s">
        <v>59</v>
      </c>
      <c r="AQ90" s="35"/>
    </row>
    <row r="91" spans="1:5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AQ91" s="35"/>
    </row>
    <row r="92" spans="1:5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AQ92" s="35"/>
    </row>
    <row r="93" spans="1:5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AQ93" s="35"/>
    </row>
    <row r="94" spans="1:5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56">
      <c r="I95" s="3"/>
      <c r="J95" s="3"/>
      <c r="K95" s="1"/>
    </row>
    <row r="96" spans="1:56">
      <c r="I96" s="3"/>
      <c r="J96" s="3"/>
      <c r="K96" s="1"/>
    </row>
    <row r="97" spans="8:11">
      <c r="I97" s="3"/>
      <c r="J97" s="3"/>
      <c r="K97" s="1"/>
    </row>
    <row r="98" spans="8:11">
      <c r="I98" s="3"/>
      <c r="J98" s="3"/>
      <c r="K98" s="1"/>
    </row>
    <row r="99" spans="8:11">
      <c r="I99" s="3"/>
      <c r="J99" s="3"/>
      <c r="K99" s="1"/>
    </row>
    <row r="100" spans="8:11">
      <c r="H100" s="1"/>
    </row>
  </sheetData>
  <mergeCells count="2">
    <mergeCell ref="AY3:BA3"/>
    <mergeCell ref="B90:F90"/>
  </mergeCells>
  <pageMargins left="0.7" right="0.7" top="0.75" bottom="0.75" header="0.3" footer="0.3"/>
  <pageSetup scale="17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BF1A132B841946AC1A4A2D16E370AC" ma:contentTypeVersion="11" ma:contentTypeDescription="Create a new document." ma:contentTypeScope="" ma:versionID="4059eeaef5ead6e00ab368a4c9be1ccc">
  <xsd:schema xmlns:xsd="http://www.w3.org/2001/XMLSchema" xmlns:xs="http://www.w3.org/2001/XMLSchema" xmlns:p="http://schemas.microsoft.com/office/2006/metadata/properties" xmlns:ns3="c009f900-f273-40bd-bea3-1612d8534800" xmlns:ns4="83ae75cf-cdf6-4665-a46d-4172f7a4cad3" targetNamespace="http://schemas.microsoft.com/office/2006/metadata/properties" ma:root="true" ma:fieldsID="ad77fe9192ff0eebd35a21a0aeab331b" ns3:_="" ns4:_="">
    <xsd:import namespace="c009f900-f273-40bd-bea3-1612d8534800"/>
    <xsd:import namespace="83ae75cf-cdf6-4665-a46d-4172f7a4ca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f900-f273-40bd-bea3-1612d8534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e75cf-cdf6-4665-a46d-4172f7a4c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82B2EA-8D3F-44A5-A6FF-4A0BB86273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D671A-4CF7-4056-A061-3C238B1DB241}">
  <ds:schemaRefs>
    <ds:schemaRef ds:uri="http://schemas.microsoft.com/office/2006/documentManagement/types"/>
    <ds:schemaRef ds:uri="http://schemas.openxmlformats.org/package/2006/metadata/core-properties"/>
    <ds:schemaRef ds:uri="c009f900-f273-40bd-bea3-1612d8534800"/>
    <ds:schemaRef ds:uri="http://schemas.microsoft.com/office/2006/metadata/properties"/>
    <ds:schemaRef ds:uri="83ae75cf-cdf6-4665-a46d-4172f7a4cad3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6D34974-3C80-42C5-9F62-CEAED16798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9f900-f273-40bd-bea3-1612d8534800"/>
    <ds:schemaRef ds:uri="83ae75cf-cdf6-4665-a46d-4172f7a4ca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IPM con IPC países socios</vt:lpstr>
      <vt:lpstr>IPM con IPX países socios</vt:lpstr>
      <vt:lpstr>Chart1 IPM con IPC</vt:lpstr>
      <vt:lpstr>Chart2 IPM con IPX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Gabriela Rosario Rodríguez</dc:creator>
  <cp:lastModifiedBy>Samuel Anibal Francisco Feliz</cp:lastModifiedBy>
  <cp:lastPrinted>2016-10-28T17:03:16Z</cp:lastPrinted>
  <dcterms:created xsi:type="dcterms:W3CDTF">2016-10-21T21:35:01Z</dcterms:created>
  <dcterms:modified xsi:type="dcterms:W3CDTF">2022-08-18T20:57:18Z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0x01010066BF1A132B841946AC1A4A2D16E370AC</vt:lpwstr>
  </property>
</Properties>
</file>