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M:\Research\Practice Research\ERM154-Case Study Challenge\SRCSC 2023\Data\Final\"/>
    </mc:Choice>
  </mc:AlternateContent>
  <xr:revisionPtr revIDLastSave="0" documentId="8_{039C082B-7F10-4E0A-A14E-4FD020029F7C}" xr6:coauthVersionLast="47" xr6:coauthVersionMax="47" xr10:uidLastSave="{00000000-0000-0000-0000-000000000000}"/>
  <bookViews>
    <workbookView xWindow="-57720" yWindow="-120" windowWidth="29040" windowHeight="15840" xr2:uid="{CBBF923D-1C9D-4D46-BC44-F07E6A336A6A}"/>
  </bookViews>
  <sheets>
    <sheet name="SSP Scenarios" sheetId="7" r:id="rId1"/>
    <sheet name="Model"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4" i="2" l="1"/>
  <c r="R33" i="2"/>
  <c r="R32" i="2"/>
  <c r="R31" i="2"/>
  <c r="R30" i="2"/>
  <c r="R29" i="2"/>
  <c r="R28" i="2"/>
  <c r="R27" i="2"/>
  <c r="R26" i="2"/>
  <c r="R25" i="2"/>
  <c r="R24" i="2"/>
  <c r="R23" i="2"/>
  <c r="R22" i="2"/>
  <c r="Q34" i="2"/>
  <c r="Q33" i="2"/>
  <c r="Q32" i="2"/>
  <c r="Q31" i="2"/>
  <c r="Q30" i="2"/>
  <c r="Q29" i="2"/>
  <c r="Q28" i="2"/>
  <c r="Q27" i="2"/>
  <c r="Q26" i="2"/>
  <c r="Q25" i="2"/>
  <c r="Q24" i="2"/>
  <c r="Q23" i="2"/>
  <c r="Q22" i="2"/>
  <c r="P34" i="2"/>
  <c r="P33" i="2"/>
  <c r="P32" i="2"/>
  <c r="P31" i="2"/>
  <c r="P30" i="2"/>
  <c r="P29" i="2"/>
  <c r="P28" i="2"/>
  <c r="P27" i="2"/>
  <c r="P26" i="2"/>
  <c r="P25" i="2"/>
  <c r="P24" i="2"/>
  <c r="P23" i="2"/>
  <c r="P22" i="2"/>
  <c r="N34" i="2"/>
  <c r="N33" i="2"/>
  <c r="N32" i="2"/>
  <c r="N31" i="2"/>
  <c r="N30" i="2"/>
  <c r="N29" i="2"/>
  <c r="N28" i="2"/>
  <c r="N27" i="2"/>
  <c r="N26" i="2"/>
  <c r="N25" i="2"/>
  <c r="N24" i="2"/>
  <c r="N23" i="2"/>
  <c r="N22" i="2"/>
  <c r="M34" i="2"/>
  <c r="M33" i="2"/>
  <c r="M32" i="2"/>
  <c r="M31" i="2"/>
  <c r="M30" i="2"/>
  <c r="M29" i="2"/>
  <c r="M28" i="2"/>
  <c r="M27" i="2"/>
  <c r="M26" i="2"/>
  <c r="M25" i="2"/>
  <c r="M24" i="2"/>
  <c r="M23" i="2"/>
  <c r="M22" i="2"/>
  <c r="L34" i="2"/>
  <c r="L33" i="2"/>
  <c r="L32" i="2"/>
  <c r="L31" i="2"/>
  <c r="L30" i="2"/>
  <c r="L29" i="2"/>
  <c r="L28" i="2"/>
  <c r="L27" i="2"/>
  <c r="L26" i="2"/>
  <c r="L25" i="2"/>
  <c r="L24" i="2"/>
  <c r="L23" i="2"/>
  <c r="L22" i="2"/>
  <c r="J34" i="2"/>
  <c r="J33" i="2"/>
  <c r="J32" i="2"/>
  <c r="J31" i="2"/>
  <c r="J30" i="2"/>
  <c r="J29" i="2"/>
  <c r="J28" i="2"/>
  <c r="J27" i="2"/>
  <c r="J26" i="2"/>
  <c r="J25" i="2"/>
  <c r="J24" i="2"/>
  <c r="J23" i="2"/>
  <c r="J22" i="2"/>
  <c r="I34" i="2"/>
  <c r="I33" i="2"/>
  <c r="I32" i="2"/>
  <c r="I31" i="2"/>
  <c r="I30" i="2"/>
  <c r="I29" i="2"/>
  <c r="I28" i="2"/>
  <c r="I27" i="2"/>
  <c r="I26" i="2"/>
  <c r="I25" i="2"/>
  <c r="I24" i="2"/>
  <c r="I23" i="2"/>
  <c r="I22" i="2"/>
  <c r="H34" i="2"/>
  <c r="H33" i="2"/>
  <c r="H32" i="2"/>
  <c r="H31" i="2"/>
  <c r="H30" i="2"/>
  <c r="H29" i="2"/>
  <c r="H28" i="2"/>
  <c r="H27" i="2"/>
  <c r="H26" i="2"/>
  <c r="H25" i="2"/>
  <c r="H24" i="2"/>
  <c r="H23" i="2"/>
  <c r="H22" i="2"/>
  <c r="R21" i="2"/>
  <c r="Q21" i="2"/>
  <c r="P21" i="2"/>
  <c r="N21" i="2"/>
  <c r="M21" i="2"/>
  <c r="L21" i="2"/>
  <c r="J21" i="2"/>
  <c r="I21" i="2"/>
  <c r="H21" i="2"/>
  <c r="F21" i="2"/>
  <c r="E21" i="2"/>
  <c r="F34" i="2"/>
  <c r="F33" i="2"/>
  <c r="F32" i="2"/>
  <c r="F31" i="2"/>
  <c r="F30" i="2"/>
  <c r="F29" i="2"/>
  <c r="F28" i="2"/>
  <c r="F27" i="2"/>
  <c r="F26" i="2"/>
  <c r="F25" i="2"/>
  <c r="F24" i="2"/>
  <c r="F23" i="2"/>
  <c r="F22" i="2"/>
  <c r="E34" i="2"/>
  <c r="E33" i="2"/>
  <c r="E32" i="2"/>
  <c r="E31" i="2"/>
  <c r="E30" i="2"/>
  <c r="E29" i="2"/>
  <c r="E28" i="2"/>
  <c r="E27" i="2"/>
  <c r="E26" i="2"/>
  <c r="E25" i="2"/>
  <c r="E24" i="2"/>
  <c r="E23" i="2"/>
  <c r="E22" i="2"/>
  <c r="D34" i="2"/>
  <c r="D33" i="2"/>
  <c r="D32" i="2"/>
  <c r="D31" i="2"/>
  <c r="D30" i="2"/>
  <c r="D29" i="2"/>
  <c r="D28" i="2"/>
  <c r="D27" i="2"/>
  <c r="D26" i="2"/>
  <c r="D25" i="2"/>
  <c r="D24" i="2"/>
  <c r="D23" i="2"/>
  <c r="D22" i="2"/>
  <c r="D21" i="2"/>
  <c r="W34" i="2"/>
  <c r="V34" i="2"/>
  <c r="U34" i="2"/>
  <c r="T34" i="2"/>
  <c r="W33" i="2"/>
  <c r="V33" i="2"/>
  <c r="U33" i="2"/>
  <c r="T33" i="2"/>
  <c r="W32" i="2"/>
  <c r="V32" i="2"/>
  <c r="U32" i="2"/>
  <c r="T32" i="2"/>
  <c r="W31" i="2"/>
  <c r="V31" i="2"/>
  <c r="U31" i="2"/>
  <c r="T31" i="2"/>
  <c r="W30" i="2"/>
  <c r="V30" i="2"/>
  <c r="U30" i="2"/>
  <c r="T30" i="2"/>
  <c r="W29" i="2"/>
  <c r="V29" i="2"/>
  <c r="U29" i="2"/>
  <c r="T29" i="2"/>
  <c r="W28" i="2"/>
  <c r="V28" i="2"/>
  <c r="U28" i="2"/>
  <c r="T28" i="2"/>
  <c r="W27" i="2"/>
  <c r="V27" i="2"/>
  <c r="U27" i="2"/>
  <c r="T27" i="2"/>
  <c r="W26" i="2"/>
  <c r="V26" i="2"/>
  <c r="U26" i="2"/>
  <c r="T26" i="2"/>
  <c r="W25" i="2"/>
  <c r="V25" i="2"/>
  <c r="U25" i="2"/>
  <c r="T25" i="2"/>
  <c r="W24" i="2"/>
  <c r="V24" i="2"/>
  <c r="U24" i="2"/>
  <c r="T24" i="2"/>
  <c r="W23" i="2"/>
  <c r="V23" i="2"/>
  <c r="U23" i="2"/>
  <c r="T23" i="2"/>
  <c r="W22" i="2"/>
  <c r="V22" i="2"/>
  <c r="U22" i="2"/>
  <c r="T22" i="2"/>
  <c r="W21" i="2"/>
  <c r="V21" i="2"/>
  <c r="U21" i="2"/>
  <c r="T21" i="2"/>
  <c r="AC28" i="2"/>
  <c r="AC29" i="2" s="1"/>
  <c r="AD28" i="2"/>
  <c r="AD29" i="2" s="1"/>
  <c r="AB28" i="2"/>
  <c r="AB29" i="2" s="1"/>
  <c r="B23" i="2"/>
  <c r="B24" i="2" s="1"/>
  <c r="B25" i="2" s="1"/>
  <c r="B26" i="2" s="1"/>
  <c r="B27" i="2" s="1"/>
  <c r="B28" i="2" s="1"/>
  <c r="B29" i="2" s="1"/>
  <c r="B30" i="2" s="1"/>
  <c r="B31" i="2" s="1"/>
  <c r="B32" i="2" s="1"/>
  <c r="B33" i="2" s="1"/>
  <c r="B34" i="2" s="1"/>
  <c r="W20" i="2"/>
  <c r="V20" i="2"/>
  <c r="U20" i="2"/>
  <c r="T20" i="2"/>
</calcChain>
</file>

<file path=xl/sharedStrings.xml><?xml version="1.0" encoding="utf-8"?>
<sst xmlns="http://schemas.openxmlformats.org/spreadsheetml/2006/main" count="140" uniqueCount="103">
  <si>
    <t>Four of the IPCC's SSP Scenarios for Future Atmospheric CO2 Concentrations, Worldwide Population, and GDP</t>
  </si>
  <si>
    <t>The scenarios produced by the Intergovernmental Panel on Climate Change (IPCC) are referred to as Shared Socioeconomic Pathways (SSPs). The SSPs reflect assumptions about population growth, economic growth, the use of sustainable energy sources versus fossil fuels, as well as other factors which, collectively, lead to a prediction for the trajectory of Green House Gas (GHG) emissions and the resulting atmospheric Carbon Dioxide (CO2) concentrations.</t>
  </si>
  <si>
    <t>https://ourworldindata.org/explorers/ipcc-scenarios</t>
  </si>
  <si>
    <t>Scenarios</t>
  </si>
  <si>
    <t>SSP1‒2.6</t>
  </si>
  <si>
    <t>Low Emissions</t>
  </si>
  <si>
    <t>SSP2‒3.4</t>
  </si>
  <si>
    <t>Medium Emissions</t>
  </si>
  <si>
    <t>SSP3‒6.0</t>
  </si>
  <si>
    <t>High Emissions</t>
  </si>
  <si>
    <t>SSP5‒Baseline</t>
  </si>
  <si>
    <t>Very High Emissions</t>
  </si>
  <si>
    <t>Atmospheric CO2 in Parts per Million</t>
  </si>
  <si>
    <t>World Population (Billions)</t>
  </si>
  <si>
    <t>Worldwide GDP (Trillions $US)</t>
  </si>
  <si>
    <t>GDP Per Capita ($US)</t>
  </si>
  <si>
    <t>SSP1‒
2.6</t>
  </si>
  <si>
    <t>SSP2‒
3.4</t>
  </si>
  <si>
    <t>SSP3‒
6.0</t>
  </si>
  <si>
    <t>SSP5‒ Baseline</t>
  </si>
  <si>
    <t>For your information, the explanations below have been copied from the website https://ourworldindata.org/explorers/ipcc-scenarios</t>
  </si>
  <si>
    <t>What are the Shared Socioeconomic Pathways (SSPs)?</t>
  </si>
  <si>
    <t>The Shared Socioeconomic Pathways are a set of scenarios which are central to the work of the UN climate reports produced by the Intergovernmental Panel on Climate Change (IPCC).</t>
  </si>
  <si>
    <t>Why are these scenarios so important for the IPCC report?</t>
  </si>
  <si>
    <t>• How much greenhouse gas emissions the world emits in the coming decades is unknown. It is up to us. It will depend on what people around the world will do now and in the future.</t>
  </si>
  <si>
    <t>• In this situation, it’s helpful to create scenarios that cover a range of possible futures. This is what the ‘Shared Socioeconomic Pathways’ (SSPs) are. SSPs are the possible futures that climate</t>
  </si>
  <si>
    <t xml:space="preserve">   researchers in the IPCC consider in their models.</t>
  </si>
  <si>
    <r>
      <rPr>
        <sz val="11"/>
        <color rgb="FF000000"/>
        <rFont val="Calibri Light"/>
      </rPr>
      <t>• SSPs </t>
    </r>
    <r>
      <rPr>
        <i/>
        <sz val="11"/>
        <color rgb="FF000000"/>
        <rFont val="Calibri Light"/>
      </rPr>
      <t>do not</t>
    </r>
    <r>
      <rPr>
        <sz val="11"/>
        <color rgb="FF000000"/>
        <rFont val="Calibri Light"/>
      </rPr>
      <t> tell us what the world </t>
    </r>
    <r>
      <rPr>
        <i/>
        <sz val="11"/>
        <color rgb="FF000000"/>
        <rFont val="Calibri Light"/>
      </rPr>
      <t>will</t>
    </r>
    <r>
      <rPr>
        <sz val="11"/>
        <color rgb="FF000000"/>
        <rFont val="Calibri Light"/>
      </rPr>
      <t> look like. Instead, they tell us what the world </t>
    </r>
    <r>
      <rPr>
        <i/>
        <sz val="11"/>
        <color rgb="FF000000"/>
        <rFont val="Calibri Light"/>
      </rPr>
      <t>could</t>
    </r>
    <r>
      <rPr>
        <sz val="11"/>
        <color rgb="FF000000"/>
        <rFont val="Calibri Light"/>
      </rPr>
      <t> look like.</t>
    </r>
  </si>
  <si>
    <t>• The key aspect of these scenarios is the emissions of greenhouse gases that result. This is the key aspect because that what will determine the future of the climate.</t>
  </si>
  <si>
    <t>• To understand how our emissions might evolve we need to know how the world might change from a socioeconomic and technological perspective. These scenarios therefore differ in their</t>
  </si>
  <si>
    <t xml:space="preserve">    assumptions about socioeconomic and technological development in the coming decades.</t>
  </si>
  <si>
    <t>• The socioeconomic and technological factors that the SSPs include are: population growth, economic growth, urbanization, trade, energy, and agricultural systems. You find all them in the</t>
  </si>
  <si>
    <t xml:space="preserve">    Data Explorer above.</t>
  </si>
  <si>
    <t>   an excellent explainer for Carbon Brief on this topic.</t>
  </si>
  <si>
    <t>Summaries of the five Shared Socioeconomic Pathways</t>
  </si>
  <si>
    <t>Complete descriptions of the five Shared Socioeconomic Pathways</t>
  </si>
  <si>
    <t>These are the full descriptions of the SSP narratives, as described by the IPCC:</t>
  </si>
  <si>
    <t>SSP1: Sustainability – Taking the Green Road (Low challenges to mitigation and adaptation)</t>
  </si>
  <si>
    <t>“The world shifts gradually, but pervasively, toward a more sustainable path, emphasizing more inclusive development that respects perceived environmental boundaries. Management of the global commons slowly improves, educational and health investments accelerate the demographic transition, and the emphasis on economic growth shifts toward a broader emphasis on human well-being. Driven by an increasing commitment to achieving development goals, inequality is reduced both across and within countries. Consumption is oriented toward low material growth and lower resource and energy intensity.”</t>
  </si>
  <si>
    <t>SSP2: Middle of the Road (Medium challenges to mitigation and adaptation)</t>
  </si>
  <si>
    <t>“The world follows a path in which social, economic, and technological trends do not shift markedly from historical patterns. Development and income growth proceeds unevenly, with some countries making relatively good progress while others fall short of expectations. Global and national institutions work toward but make slow progress in achieving sustainable development goals. Environmental systems experience degradation, although there are some improvements and overall the intensity of resource and energy use declines. Global population growth is moderate and levels off in the second half of the century. Income inequality persists or improves only slowly and challenges to reducing vulnerability to societal and environmental changes remain.”</t>
  </si>
  <si>
    <t>SSP3: Regional Rivalry – A Rocky Road (High challenges to mitigation and adaptation)</t>
  </si>
  <si>
    <t>“A resurgent nationalism, concerns about competitiveness and security, and regional conflicts push countries to increasingly focus on domestic or, at most, regional issues. Policies shift over time to become increasingly oriented toward national and regional security issues. Countries focus on achieving energy and food security goals within their own regions at the expense of broader-based development. Investments in education and technological development decline. Economic development is slow, consumption is material-intensive, and inequalities persist or worsen over time. Population growth is low in industrialized and high in developing countries. A low international priority for addressing environmental concerns leads to strong environmental degradation in some regions.”</t>
  </si>
  <si>
    <t>SSP4 Inequality – A Road Divided (Low challenges to mitigation, high challenges to adaptation)</t>
  </si>
  <si>
    <t>“Highly unequal investments in human capital, combined with increasing disparities in economic opportunity and political power, lead to increasing inequalities and stratification both across and within countries. Over time, a gap widens between an internationally-connected society that contributes to knowledge- and capital-intensive sectors of the global economy, and a fragmented collection of lower-income, poorly educated societies that work in a labor-intensive, low-tech economy. Social cohesion degrades and conflict and unrest become increasingly common. Technology development is high in the high-tech economy and sectors. The globally connected energy sector diversifies, with investments in both carbon-intensive fuels like coal and unconventional oil, but also low-carbon energy sources. Environmental policies focus on local issues around middle and high-income areas.”</t>
  </si>
  <si>
    <t>SSP5 Fossil-Fueled Development – Taking the Highway (High challenges to mitigation, low challenges to adaptation)</t>
  </si>
  <si>
    <t>“This world places increasing faith in competitive markets, innovation and participatory societies to produce rapid technological progress and development of human capital as the path to sustainable development. Global markets are increasingly integrated. There are also strong investments in health, education, and institutions to enhance human and social capital. At the same time, the push for economic and social development is coupled with the exploitation of abundant fossil fuel resources and the adoption of resource and energy-intensive lifestyles around the world. All these factors lead to rapid growth of the global economy, while global population peaks and declines in the 21st century. Local environmental problems like air pollution are successfully managed. There is faith in the ability to effectively manage social and ecological systems, including by geo-engineering if necessary.”</t>
  </si>
  <si>
    <t>How are SSPs modeled to fit specific climate scenario outcomes?</t>
  </si>
  <si>
    <t>• Each of the five SSPs also have variations of each scenario that would deliver a particular climate target. These variations correspond to the level of radiative forcing that they would lead to. </t>
  </si>
  <si>
    <t>• It is a scenario with the socioeconomic development pathway of SSP1 (the same scenario in terms of population and economic growth) that would lead to a forcing of 2.6 watts per meter squared. </t>
  </si>
  <si>
    <t>• To achieve that under these socioeconomic conditions would mean that something else would have to change to reduce emissions. For example, it lays out a future in which the world implements</t>
  </si>
  <si>
    <t xml:space="preserve">   a carbon price globally; or total energy consumption is lower because we improve efficiency; or we have more nuclear energy; or we have much more carbon capture and storage.</t>
  </si>
  <si>
    <t>• For some SSPs, the changes would have to be extreme to meet these climate pathways. For example, in SSP5 – the fossil-fuel-heavy development path – we would need a very high carbon price,</t>
  </si>
  <si>
    <t xml:space="preserve">    and lots of carbon capture and storage.</t>
  </si>
  <si>
    <t>What is the source of this data?</t>
  </si>
  <si>
    <t>• The data presented is sourced from the work of  Keywan Riahi et a. (2017), which brings together the results of independent researchers that have mapped out a range of socioeconomic scenarios</t>
  </si>
  <si>
    <t xml:space="preserve">   for how the world could change in the coming decades. Full citation below.</t>
  </si>
  <si>
    <t xml:space="preserve">   published and maintained by the International Institute for Applied Systems Analysis (IIASA).</t>
  </si>
  <si>
    <t>Copyright © 2023 by the Society of Actuaries Research Institute. All rights reserved.</t>
  </si>
  <si>
    <t>Frequency Projection Model of Minor, Medium, and Major Hazard Events Per Year, as a Function of SSP Scenario</t>
  </si>
  <si>
    <t>Illustrative Example</t>
  </si>
  <si>
    <t>One can view the values below either as the expected number of events per year, or as 1 divided by the "return period". An expectation of 0.25 implies a return period of 4 years (on average, an event occurs every 4 years).</t>
  </si>
  <si>
    <t>An expected value that exceeds 1.00 indicates a return period of less than one year. For example, an expectation of 3 events per year equates to a return period of 4 months.</t>
  </si>
  <si>
    <t>Enter the Expected Number</t>
  </si>
  <si>
    <t>Hazard Events in 2020</t>
  </si>
  <si>
    <t>Minor</t>
  </si>
  <si>
    <t>the square of A / B, where "A" is the projected future level</t>
  </si>
  <si>
    <t>Medium</t>
  </si>
  <si>
    <t>of CO2 and "B" is the level of CO2 in 2020.</t>
  </si>
  <si>
    <t>Using the Historical Hazard Data, a user can define</t>
  </si>
  <si>
    <t>Major</t>
  </si>
  <si>
    <t>breakpoints for Minor/Medium/Major hazard events.</t>
  </si>
  <si>
    <t>SSP1‒ 2.6</t>
  </si>
  <si>
    <t>Risk Amplification Factor (RAF)</t>
  </si>
  <si>
    <t>Year</t>
  </si>
  <si>
    <t>• Simple average between 1990 and 2020</t>
  </si>
  <si>
    <t>Average</t>
  </si>
  <si>
    <t>Rounded</t>
  </si>
  <si>
    <t>Historical Hazard Data</t>
  </si>
  <si>
    <t>Source of SSP scenarios for 2020 through 2100: Keywan Riahi, Detlef P. van Vuuren, Elmar Kriegler, Jae Edmonds, Brian C. O’Neill, Shinichiro Fujimori, Nico Bauer, Katherine Calvin, Rob Dellink, Oliver Fricko, Wolfgang Lutz, Alexander Popp, Jesus Crespo Cuaresma, Samir KC, Marian Leimbach, Leiwen Jiang, Tom Kram, Shilpa Rao, Johannes Emmerling, Kristie Ebi, Tomoko Hasegawa, Petr Havlík, Florian Humpenöder, Lara Aleluia Da Silva, Steve Smith, Elke Stehfest, Valentina Bosetti, Jiyong Eom, David Gernaat, Toshihiko Masui, Joeri Rogelj, Jessica Strefler, Laurent Drouet, Volker Krey, Gunnar Luderer, Mathijs Harmsen, Kiyoshi Takahashi, Lavinia Baumstark, Jonathan C. Doelman, Mikiko Kainuma, Zbigniew Klimont, Giacomo Marangoni, Hermann Lotze-Campen, Michael Obersteiner, Andrzej Tabeau, Massimo Tavoni. The Shared Socioeconomic Pathways and their energy, land use, and greenhouse gas emissions implications: An overview, Global Environmental Change, Volume 42, Pages 153-168 (2017).</t>
  </si>
  <si>
    <t>The purpose of this example is a simplified demonstration</t>
  </si>
  <si>
    <t>of how the projected number of future hazard events might</t>
  </si>
  <si>
    <r>
      <t xml:space="preserve">be developed from historical hazard event data. </t>
    </r>
    <r>
      <rPr>
        <i/>
        <sz val="11"/>
        <rFont val="Calibri Light"/>
        <family val="2"/>
      </rPr>
      <t>This example</t>
    </r>
  </si>
  <si>
    <t>may consider or use other approaches, methods, and/or</t>
  </si>
  <si>
    <t>assumptions.</t>
  </si>
  <si>
    <t>• Per-event property damage cost breakpoints of</t>
  </si>
  <si>
    <t xml:space="preserve">   500,000 and 5,000,000</t>
  </si>
  <si>
    <t>• Ignores duration, fatalities, injuries and type of hazard event</t>
  </si>
  <si>
    <t>The following illustrative example projects an expected</t>
  </si>
  <si>
    <t>number of hazard events in 2020 for Region 1 using:</t>
  </si>
  <si>
    <t>The result is a simple approximation that may be entered as</t>
  </si>
  <si>
    <t>INPUT</t>
  </si>
  <si>
    <t>starting inputs in model to the left.</t>
  </si>
  <si>
    <t>• Let’s take “SSP1 – 2.6” as an example.  You can do this for yourself by selecting “SSP1 – 2.6” in our explorer, and changing the metrics.</t>
  </si>
  <si>
    <r>
      <rPr>
        <sz val="11"/>
        <color rgb="FF000000"/>
        <rFont val="Calibri Light"/>
        <family val="2"/>
      </rPr>
      <t>There are five key SSPs that are used in the research, and adopted by the IPCC. Below we provide the full description – as given by the IPCC – of these futures. In summary, </t>
    </r>
    <r>
      <rPr>
        <b/>
        <sz val="11"/>
        <color rgb="FF000000"/>
        <rFont val="Calibri Light"/>
        <family val="2"/>
      </rPr>
      <t>SSP1</t>
    </r>
    <r>
      <rPr>
        <sz val="11"/>
        <color rgb="FF000000"/>
        <rFont val="Calibri Light"/>
        <family val="2"/>
      </rPr>
      <t> provides the most positive scenario for both human development and environmental action. We continue to see improvements in education (https://ourworldindata.org/children-not-in-school) and health (https://ourworldindata.org/life-expectancy-globally) across the world; large reductions in poverty; and a shrinking in global inequalities. This is a scenario in which the researchers at the same time envision that the world is moving into a much more sustainable direction. </t>
    </r>
    <r>
      <rPr>
        <b/>
        <sz val="11"/>
        <color rgb="FF000000"/>
        <rFont val="Calibri Light"/>
        <family val="2"/>
      </rPr>
      <t>SSP5</t>
    </r>
    <r>
      <rPr>
        <sz val="11"/>
        <color rgb="FF000000"/>
        <rFont val="Calibri Light"/>
        <family val="2"/>
      </rPr>
      <t xml:space="preserve"> is similarly optimistic in terms of human development, but achieves this through a large growth in fossil fuels. This is therefore leading to continued large negative effects on the environment. </t>
    </r>
    <r>
      <rPr>
        <b/>
        <sz val="11"/>
        <color rgb="FF000000"/>
        <rFont val="Calibri Light"/>
        <family val="2"/>
      </rPr>
      <t>SSP3</t>
    </r>
    <r>
      <rPr>
        <sz val="11"/>
        <color rgb="FF000000"/>
        <rFont val="Calibri Light"/>
        <family val="2"/>
      </rPr>
      <t> and </t>
    </r>
    <r>
      <rPr>
        <b/>
        <sz val="11"/>
        <color rgb="FF000000"/>
        <rFont val="Calibri Light"/>
        <family val="2"/>
      </rPr>
      <t>SSP4</t>
    </r>
    <r>
      <rPr>
        <sz val="11"/>
        <color rgb="FF000000"/>
        <rFont val="Calibri Light"/>
        <family val="2"/>
      </rPr>
      <t> are pessimistic about development: they envision a divided future with high levels of nationalism and large persistent global inequalities as a result. </t>
    </r>
    <r>
      <rPr>
        <b/>
        <sz val="11"/>
        <color rgb="FF000000"/>
        <rFont val="Calibri Light"/>
        <family val="2"/>
      </rPr>
      <t>SSP2</t>
    </r>
    <r>
      <rPr>
        <sz val="11"/>
        <color rgb="FF000000"/>
        <rFont val="Calibri Light"/>
        <family val="2"/>
      </rPr>
      <t> sits in the middle of these scenarios: development is not as slow or divided as in SSP3 and SSP4, but progress is slow and unequal.</t>
    </r>
  </si>
  <si>
    <t>• For more details on how SSPs are constructed, Zeke Hausfather has written (https://www.carbonbrief.org/explainer-how-shared-socioeconomic-pathways-explore-future-climate-change/)</t>
  </si>
  <si>
    <t>• The underlying data from these scenarios – that we presented in our Explorer – is accessible from the SSP Database (https://tntcat.iiasa.ac.at/SspDb/dsd?Action=htmlpage&amp;page=welcome),</t>
  </si>
  <si>
    <r>
      <rPr>
        <b/>
        <sz val="10"/>
        <color rgb="FF000000"/>
        <rFont val="Calibri Light"/>
        <family val="2"/>
      </rPr>
      <t>Full citation:</t>
    </r>
    <r>
      <rPr>
        <sz val="10"/>
        <color rgb="FF000000"/>
        <rFont val="Calibri Light"/>
        <family val="2"/>
      </rPr>
      <t xml:space="preserve"> Keywan Riahi, Detlef P. van Vuuren, Elmar Kriegler, Jae Edmonds, Brian C. O’Neill, Shinichiro Fujimori, Nico Bauer, Katherine Calvin, Rob Dellink, Oliver Fricko, Wolfgang Lutz, Alexander Popp, Jesus Crespo Cuaresma, Samir KC, Marian Leimbach, Leiwen Jiang, Tom Kram, Shilpa Rao, Johannes Emmerling, Kristie Ebi, Tomoko Hasegawa, Petr Havlík, Florian Humpenöder, Lara Aleluia Da Silva, Steve Smith, Elke Stehfest, Valentina Bosetti, Jiyong Eom, David Gernaat, Toshihiko Masui, Joeri Rogelj, Jessica Strefler, Laurent Drouet, Volker Krey, Gunnar Luderer, Mathijs Harmsen, Kiyoshi Takahashi, Lavinia Baumstark, Jonathan C. Doelman, Mikiko Kainuma, Zbigniew Klimont, Giacomo Marangoni, Hermann Lotze-Campen, Michael Obersteiner, Andrzej Tabeau, Massimo Tavoni. </t>
    </r>
    <r>
      <rPr>
        <i/>
        <sz val="10"/>
        <color rgb="FF000000"/>
        <rFont val="Calibri Light"/>
        <family val="2"/>
      </rPr>
      <t>The Shared Socioeconomic Pathways and Their Energy, Land Use, and Greenhouse Gas Emissions Implications: An overview, Global Environmental Change</t>
    </r>
    <r>
      <rPr>
        <sz val="10"/>
        <color rgb="FF000000"/>
        <rFont val="Calibri Light"/>
        <family val="2"/>
      </rPr>
      <t>, Volume 42, Pages 153-168 (2017). (https://www.sciencedirect.com/science/article/pii/S0959378016300681)</t>
    </r>
  </si>
  <si>
    <t>Note: The IPCC's SSP dataset shows projections through 2100. The amounts for 2110 through 2150 were developed by the Society of Actuaries Research Institute solely for the 2023 Student Research Case Study Challenge.</t>
  </si>
  <si>
    <t>is NOT PRESCRIPTIVE and is purposely very simple. Each team</t>
  </si>
  <si>
    <t>The risk amplification factor (RAF) ties the change in risk</t>
  </si>
  <si>
    <t>to the change in atmospheric CO2. The RAF is equal to</t>
  </si>
  <si>
    <t>SSP scenarios for 2110 through 2150 were developed by the Society of Actuaries Research Institute solely for the 2023 Student Research Case Study Challenge.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</si>
</sst>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30" x14ac:knownFonts="1">
    <font>
      <sz val="10"/>
      <color theme="1"/>
      <name val="Calibri Light"/>
      <family val="2"/>
    </font>
    <font>
      <u/>
      <sz val="10"/>
      <color theme="10"/>
      <name val="Calibri Light"/>
      <family val="2"/>
    </font>
    <font>
      <sz val="10"/>
      <color theme="1"/>
      <name val="Calibri Light"/>
      <family val="2"/>
    </font>
    <font>
      <sz val="11"/>
      <color rgb="FF000000"/>
      <name val="Calibri Light"/>
      <family val="2"/>
    </font>
    <font>
      <b/>
      <sz val="11"/>
      <color rgb="FFC00000"/>
      <name val="Calibri Light"/>
      <family val="2"/>
    </font>
    <font>
      <b/>
      <sz val="11"/>
      <color rgb="FF000000"/>
      <name val="Calibri Light"/>
      <family val="2"/>
    </font>
    <font>
      <sz val="11"/>
      <color theme="1"/>
      <name val="Calibri Light"/>
      <family val="2"/>
    </font>
    <font>
      <i/>
      <sz val="11"/>
      <color rgb="FF000000"/>
      <name val="Calibri Light"/>
      <family val="2"/>
    </font>
    <font>
      <sz val="11"/>
      <name val="Calibri Light"/>
      <family val="2"/>
    </font>
    <font>
      <b/>
      <sz val="11"/>
      <name val="Calibri Light"/>
      <family val="2"/>
    </font>
    <font>
      <i/>
      <sz val="11"/>
      <name val="Calibri Light"/>
      <family val="2"/>
    </font>
    <font>
      <b/>
      <sz val="14"/>
      <color theme="4"/>
      <name val="Calibri Light"/>
      <family val="2"/>
    </font>
    <font>
      <b/>
      <sz val="11"/>
      <color theme="4"/>
      <name val="Calibri Light"/>
      <family val="2"/>
    </font>
    <font>
      <b/>
      <sz val="11"/>
      <name val="Calibri"/>
      <family val="2"/>
    </font>
    <font>
      <sz val="11"/>
      <color theme="0"/>
      <name val="Calibri Light"/>
      <family val="2"/>
    </font>
    <font>
      <b/>
      <sz val="11"/>
      <color theme="0"/>
      <name val="Calibri"/>
      <family val="2"/>
    </font>
    <font>
      <sz val="10"/>
      <name val="Calibri Light"/>
      <family val="2"/>
    </font>
    <font>
      <sz val="8"/>
      <color theme="1" tint="0.499984740745262"/>
      <name val="Calibri Light"/>
      <family val="2"/>
    </font>
    <font>
      <b/>
      <sz val="10"/>
      <color rgb="FF000000"/>
      <name val="Calibri Light"/>
      <family val="2"/>
    </font>
    <font>
      <u/>
      <sz val="11"/>
      <color theme="10"/>
      <name val="Calibri Light"/>
      <family val="2"/>
    </font>
    <font>
      <b/>
      <sz val="11"/>
      <color theme="4"/>
      <name val="Calibri"/>
      <family val="2"/>
    </font>
    <font>
      <sz val="8"/>
      <color rgb="FF000000"/>
      <name val="Calibri Light"/>
      <family val="2"/>
    </font>
    <font>
      <b/>
      <sz val="12"/>
      <color theme="4"/>
      <name val="Calibri"/>
      <family val="2"/>
    </font>
    <font>
      <b/>
      <sz val="14"/>
      <color theme="1"/>
      <name val="Calibri Light"/>
      <family val="2"/>
    </font>
    <font>
      <sz val="11"/>
      <color rgb="FF000000"/>
      <name val="Calibri Light"/>
    </font>
    <font>
      <i/>
      <sz val="11"/>
      <color rgb="FF000000"/>
      <name val="Calibri Light"/>
    </font>
    <font>
      <b/>
      <sz val="10"/>
      <color rgb="FF000000"/>
      <name val="Calibri Light"/>
    </font>
    <font>
      <b/>
      <sz val="11"/>
      <color rgb="FF0070C0"/>
      <name val="Calibri Light"/>
      <family val="2"/>
    </font>
    <font>
      <sz val="10"/>
      <color rgb="FF000000"/>
      <name val="Calibri Light"/>
      <family val="2"/>
    </font>
    <font>
      <i/>
      <sz val="10"/>
      <color rgb="FF000000"/>
      <name val="Calibri Light"/>
      <family val="2"/>
    </font>
  </fonts>
  <fills count="10">
    <fill>
      <patternFill patternType="none"/>
    </fill>
    <fill>
      <patternFill patternType="gray125"/>
    </fill>
    <fill>
      <patternFill patternType="solid">
        <fgColor theme="0" tint="-4.9989318521683403E-2"/>
        <bgColor rgb="FF000000"/>
      </patternFill>
    </fill>
    <fill>
      <patternFill patternType="solid">
        <fgColor theme="7" tint="0.59999389629810485"/>
        <bgColor indexed="64"/>
      </patternFill>
    </fill>
    <fill>
      <patternFill patternType="solid">
        <fgColor theme="4"/>
        <bgColor indexed="64"/>
      </patternFill>
    </fill>
    <fill>
      <patternFill patternType="solid">
        <fgColor theme="4"/>
        <bgColor rgb="FF000000"/>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5" tint="0.59999389629810485"/>
        <bgColor indexed="64"/>
      </patternFill>
    </fill>
  </fills>
  <borders count="21">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hair">
        <color indexed="64"/>
      </top>
      <bottom/>
      <diagonal/>
    </border>
    <border>
      <left/>
      <right/>
      <top/>
      <bottom style="hair">
        <color indexed="64"/>
      </bottom>
      <diagonal/>
    </border>
    <border>
      <left style="hair">
        <color rgb="FF0070C0"/>
      </left>
      <right style="hair">
        <color rgb="FF0070C0"/>
      </right>
      <top style="hair">
        <color rgb="FF0070C0"/>
      </top>
      <bottom style="hair">
        <color rgb="FF0070C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ashed">
        <color theme="0" tint="-0.24994659260841701"/>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104">
    <xf numFmtId="0" fontId="0" fillId="0" borderId="0" xfId="0"/>
    <xf numFmtId="0" fontId="8" fillId="0" borderId="0" xfId="0" applyFont="1"/>
    <xf numFmtId="0" fontId="8" fillId="2" borderId="0" xfId="0" applyFont="1" applyFill="1"/>
    <xf numFmtId="0" fontId="8" fillId="2" borderId="0" xfId="0" applyFont="1" applyFill="1" applyAlignment="1">
      <alignment horizontal="center"/>
    </xf>
    <xf numFmtId="0" fontId="8" fillId="2" borderId="0" xfId="0" applyFont="1" applyFill="1" applyAlignment="1">
      <alignment horizontal="right"/>
    </xf>
    <xf numFmtId="0" fontId="8" fillId="3" borderId="13" xfId="0" applyFont="1" applyFill="1" applyBorder="1"/>
    <xf numFmtId="0" fontId="8" fillId="3" borderId="14" xfId="0" applyFont="1" applyFill="1" applyBorder="1"/>
    <xf numFmtId="0" fontId="9" fillId="3" borderId="0" xfId="0" applyFont="1" applyFill="1"/>
    <xf numFmtId="0" fontId="8" fillId="3" borderId="0" xfId="0" applyFont="1" applyFill="1"/>
    <xf numFmtId="0" fontId="8" fillId="3" borderId="16" xfId="0" applyFont="1" applyFill="1" applyBorder="1"/>
    <xf numFmtId="0" fontId="8" fillId="3" borderId="17" xfId="0" applyFont="1" applyFill="1" applyBorder="1"/>
    <xf numFmtId="0" fontId="8" fillId="3" borderId="18" xfId="0" applyFont="1" applyFill="1" applyBorder="1"/>
    <xf numFmtId="0" fontId="8" fillId="3" borderId="19" xfId="0" applyFont="1" applyFill="1" applyBorder="1"/>
    <xf numFmtId="0" fontId="8" fillId="3" borderId="15" xfId="0" applyFont="1" applyFill="1" applyBorder="1" applyAlignment="1">
      <alignment horizontal="left" indent="1"/>
    </xf>
    <xf numFmtId="0" fontId="13" fillId="3" borderId="15" xfId="0" applyFont="1" applyFill="1" applyBorder="1" applyAlignment="1">
      <alignment horizontal="left" indent="1"/>
    </xf>
    <xf numFmtId="0" fontId="14" fillId="4" borderId="0" xfId="0" applyFont="1" applyFill="1"/>
    <xf numFmtId="0" fontId="15" fillId="4" borderId="0" xfId="0" applyFont="1" applyFill="1" applyAlignment="1">
      <alignment horizontal="center"/>
    </xf>
    <xf numFmtId="0" fontId="15" fillId="4" borderId="0" xfId="0" applyFont="1" applyFill="1"/>
    <xf numFmtId="0" fontId="15" fillId="4" borderId="9" xfId="0" applyFont="1" applyFill="1" applyBorder="1" applyAlignment="1">
      <alignment horizontal="center"/>
    </xf>
    <xf numFmtId="0" fontId="13" fillId="4" borderId="0" xfId="0" applyFont="1" applyFill="1"/>
    <xf numFmtId="0" fontId="8" fillId="2" borderId="0" xfId="0" applyFont="1" applyFill="1" applyAlignment="1">
      <alignment vertical="center"/>
    </xf>
    <xf numFmtId="0" fontId="9" fillId="2" borderId="0" xfId="0" applyFont="1" applyFill="1"/>
    <xf numFmtId="0" fontId="15" fillId="5" borderId="0" xfId="0" applyFont="1" applyFill="1" applyAlignment="1">
      <alignment horizontal="center"/>
    </xf>
    <xf numFmtId="0" fontId="12" fillId="2" borderId="0" xfId="0" applyFont="1" applyFill="1" applyAlignment="1">
      <alignment vertical="center"/>
    </xf>
    <xf numFmtId="164" fontId="8" fillId="2" borderId="0" xfId="0" applyNumberFormat="1" applyFont="1" applyFill="1" applyAlignment="1">
      <alignment horizontal="center"/>
    </xf>
    <xf numFmtId="2" fontId="8" fillId="2" borderId="0" xfId="0" applyNumberFormat="1" applyFont="1" applyFill="1" applyAlignment="1">
      <alignment horizontal="center"/>
    </xf>
    <xf numFmtId="0" fontId="3" fillId="6" borderId="0" xfId="0" applyFont="1" applyFill="1"/>
    <xf numFmtId="0" fontId="0" fillId="6" borderId="0" xfId="0" applyFill="1"/>
    <xf numFmtId="0" fontId="3" fillId="6" borderId="0" xfId="0" applyFont="1" applyFill="1" applyAlignment="1">
      <alignment vertical="top" wrapText="1"/>
    </xf>
    <xf numFmtId="0" fontId="3" fillId="6" borderId="0" xfId="0" applyFont="1" applyFill="1" applyAlignment="1">
      <alignment horizontal="right"/>
    </xf>
    <xf numFmtId="0" fontId="6" fillId="6" borderId="0" xfId="0" applyFont="1" applyFill="1"/>
    <xf numFmtId="0" fontId="19" fillId="6" borderId="0" xfId="1" applyFont="1" applyFill="1" applyAlignment="1">
      <alignment vertical="top" wrapText="1"/>
    </xf>
    <xf numFmtId="0" fontId="11" fillId="6" borderId="0" xfId="0" applyFont="1" applyFill="1" applyAlignment="1">
      <alignment horizontal="left" vertical="top"/>
    </xf>
    <xf numFmtId="0" fontId="8" fillId="6" borderId="0" xfId="0" applyFont="1" applyFill="1" applyAlignment="1">
      <alignment vertical="top" wrapText="1"/>
    </xf>
    <xf numFmtId="0" fontId="3" fillId="6" borderId="0" xfId="0" applyFont="1" applyFill="1" applyAlignment="1">
      <alignment horizontal="left" vertical="top" wrapText="1"/>
    </xf>
    <xf numFmtId="0" fontId="4" fillId="6" borderId="0" xfId="0" applyFont="1" applyFill="1" applyAlignment="1">
      <alignment vertical="top"/>
    </xf>
    <xf numFmtId="0" fontId="5" fillId="6" borderId="0" xfId="0" applyFont="1" applyFill="1" applyAlignment="1">
      <alignment horizontal="center"/>
    </xf>
    <xf numFmtId="0" fontId="8" fillId="6" borderId="0" xfId="0" applyFont="1" applyFill="1"/>
    <xf numFmtId="0" fontId="8" fillId="6" borderId="0" xfId="0" applyFont="1" applyFill="1" applyAlignment="1">
      <alignment vertical="top"/>
    </xf>
    <xf numFmtId="0" fontId="20" fillId="6" borderId="0" xfId="0" applyFont="1" applyFill="1" applyAlignment="1">
      <alignment vertical="top"/>
    </xf>
    <xf numFmtId="0" fontId="15" fillId="4" borderId="0" xfId="0" applyFont="1" applyFill="1" applyAlignment="1">
      <alignment vertical="top" wrapText="1"/>
    </xf>
    <xf numFmtId="4" fontId="3" fillId="6" borderId="0" xfId="0" applyNumberFormat="1" applyFont="1" applyFill="1"/>
    <xf numFmtId="4" fontId="3" fillId="6" borderId="0" xfId="0" applyNumberFormat="1" applyFont="1" applyFill="1" applyAlignment="1">
      <alignment horizontal="right"/>
    </xf>
    <xf numFmtId="0" fontId="15" fillId="4" borderId="0" xfId="0" applyFont="1" applyFill="1" applyAlignment="1">
      <alignment horizontal="right" wrapText="1"/>
    </xf>
    <xf numFmtId="0" fontId="15" fillId="4" borderId="0" xfId="0" applyFont="1" applyFill="1" applyAlignment="1">
      <alignment horizontal="right" vertical="top" wrapText="1"/>
    </xf>
    <xf numFmtId="0" fontId="5" fillId="7" borderId="0" xfId="0" applyFont="1" applyFill="1" applyAlignment="1">
      <alignment horizontal="center"/>
    </xf>
    <xf numFmtId="4" fontId="8" fillId="6" borderId="0" xfId="0" applyNumberFormat="1" applyFont="1" applyFill="1" applyAlignment="1">
      <alignment horizontal="right"/>
    </xf>
    <xf numFmtId="3" fontId="8" fillId="6" borderId="0" xfId="0" applyNumberFormat="1" applyFont="1" applyFill="1" applyAlignment="1">
      <alignment horizontal="right"/>
    </xf>
    <xf numFmtId="4" fontId="8" fillId="7" borderId="0" xfId="0" applyNumberFormat="1" applyFont="1" applyFill="1" applyAlignment="1">
      <alignment horizontal="right"/>
    </xf>
    <xf numFmtId="3" fontId="8" fillId="7" borderId="0" xfId="0" applyNumberFormat="1" applyFont="1" applyFill="1" applyAlignment="1">
      <alignment horizontal="right"/>
    </xf>
    <xf numFmtId="0" fontId="21" fillId="6" borderId="0" xfId="0" applyFont="1" applyFill="1" applyAlignment="1">
      <alignment horizontal="left"/>
    </xf>
    <xf numFmtId="0" fontId="22" fillId="6" borderId="0" xfId="0" applyFont="1" applyFill="1" applyAlignment="1">
      <alignment vertical="top"/>
    </xf>
    <xf numFmtId="0" fontId="3" fillId="6" borderId="0" xfId="0" applyFont="1" applyFill="1" applyAlignment="1">
      <alignment vertical="top"/>
    </xf>
    <xf numFmtId="0" fontId="5" fillId="6" borderId="0" xfId="0" applyFont="1" applyFill="1" applyAlignment="1">
      <alignment vertical="top"/>
    </xf>
    <xf numFmtId="0" fontId="7" fillId="6" borderId="0" xfId="0" applyFont="1" applyFill="1" applyAlignment="1">
      <alignment vertical="top"/>
    </xf>
    <xf numFmtId="4" fontId="3" fillId="7" borderId="0" xfId="0" applyNumberFormat="1" applyFont="1" applyFill="1" applyAlignment="1">
      <alignment horizontal="right"/>
    </xf>
    <xf numFmtId="0" fontId="8" fillId="8" borderId="0" xfId="0" applyFont="1" applyFill="1"/>
    <xf numFmtId="164" fontId="8" fillId="8" borderId="0" xfId="2" applyNumberFormat="1" applyFont="1" applyFill="1" applyAlignment="1">
      <alignment horizontal="center"/>
    </xf>
    <xf numFmtId="164" fontId="8" fillId="8" borderId="0" xfId="0" applyNumberFormat="1" applyFont="1" applyFill="1" applyAlignment="1">
      <alignment horizontal="center"/>
    </xf>
    <xf numFmtId="0" fontId="8" fillId="9" borderId="2" xfId="0" applyFont="1" applyFill="1" applyBorder="1"/>
    <xf numFmtId="0" fontId="16" fillId="9" borderId="3" xfId="0" applyFont="1" applyFill="1" applyBorder="1"/>
    <xf numFmtId="0" fontId="8" fillId="9" borderId="4" xfId="0" applyFont="1" applyFill="1" applyBorder="1"/>
    <xf numFmtId="0" fontId="8" fillId="9" borderId="5" xfId="0" applyFont="1" applyFill="1" applyBorder="1"/>
    <xf numFmtId="0" fontId="16" fillId="9" borderId="0" xfId="0" applyFont="1" applyFill="1"/>
    <xf numFmtId="0" fontId="8" fillId="9" borderId="6" xfId="0" applyFont="1" applyFill="1" applyBorder="1"/>
    <xf numFmtId="0" fontId="8" fillId="9" borderId="0" xfId="0" applyFont="1" applyFill="1"/>
    <xf numFmtId="0" fontId="13" fillId="9" borderId="5" xfId="0" applyFont="1" applyFill="1" applyBorder="1"/>
    <xf numFmtId="0" fontId="13" fillId="9" borderId="5" xfId="0" applyFont="1" applyFill="1" applyBorder="1" applyAlignment="1">
      <alignment horizontal="center"/>
    </xf>
    <xf numFmtId="0" fontId="8" fillId="9" borderId="7" xfId="0" applyFont="1" applyFill="1" applyBorder="1" applyAlignment="1">
      <alignment horizontal="center"/>
    </xf>
    <xf numFmtId="2" fontId="8" fillId="9" borderId="1" xfId="0" applyNumberFormat="1" applyFont="1" applyFill="1" applyBorder="1" applyAlignment="1">
      <alignment horizontal="center"/>
    </xf>
    <xf numFmtId="0" fontId="8" fillId="9" borderId="8" xfId="0" applyFont="1" applyFill="1" applyBorder="1"/>
    <xf numFmtId="0" fontId="17" fillId="6" borderId="0" xfId="0" applyFont="1" applyFill="1"/>
    <xf numFmtId="0" fontId="17" fillId="6" borderId="0" xfId="0" applyFont="1" applyFill="1" applyAlignment="1">
      <alignment horizontal="right"/>
    </xf>
    <xf numFmtId="0" fontId="16" fillId="6" borderId="0" xfId="0" applyFont="1" applyFill="1"/>
    <xf numFmtId="0" fontId="11" fillId="6" borderId="0" xfId="0" applyFont="1" applyFill="1" applyAlignment="1">
      <alignment vertical="top"/>
    </xf>
    <xf numFmtId="0" fontId="16" fillId="6" borderId="0" xfId="0" applyFont="1" applyFill="1" applyAlignment="1">
      <alignment vertical="top" wrapText="1"/>
    </xf>
    <xf numFmtId="164" fontId="8" fillId="6" borderId="0" xfId="2" applyNumberFormat="1" applyFont="1" applyFill="1" applyAlignment="1">
      <alignment horizontal="center"/>
    </xf>
    <xf numFmtId="164" fontId="8" fillId="6" borderId="0" xfId="0" applyNumberFormat="1" applyFont="1" applyFill="1" applyAlignment="1">
      <alignment horizontal="center"/>
    </xf>
    <xf numFmtId="0" fontId="8" fillId="2" borderId="0" xfId="0" applyFont="1" applyFill="1" applyAlignment="1">
      <alignment horizontal="left" vertical="top"/>
    </xf>
    <xf numFmtId="0" fontId="10" fillId="2" borderId="0" xfId="0" applyFont="1" applyFill="1" applyAlignment="1">
      <alignment vertical="top" wrapText="1"/>
    </xf>
    <xf numFmtId="0" fontId="8" fillId="8" borderId="0" xfId="0" applyFont="1" applyFill="1" applyAlignment="1">
      <alignment vertical="top"/>
    </xf>
    <xf numFmtId="0" fontId="10" fillId="8" borderId="0" xfId="0" applyFont="1" applyFill="1" applyAlignment="1">
      <alignment vertical="top"/>
    </xf>
    <xf numFmtId="0" fontId="11" fillId="8" borderId="0" xfId="0" applyFont="1" applyFill="1"/>
    <xf numFmtId="0" fontId="23" fillId="8" borderId="0" xfId="0" applyFont="1" applyFill="1"/>
    <xf numFmtId="0" fontId="6" fillId="8" borderId="0" xfId="0" applyFont="1" applyFill="1"/>
    <xf numFmtId="0" fontId="18" fillId="6" borderId="0" xfId="0" applyFont="1" applyFill="1" applyAlignment="1">
      <alignment vertical="top" wrapText="1"/>
    </xf>
    <xf numFmtId="165" fontId="8" fillId="6" borderId="0" xfId="0" applyNumberFormat="1" applyFont="1" applyFill="1" applyAlignment="1">
      <alignment horizontal="center"/>
    </xf>
    <xf numFmtId="165" fontId="8" fillId="9" borderId="0" xfId="0" applyNumberFormat="1" applyFont="1" applyFill="1" applyAlignment="1">
      <alignment horizontal="center"/>
    </xf>
    <xf numFmtId="0" fontId="10" fillId="8" borderId="0" xfId="0" quotePrefix="1" applyFont="1" applyFill="1" applyAlignment="1">
      <alignment vertical="top"/>
    </xf>
    <xf numFmtId="0" fontId="27" fillId="3" borderId="12" xfId="0" applyFont="1" applyFill="1" applyBorder="1"/>
    <xf numFmtId="164" fontId="27" fillId="3" borderId="11" xfId="0" applyNumberFormat="1" applyFont="1" applyFill="1" applyBorder="1" applyAlignment="1" applyProtection="1">
      <alignment horizontal="center"/>
      <protection locked="0"/>
    </xf>
    <xf numFmtId="0" fontId="3" fillId="6" borderId="0" xfId="0" applyFont="1" applyFill="1" applyAlignment="1">
      <alignment horizontal="left" vertical="top" wrapText="1"/>
    </xf>
    <xf numFmtId="0" fontId="18" fillId="6" borderId="0" xfId="0" applyFont="1" applyFill="1" applyAlignment="1">
      <alignment horizontal="left" vertical="top" wrapText="1"/>
    </xf>
    <xf numFmtId="0" fontId="26" fillId="6" borderId="0" xfId="0" applyFont="1" applyFill="1" applyAlignment="1">
      <alignment horizontal="left" vertical="top" wrapText="1"/>
    </xf>
    <xf numFmtId="0" fontId="24" fillId="6" borderId="0" xfId="0" applyFont="1" applyFill="1" applyAlignment="1">
      <alignment horizontal="left" vertical="top" wrapText="1"/>
    </xf>
    <xf numFmtId="0" fontId="8" fillId="6" borderId="0" xfId="0" applyFont="1" applyFill="1" applyAlignment="1"/>
    <xf numFmtId="0" fontId="3" fillId="6" borderId="0" xfId="0" applyFont="1" applyFill="1" applyAlignment="1"/>
    <xf numFmtId="0" fontId="15" fillId="4" borderId="20" xfId="0" applyFont="1" applyFill="1" applyBorder="1" applyAlignment="1">
      <alignment horizontal="center"/>
    </xf>
    <xf numFmtId="0" fontId="1" fillId="6" borderId="0" xfId="1" applyFill="1" applyAlignment="1">
      <alignment horizontal="left" vertical="top" wrapText="1"/>
    </xf>
    <xf numFmtId="0" fontId="8" fillId="6" borderId="0" xfId="0" applyFont="1" applyFill="1" applyAlignment="1">
      <alignment horizontal="left" vertical="top" wrapText="1"/>
    </xf>
    <xf numFmtId="0" fontId="16" fillId="6" borderId="0" xfId="0" applyFont="1" applyFill="1" applyAlignment="1">
      <alignment horizontal="left" vertical="top" wrapText="1"/>
    </xf>
    <xf numFmtId="0" fontId="16" fillId="6" borderId="0" xfId="0" applyFont="1" applyFill="1" applyAlignment="1">
      <alignment horizontal="left" vertical="top"/>
    </xf>
    <xf numFmtId="0" fontId="15" fillId="4" borderId="0" xfId="0" applyFont="1" applyFill="1" applyAlignment="1">
      <alignment horizontal="center"/>
    </xf>
    <xf numFmtId="0" fontId="15" fillId="4" borderId="10" xfId="0" applyFont="1" applyFill="1" applyBorder="1" applyAlignment="1">
      <alignment horizont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631566</xdr:colOff>
      <xdr:row>4</xdr:row>
      <xdr:rowOff>55245</xdr:rowOff>
    </xdr:to>
    <xdr:pic>
      <xdr:nvPicPr>
        <xdr:cNvPr id="3" name="Picture 2">
          <a:extLst>
            <a:ext uri="{FF2B5EF4-FFF2-40B4-BE49-F238E27FC236}">
              <a16:creationId xmlns:a16="http://schemas.microsoft.com/office/drawing/2014/main" id="{87BACEFB-C5AB-4A3D-9C46-DC11310C3A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7650" y="180975"/>
          <a:ext cx="1353561" cy="601980"/>
        </a:xfrm>
        <a:prstGeom prst="rect">
          <a:avLst/>
        </a:prstGeom>
      </xdr:spPr>
    </xdr:pic>
    <xdr:clientData/>
  </xdr:twoCellAnchor>
</xdr:wsDr>
</file>

<file path=xl/theme/theme1.xml><?xml version="1.0" encoding="utf-8"?>
<a:theme xmlns:a="http://schemas.openxmlformats.org/drawingml/2006/main" name="SOA-Excel">
  <a:themeElements>
    <a:clrScheme name="SOA Blue hyperlink">
      <a:dk1>
        <a:srgbClr val="000000"/>
      </a:dk1>
      <a:lt1>
        <a:sysClr val="window" lastClr="FFFFFF"/>
      </a:lt1>
      <a:dk2>
        <a:srgbClr val="44546A"/>
      </a:dk2>
      <a:lt2>
        <a:srgbClr val="E7E6E6"/>
      </a:lt2>
      <a:accent1>
        <a:srgbClr val="024D7C"/>
      </a:accent1>
      <a:accent2>
        <a:srgbClr val="77C4D5"/>
      </a:accent2>
      <a:accent3>
        <a:srgbClr val="D23138"/>
      </a:accent3>
      <a:accent4>
        <a:srgbClr val="FDCE07"/>
      </a:accent4>
      <a:accent5>
        <a:srgbClr val="BABF33"/>
      </a:accent5>
      <a:accent6>
        <a:srgbClr val="E27F26"/>
      </a:accent6>
      <a:hlink>
        <a:srgbClr val="4E82A3"/>
      </a:hlink>
      <a:folHlink>
        <a:srgbClr val="024D7C"/>
      </a:folHlink>
    </a:clrScheme>
    <a:fontScheme name="SOA">
      <a:majorFont>
        <a:latin typeface="Calibri"/>
        <a:ea typeface=""/>
        <a:cs typeface=""/>
      </a:majorFont>
      <a:minorFont>
        <a:latin typeface="Calibri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urworldindata.org/explorers/ipcc-scenario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2461E-0F5E-4B7A-9467-793FD3F8E661}">
  <dimension ref="A1:Y117"/>
  <sheetViews>
    <sheetView tabSelected="1" workbookViewId="0"/>
  </sheetViews>
  <sheetFormatPr defaultColWidth="8.88671875" defaultRowHeight="14.4" x14ac:dyDescent="0.3"/>
  <cols>
    <col min="1" max="1" width="3.6640625" style="30" customWidth="1"/>
    <col min="2" max="2" width="8.88671875" style="30"/>
    <col min="3" max="3" width="4.6640625" style="30" customWidth="1"/>
    <col min="4" max="7" width="8.6640625" style="30" customWidth="1"/>
    <col min="8" max="8" width="4.6640625" style="30" customWidth="1"/>
    <col min="9" max="12" width="8.6640625" style="30" customWidth="1"/>
    <col min="13" max="13" width="4.6640625" style="30" customWidth="1"/>
    <col min="14" max="17" width="8.6640625" style="30" customWidth="1"/>
    <col min="18" max="18" width="4.6640625" style="30" customWidth="1"/>
    <col min="19" max="22" width="8.6640625" style="30" customWidth="1"/>
    <col min="23" max="23" width="3.6640625" style="30" customWidth="1"/>
    <col min="24" max="24" width="8.88671875" style="30"/>
    <col min="25" max="25" width="11.5546875" style="30" customWidth="1"/>
    <col min="26" max="16384" width="8.88671875" style="30"/>
  </cols>
  <sheetData>
    <row r="1" spans="1:25" x14ac:dyDescent="0.3">
      <c r="B1" s="96"/>
      <c r="C1" s="96"/>
      <c r="D1" s="26"/>
      <c r="E1" s="26"/>
      <c r="F1" s="26"/>
      <c r="G1" s="26"/>
      <c r="H1" s="96"/>
      <c r="I1" s="96"/>
      <c r="J1" s="26"/>
      <c r="K1" s="26"/>
      <c r="L1" s="26"/>
      <c r="M1" s="96"/>
      <c r="N1" s="96"/>
      <c r="O1" s="26"/>
      <c r="P1" s="26"/>
      <c r="Q1" s="26"/>
      <c r="R1" s="96"/>
      <c r="S1" s="96"/>
      <c r="T1" s="26"/>
      <c r="U1" s="26"/>
      <c r="V1" s="26"/>
    </row>
    <row r="2" spans="1:25" ht="18" x14ac:dyDescent="0.3">
      <c r="B2" s="32" t="s">
        <v>0</v>
      </c>
      <c r="C2" s="28"/>
      <c r="D2" s="28"/>
      <c r="E2" s="28"/>
      <c r="F2" s="28"/>
      <c r="G2" s="28"/>
      <c r="H2" s="28"/>
      <c r="I2" s="28"/>
      <c r="J2" s="28"/>
      <c r="K2" s="28"/>
      <c r="L2" s="28"/>
      <c r="M2" s="28"/>
      <c r="N2" s="28"/>
      <c r="O2" s="28"/>
      <c r="P2" s="28"/>
      <c r="Q2" s="28"/>
      <c r="R2" s="28"/>
      <c r="S2" s="28"/>
      <c r="T2" s="28"/>
      <c r="U2" s="28"/>
      <c r="V2" s="28"/>
    </row>
    <row r="3" spans="1:25" x14ac:dyDescent="0.3">
      <c r="B3" s="99" t="s">
        <v>1</v>
      </c>
      <c r="C3" s="99"/>
      <c r="D3" s="99"/>
      <c r="E3" s="99"/>
      <c r="F3" s="99"/>
      <c r="G3" s="99"/>
      <c r="H3" s="99"/>
      <c r="I3" s="99"/>
      <c r="J3" s="99"/>
      <c r="K3" s="99"/>
      <c r="L3" s="99"/>
      <c r="M3" s="99"/>
      <c r="N3" s="99"/>
      <c r="O3" s="99"/>
      <c r="P3" s="99"/>
      <c r="Q3" s="99"/>
      <c r="R3" s="99"/>
      <c r="S3" s="99"/>
      <c r="T3" s="99"/>
      <c r="U3" s="99"/>
      <c r="V3" s="99"/>
      <c r="X3" s="33"/>
      <c r="Y3" s="33"/>
    </row>
    <row r="4" spans="1:25" x14ac:dyDescent="0.3">
      <c r="B4" s="99"/>
      <c r="C4" s="99"/>
      <c r="D4" s="99"/>
      <c r="E4" s="99"/>
      <c r="F4" s="99"/>
      <c r="G4" s="99"/>
      <c r="H4" s="99"/>
      <c r="I4" s="99"/>
      <c r="J4" s="99"/>
      <c r="K4" s="99"/>
      <c r="L4" s="99"/>
      <c r="M4" s="99"/>
      <c r="N4" s="99"/>
      <c r="O4" s="99"/>
      <c r="P4" s="99"/>
      <c r="Q4" s="99"/>
      <c r="R4" s="99"/>
      <c r="S4" s="99"/>
      <c r="T4" s="99"/>
      <c r="U4" s="99"/>
      <c r="V4" s="99"/>
      <c r="X4" s="33"/>
      <c r="Y4" s="33"/>
    </row>
    <row r="5" spans="1:25" x14ac:dyDescent="0.3">
      <c r="B5" s="99"/>
      <c r="C5" s="99"/>
      <c r="D5" s="99"/>
      <c r="E5" s="99"/>
      <c r="F5" s="99"/>
      <c r="G5" s="99"/>
      <c r="H5" s="99"/>
      <c r="I5" s="99"/>
      <c r="J5" s="99"/>
      <c r="K5" s="99"/>
      <c r="L5" s="99"/>
      <c r="M5" s="99"/>
      <c r="N5" s="99"/>
      <c r="O5" s="99"/>
      <c r="P5" s="99"/>
      <c r="Q5" s="99"/>
      <c r="R5" s="99"/>
      <c r="S5" s="99"/>
      <c r="T5" s="99"/>
      <c r="U5" s="99"/>
      <c r="V5" s="99"/>
      <c r="X5" s="33"/>
      <c r="Y5" s="33"/>
    </row>
    <row r="6" spans="1:25" x14ac:dyDescent="0.3">
      <c r="A6" s="27"/>
      <c r="B6" s="98" t="s">
        <v>2</v>
      </c>
      <c r="C6" s="98"/>
      <c r="D6" s="98"/>
      <c r="E6" s="98"/>
      <c r="F6" s="98"/>
      <c r="G6" s="98"/>
      <c r="H6" s="31"/>
      <c r="I6" s="31"/>
      <c r="J6" s="31"/>
      <c r="K6" s="31"/>
      <c r="L6" s="31"/>
      <c r="M6" s="31"/>
      <c r="N6" s="31"/>
      <c r="O6" s="31"/>
      <c r="P6" s="31"/>
      <c r="Q6" s="31"/>
      <c r="R6" s="31"/>
      <c r="S6" s="31"/>
      <c r="T6" s="31"/>
      <c r="U6" s="31"/>
      <c r="V6" s="31"/>
      <c r="W6" s="27"/>
    </row>
    <row r="7" spans="1:25" x14ac:dyDescent="0.3">
      <c r="B7" s="26"/>
      <c r="C7" s="26"/>
      <c r="D7" s="28"/>
      <c r="E7" s="28"/>
      <c r="F7" s="28"/>
      <c r="G7" s="28"/>
      <c r="H7" s="28"/>
      <c r="I7" s="26"/>
      <c r="J7" s="26"/>
      <c r="K7" s="26"/>
      <c r="L7" s="26"/>
      <c r="M7" s="96"/>
      <c r="N7" s="96"/>
      <c r="O7" s="26"/>
      <c r="P7" s="26"/>
      <c r="Q7" s="26"/>
      <c r="R7" s="96"/>
      <c r="S7" s="96"/>
      <c r="T7" s="26"/>
      <c r="U7" s="26"/>
      <c r="V7" s="26"/>
    </row>
    <row r="8" spans="1:25" x14ac:dyDescent="0.3">
      <c r="B8" s="39" t="s">
        <v>3</v>
      </c>
      <c r="C8" s="28"/>
      <c r="D8" s="28"/>
      <c r="E8" s="28"/>
      <c r="F8" s="28"/>
      <c r="G8" s="34"/>
      <c r="H8" s="34"/>
      <c r="I8" s="26"/>
      <c r="J8" s="26"/>
      <c r="K8" s="26"/>
      <c r="L8" s="26"/>
      <c r="M8" s="26"/>
      <c r="N8" s="26"/>
      <c r="O8" s="26"/>
      <c r="P8" s="26"/>
      <c r="Q8" s="26"/>
      <c r="R8" s="26"/>
      <c r="S8" s="26"/>
      <c r="T8" s="26"/>
      <c r="U8" s="26"/>
      <c r="V8" s="26"/>
    </row>
    <row r="9" spans="1:25" s="37" customFormat="1" x14ac:dyDescent="0.3">
      <c r="B9" s="38" t="s">
        <v>4</v>
      </c>
      <c r="C9" s="33"/>
      <c r="D9" s="38" t="s">
        <v>5</v>
      </c>
      <c r="E9" s="33"/>
      <c r="F9" s="33"/>
      <c r="M9" s="95"/>
      <c r="N9" s="95"/>
      <c r="R9" s="95"/>
      <c r="S9" s="95"/>
    </row>
    <row r="10" spans="1:25" s="37" customFormat="1" x14ac:dyDescent="0.3">
      <c r="B10" s="38" t="s">
        <v>6</v>
      </c>
      <c r="C10" s="33"/>
      <c r="D10" s="38" t="s">
        <v>7</v>
      </c>
      <c r="E10" s="33"/>
      <c r="F10" s="33"/>
      <c r="M10" s="95"/>
      <c r="N10" s="95"/>
      <c r="R10" s="95"/>
      <c r="S10" s="95"/>
    </row>
    <row r="11" spans="1:25" s="37" customFormat="1" x14ac:dyDescent="0.3">
      <c r="B11" s="38" t="s">
        <v>8</v>
      </c>
      <c r="C11" s="33"/>
      <c r="D11" s="38" t="s">
        <v>9</v>
      </c>
      <c r="E11" s="33"/>
      <c r="F11" s="33"/>
      <c r="M11" s="95"/>
      <c r="N11" s="95"/>
      <c r="R11" s="95"/>
      <c r="S11" s="95"/>
    </row>
    <row r="12" spans="1:25" s="37" customFormat="1" x14ac:dyDescent="0.3">
      <c r="B12" s="38" t="s">
        <v>10</v>
      </c>
      <c r="C12" s="33"/>
      <c r="D12" s="38" t="s">
        <v>11</v>
      </c>
      <c r="E12" s="33"/>
      <c r="F12" s="33"/>
      <c r="M12" s="95"/>
      <c r="N12" s="95"/>
      <c r="R12" s="95"/>
      <c r="S12" s="95"/>
    </row>
    <row r="13" spans="1:25" x14ac:dyDescent="0.3">
      <c r="B13" s="26"/>
      <c r="C13" s="26"/>
      <c r="D13" s="26"/>
      <c r="E13" s="26"/>
      <c r="F13" s="26"/>
      <c r="G13" s="26"/>
      <c r="H13" s="26"/>
      <c r="I13" s="26"/>
      <c r="J13" s="26"/>
      <c r="K13" s="26"/>
      <c r="L13" s="26"/>
      <c r="M13" s="96"/>
      <c r="N13" s="96"/>
      <c r="O13" s="26"/>
      <c r="P13" s="26"/>
      <c r="Q13" s="26"/>
      <c r="R13" s="96"/>
      <c r="S13" s="96"/>
      <c r="T13" s="26"/>
      <c r="U13" s="26"/>
      <c r="V13" s="26"/>
    </row>
    <row r="14" spans="1:25" x14ac:dyDescent="0.3">
      <c r="B14" s="17"/>
      <c r="C14" s="17"/>
      <c r="D14" s="97" t="s">
        <v>12</v>
      </c>
      <c r="E14" s="97"/>
      <c r="F14" s="97"/>
      <c r="G14" s="97"/>
      <c r="H14" s="17"/>
      <c r="I14" s="97" t="s">
        <v>13</v>
      </c>
      <c r="J14" s="97"/>
      <c r="K14" s="97"/>
      <c r="L14" s="97"/>
      <c r="M14" s="17"/>
      <c r="N14" s="97" t="s">
        <v>14</v>
      </c>
      <c r="O14" s="97"/>
      <c r="P14" s="97"/>
      <c r="Q14" s="97"/>
      <c r="R14" s="17"/>
      <c r="S14" s="97" t="s">
        <v>15</v>
      </c>
      <c r="T14" s="97"/>
      <c r="U14" s="97"/>
      <c r="V14" s="97"/>
    </row>
    <row r="15" spans="1:25" ht="28.8" x14ac:dyDescent="0.3">
      <c r="B15" s="40"/>
      <c r="C15" s="40"/>
      <c r="D15" s="43" t="s">
        <v>16</v>
      </c>
      <c r="E15" s="43" t="s">
        <v>17</v>
      </c>
      <c r="F15" s="43" t="s">
        <v>18</v>
      </c>
      <c r="G15" s="43" t="s">
        <v>19</v>
      </c>
      <c r="H15" s="44"/>
      <c r="I15" s="43" t="s">
        <v>16</v>
      </c>
      <c r="J15" s="43" t="s">
        <v>17</v>
      </c>
      <c r="K15" s="43" t="s">
        <v>18</v>
      </c>
      <c r="L15" s="43" t="s">
        <v>19</v>
      </c>
      <c r="M15" s="44"/>
      <c r="N15" s="43" t="s">
        <v>16</v>
      </c>
      <c r="O15" s="43" t="s">
        <v>17</v>
      </c>
      <c r="P15" s="43" t="s">
        <v>18</v>
      </c>
      <c r="Q15" s="43" t="s">
        <v>19</v>
      </c>
      <c r="R15" s="44"/>
      <c r="S15" s="43" t="s">
        <v>16</v>
      </c>
      <c r="T15" s="43" t="s">
        <v>17</v>
      </c>
      <c r="U15" s="43" t="s">
        <v>18</v>
      </c>
      <c r="V15" s="43" t="s">
        <v>19</v>
      </c>
    </row>
    <row r="16" spans="1:25" x14ac:dyDescent="0.3">
      <c r="B16" s="26"/>
      <c r="C16" s="26"/>
      <c r="D16" s="29"/>
      <c r="E16" s="29"/>
      <c r="F16" s="29"/>
      <c r="G16" s="29"/>
      <c r="H16" s="26"/>
      <c r="I16" s="26"/>
      <c r="J16" s="29"/>
      <c r="K16" s="29"/>
      <c r="L16" s="29"/>
      <c r="M16" s="26"/>
      <c r="N16" s="26"/>
      <c r="O16" s="29"/>
      <c r="P16" s="29"/>
      <c r="Q16" s="29"/>
      <c r="R16" s="26"/>
      <c r="S16" s="26"/>
      <c r="T16" s="29"/>
      <c r="U16" s="29"/>
      <c r="V16" s="29"/>
    </row>
    <row r="17" spans="2:22" x14ac:dyDescent="0.3">
      <c r="B17" s="36">
        <v>2005</v>
      </c>
      <c r="C17" s="36"/>
      <c r="D17" s="46">
        <v>379.85</v>
      </c>
      <c r="E17" s="46">
        <v>379.85</v>
      </c>
      <c r="F17" s="46">
        <v>379.85</v>
      </c>
      <c r="G17" s="46">
        <v>379.85</v>
      </c>
      <c r="H17" s="46"/>
      <c r="I17" s="46">
        <v>6.53</v>
      </c>
      <c r="J17" s="46">
        <v>6.5</v>
      </c>
      <c r="K17" s="46">
        <v>6.49</v>
      </c>
      <c r="L17" s="46">
        <v>6.51</v>
      </c>
      <c r="M17" s="46"/>
      <c r="N17" s="46">
        <v>57.41</v>
      </c>
      <c r="O17" s="46">
        <v>56.53</v>
      </c>
      <c r="P17" s="46">
        <v>54.73</v>
      </c>
      <c r="Q17" s="46">
        <v>56.69</v>
      </c>
      <c r="R17" s="46"/>
      <c r="S17" s="47">
        <v>8791</v>
      </c>
      <c r="T17" s="47">
        <v>8697</v>
      </c>
      <c r="U17" s="47">
        <v>8433</v>
      </c>
      <c r="V17" s="47">
        <v>8708</v>
      </c>
    </row>
    <row r="18" spans="2:22" x14ac:dyDescent="0.3">
      <c r="B18" s="36">
        <v>2010</v>
      </c>
      <c r="C18" s="36"/>
      <c r="D18" s="46">
        <v>390.51</v>
      </c>
      <c r="E18" s="46">
        <v>390.51</v>
      </c>
      <c r="F18" s="46">
        <v>390.51</v>
      </c>
      <c r="G18" s="46">
        <v>390.51</v>
      </c>
      <c r="H18" s="46"/>
      <c r="I18" s="46">
        <v>6.92</v>
      </c>
      <c r="J18" s="46">
        <v>6.87</v>
      </c>
      <c r="K18" s="46">
        <v>6.88</v>
      </c>
      <c r="L18" s="46">
        <v>6.89</v>
      </c>
      <c r="M18" s="46"/>
      <c r="N18" s="46">
        <v>68.459999999999994</v>
      </c>
      <c r="O18" s="46">
        <v>67.52</v>
      </c>
      <c r="P18" s="46">
        <v>64.81</v>
      </c>
      <c r="Q18" s="46">
        <v>67.569999999999993</v>
      </c>
      <c r="R18" s="46"/>
      <c r="S18" s="47">
        <v>9893</v>
      </c>
      <c r="T18" s="47">
        <v>9828</v>
      </c>
      <c r="U18" s="47">
        <v>9420</v>
      </c>
      <c r="V18" s="47">
        <v>9806</v>
      </c>
    </row>
    <row r="19" spans="2:22" x14ac:dyDescent="0.3">
      <c r="B19" s="45">
        <v>2020</v>
      </c>
      <c r="C19" s="45"/>
      <c r="D19" s="48">
        <v>414.55</v>
      </c>
      <c r="E19" s="48">
        <v>414.44</v>
      </c>
      <c r="F19" s="48">
        <v>417.07</v>
      </c>
      <c r="G19" s="48">
        <v>417.25</v>
      </c>
      <c r="H19" s="48"/>
      <c r="I19" s="48">
        <v>7.58</v>
      </c>
      <c r="J19" s="48">
        <v>7.61</v>
      </c>
      <c r="K19" s="48">
        <v>7.7</v>
      </c>
      <c r="L19" s="48">
        <v>7.55</v>
      </c>
      <c r="M19" s="48"/>
      <c r="N19" s="48">
        <v>101.82</v>
      </c>
      <c r="O19" s="48">
        <v>101.16</v>
      </c>
      <c r="P19" s="48">
        <v>97.4</v>
      </c>
      <c r="Q19" s="48">
        <v>101.9</v>
      </c>
      <c r="R19" s="48"/>
      <c r="S19" s="49">
        <v>13432</v>
      </c>
      <c r="T19" s="49">
        <v>13293</v>
      </c>
      <c r="U19" s="49">
        <v>12649</v>
      </c>
      <c r="V19" s="49">
        <v>13496</v>
      </c>
    </row>
    <row r="20" spans="2:22" x14ac:dyDescent="0.3">
      <c r="B20" s="36">
        <v>2030</v>
      </c>
      <c r="C20" s="36"/>
      <c r="D20" s="46">
        <v>436.54</v>
      </c>
      <c r="E20" s="46">
        <v>439.28</v>
      </c>
      <c r="F20" s="46">
        <v>448.55</v>
      </c>
      <c r="G20" s="46">
        <v>452.77</v>
      </c>
      <c r="H20" s="46"/>
      <c r="I20" s="46">
        <v>8.06</v>
      </c>
      <c r="J20" s="46">
        <v>8.26</v>
      </c>
      <c r="K20" s="46">
        <v>8.51</v>
      </c>
      <c r="L20" s="46">
        <v>8.0500000000000007</v>
      </c>
      <c r="M20" s="46"/>
      <c r="N20" s="46">
        <v>155.85</v>
      </c>
      <c r="O20" s="46">
        <v>142.88999999999999</v>
      </c>
      <c r="P20" s="46">
        <v>130.22999999999999</v>
      </c>
      <c r="Q20" s="46">
        <v>165.8</v>
      </c>
      <c r="R20" s="46"/>
      <c r="S20" s="47">
        <v>19336</v>
      </c>
      <c r="T20" s="47">
        <v>17299</v>
      </c>
      <c r="U20" s="47">
        <v>15303</v>
      </c>
      <c r="V20" s="47">
        <v>20596</v>
      </c>
    </row>
    <row r="21" spans="2:22" x14ac:dyDescent="0.3">
      <c r="B21" s="36">
        <v>2040</v>
      </c>
      <c r="C21" s="36"/>
      <c r="D21" s="46">
        <v>452.29</v>
      </c>
      <c r="E21" s="46">
        <v>463.05</v>
      </c>
      <c r="F21" s="46">
        <v>480.63</v>
      </c>
      <c r="G21" s="46">
        <v>499.68</v>
      </c>
      <c r="H21" s="46"/>
      <c r="I21" s="46">
        <v>8.39</v>
      </c>
      <c r="J21" s="46">
        <v>8.7899999999999991</v>
      </c>
      <c r="K21" s="46">
        <v>9.26</v>
      </c>
      <c r="L21" s="46">
        <v>8.4</v>
      </c>
      <c r="M21" s="46"/>
      <c r="N21" s="46">
        <v>223.2</v>
      </c>
      <c r="O21" s="46">
        <v>185.39</v>
      </c>
      <c r="P21" s="46">
        <v>153.37</v>
      </c>
      <c r="Q21" s="46">
        <v>260.2</v>
      </c>
      <c r="R21" s="46"/>
      <c r="S21" s="47">
        <v>26603</v>
      </c>
      <c r="T21" s="47">
        <v>21091</v>
      </c>
      <c r="U21" s="47">
        <v>16562</v>
      </c>
      <c r="V21" s="47">
        <v>30976</v>
      </c>
    </row>
    <row r="22" spans="2:22" x14ac:dyDescent="0.3">
      <c r="B22" s="45">
        <v>2050</v>
      </c>
      <c r="C22" s="45"/>
      <c r="D22" s="48">
        <v>460.69</v>
      </c>
      <c r="E22" s="48">
        <v>483.24</v>
      </c>
      <c r="F22" s="48">
        <v>511.43</v>
      </c>
      <c r="G22" s="48">
        <v>559.69000000000005</v>
      </c>
      <c r="H22" s="48"/>
      <c r="I22" s="48">
        <v>8.5299999999999994</v>
      </c>
      <c r="J22" s="48">
        <v>9.17</v>
      </c>
      <c r="K22" s="48">
        <v>9.9600000000000009</v>
      </c>
      <c r="L22" s="48">
        <v>8.58</v>
      </c>
      <c r="M22" s="48"/>
      <c r="N22" s="48">
        <v>291.3</v>
      </c>
      <c r="O22" s="48">
        <v>230.19</v>
      </c>
      <c r="P22" s="48">
        <v>171.5</v>
      </c>
      <c r="Q22" s="48">
        <v>364.7</v>
      </c>
      <c r="R22" s="48"/>
      <c r="S22" s="49">
        <v>34150</v>
      </c>
      <c r="T22" s="49">
        <v>25102</v>
      </c>
      <c r="U22" s="49">
        <v>17218</v>
      </c>
      <c r="V22" s="49">
        <v>42505</v>
      </c>
    </row>
    <row r="23" spans="2:22" x14ac:dyDescent="0.3">
      <c r="B23" s="36">
        <v>2060</v>
      </c>
      <c r="C23" s="36"/>
      <c r="D23" s="46">
        <v>462.9</v>
      </c>
      <c r="E23" s="46">
        <v>497.49</v>
      </c>
      <c r="F23" s="46">
        <v>542.95000000000005</v>
      </c>
      <c r="G23" s="46">
        <v>635.79</v>
      </c>
      <c r="H23" s="46"/>
      <c r="I23" s="46">
        <v>8.49</v>
      </c>
      <c r="J23" s="46">
        <v>9.3800000000000008</v>
      </c>
      <c r="K23" s="46">
        <v>10.57</v>
      </c>
      <c r="L23" s="46">
        <v>8.59</v>
      </c>
      <c r="M23" s="46"/>
      <c r="N23" s="46">
        <v>356.29</v>
      </c>
      <c r="O23" s="46">
        <v>278.62</v>
      </c>
      <c r="P23" s="46">
        <v>187.41</v>
      </c>
      <c r="Q23" s="46">
        <v>478.3</v>
      </c>
      <c r="R23" s="46"/>
      <c r="S23" s="47">
        <v>41965</v>
      </c>
      <c r="T23" s="47">
        <v>29703</v>
      </c>
      <c r="U23" s="47">
        <v>17730</v>
      </c>
      <c r="V23" s="47">
        <v>55681</v>
      </c>
    </row>
    <row r="24" spans="2:22" x14ac:dyDescent="0.3">
      <c r="B24" s="36">
        <v>2070</v>
      </c>
      <c r="C24" s="36"/>
      <c r="D24" s="46">
        <v>460.64</v>
      </c>
      <c r="E24" s="46">
        <v>504.28</v>
      </c>
      <c r="F24" s="46">
        <v>573.5</v>
      </c>
      <c r="G24" s="46">
        <v>730.03</v>
      </c>
      <c r="H24" s="46"/>
      <c r="I24" s="46">
        <v>8.3000000000000007</v>
      </c>
      <c r="J24" s="46">
        <v>9.4600000000000009</v>
      </c>
      <c r="K24" s="46">
        <v>11.12</v>
      </c>
      <c r="L24" s="46">
        <v>8.4600000000000009</v>
      </c>
      <c r="M24" s="46"/>
      <c r="N24" s="46">
        <v>419.29</v>
      </c>
      <c r="O24" s="46">
        <v>334.19</v>
      </c>
      <c r="P24" s="46">
        <v>204.08</v>
      </c>
      <c r="Q24" s="46">
        <v>605.79999999999995</v>
      </c>
      <c r="R24" s="46"/>
      <c r="S24" s="47">
        <v>50516</v>
      </c>
      <c r="T24" s="47">
        <v>35326</v>
      </c>
      <c r="U24" s="47">
        <v>18352</v>
      </c>
      <c r="V24" s="47">
        <v>71607</v>
      </c>
    </row>
    <row r="25" spans="2:22" x14ac:dyDescent="0.3">
      <c r="B25" s="45">
        <v>2080</v>
      </c>
      <c r="C25" s="45"/>
      <c r="D25" s="48">
        <v>453.86</v>
      </c>
      <c r="E25" s="48">
        <v>504.78</v>
      </c>
      <c r="F25" s="48">
        <v>599.94000000000005</v>
      </c>
      <c r="G25" s="48">
        <v>841.52</v>
      </c>
      <c r="H25" s="48"/>
      <c r="I25" s="48">
        <v>7.97</v>
      </c>
      <c r="J25" s="48">
        <v>9.41</v>
      </c>
      <c r="K25" s="48">
        <v>11.63</v>
      </c>
      <c r="L25" s="48">
        <v>8.1999999999999993</v>
      </c>
      <c r="M25" s="48"/>
      <c r="N25" s="48">
        <v>475.42</v>
      </c>
      <c r="O25" s="48">
        <v>394.48</v>
      </c>
      <c r="P25" s="48">
        <v>221.35</v>
      </c>
      <c r="Q25" s="48">
        <v>740.6</v>
      </c>
      <c r="R25" s="48"/>
      <c r="S25" s="49">
        <v>59651</v>
      </c>
      <c r="T25" s="49">
        <v>41921</v>
      </c>
      <c r="U25" s="49">
        <v>19032</v>
      </c>
      <c r="V25" s="49">
        <v>90317</v>
      </c>
    </row>
    <row r="26" spans="2:22" x14ac:dyDescent="0.3">
      <c r="B26" s="36">
        <v>2090</v>
      </c>
      <c r="C26" s="36"/>
      <c r="D26" s="46">
        <v>443.09</v>
      </c>
      <c r="E26" s="46">
        <v>500.71</v>
      </c>
      <c r="F26" s="46">
        <v>623.13</v>
      </c>
      <c r="G26" s="46">
        <v>963.84</v>
      </c>
      <c r="H26" s="46"/>
      <c r="I26" s="46">
        <v>7.51</v>
      </c>
      <c r="J26" s="46">
        <v>9.25</v>
      </c>
      <c r="K26" s="46">
        <v>12.13</v>
      </c>
      <c r="L26" s="46">
        <v>7.83</v>
      </c>
      <c r="M26" s="46"/>
      <c r="N26" s="46">
        <v>524.88</v>
      </c>
      <c r="O26" s="46">
        <v>459.9</v>
      </c>
      <c r="P26" s="46">
        <v>240.09</v>
      </c>
      <c r="Q26" s="46">
        <v>882.3</v>
      </c>
      <c r="R26" s="46"/>
      <c r="S26" s="47">
        <v>69890</v>
      </c>
      <c r="T26" s="47">
        <v>49718</v>
      </c>
      <c r="U26" s="47">
        <v>19793</v>
      </c>
      <c r="V26" s="47">
        <v>112681</v>
      </c>
    </row>
    <row r="27" spans="2:22" x14ac:dyDescent="0.3">
      <c r="B27" s="36">
        <v>2100</v>
      </c>
      <c r="C27" s="36"/>
      <c r="D27" s="46">
        <v>432.17</v>
      </c>
      <c r="E27" s="46">
        <v>494.15</v>
      </c>
      <c r="F27" s="46">
        <v>645.05999999999995</v>
      </c>
      <c r="G27" s="46">
        <v>1088.97</v>
      </c>
      <c r="H27" s="46"/>
      <c r="I27" s="46">
        <v>6.96</v>
      </c>
      <c r="J27" s="46">
        <v>9.0299999999999994</v>
      </c>
      <c r="K27" s="46">
        <v>12.62</v>
      </c>
      <c r="L27" s="46">
        <v>7.38</v>
      </c>
      <c r="M27" s="46"/>
      <c r="N27" s="46">
        <v>565.39</v>
      </c>
      <c r="O27" s="46">
        <v>531.92999999999995</v>
      </c>
      <c r="P27" s="46">
        <v>261.54000000000002</v>
      </c>
      <c r="Q27" s="46">
        <v>1031</v>
      </c>
      <c r="R27" s="46"/>
      <c r="S27" s="47">
        <v>81234</v>
      </c>
      <c r="T27" s="47">
        <v>58906</v>
      </c>
      <c r="U27" s="47">
        <v>20724</v>
      </c>
      <c r="V27" s="47">
        <v>139701</v>
      </c>
    </row>
    <row r="28" spans="2:22" x14ac:dyDescent="0.3">
      <c r="B28" s="45">
        <v>2110</v>
      </c>
      <c r="C28" s="45"/>
      <c r="D28" s="55">
        <v>421.25</v>
      </c>
      <c r="E28" s="55">
        <v>487.59</v>
      </c>
      <c r="F28" s="55">
        <v>666.99</v>
      </c>
      <c r="G28" s="55">
        <v>1214.0999999999999</v>
      </c>
      <c r="H28" s="41"/>
      <c r="I28" s="41"/>
      <c r="J28" s="42"/>
      <c r="K28" s="42"/>
      <c r="L28" s="42"/>
      <c r="M28" s="41"/>
      <c r="N28" s="41"/>
      <c r="O28" s="42"/>
      <c r="P28" s="42"/>
      <c r="Q28" s="42"/>
      <c r="R28" s="41"/>
      <c r="S28" s="41"/>
      <c r="T28" s="42"/>
      <c r="U28" s="42"/>
      <c r="V28" s="42"/>
    </row>
    <row r="29" spans="2:22" x14ac:dyDescent="0.3">
      <c r="B29" s="36">
        <v>2120</v>
      </c>
      <c r="C29" s="36"/>
      <c r="D29" s="42">
        <v>410.33</v>
      </c>
      <c r="E29" s="42">
        <v>481.03</v>
      </c>
      <c r="F29" s="42">
        <v>688.92</v>
      </c>
      <c r="G29" s="42">
        <v>1339.23</v>
      </c>
      <c r="H29" s="41"/>
      <c r="I29" s="41"/>
      <c r="J29" s="42"/>
      <c r="K29" s="42"/>
      <c r="L29" s="42"/>
      <c r="M29" s="41"/>
      <c r="N29" s="41"/>
      <c r="O29" s="42"/>
      <c r="P29" s="42"/>
      <c r="Q29" s="42"/>
      <c r="R29" s="41"/>
      <c r="S29" s="41"/>
      <c r="T29" s="42"/>
      <c r="U29" s="42"/>
      <c r="V29" s="42"/>
    </row>
    <row r="30" spans="2:22" x14ac:dyDescent="0.3">
      <c r="B30" s="36">
        <v>2130</v>
      </c>
      <c r="C30" s="36"/>
      <c r="D30" s="42">
        <v>400</v>
      </c>
      <c r="E30" s="42">
        <v>474.47</v>
      </c>
      <c r="F30" s="42">
        <v>710.85</v>
      </c>
      <c r="G30" s="42">
        <v>1464.36</v>
      </c>
      <c r="H30" s="41"/>
      <c r="I30" s="41"/>
      <c r="J30" s="42"/>
      <c r="K30" s="42"/>
      <c r="L30" s="42"/>
      <c r="M30" s="41"/>
      <c r="N30" s="41"/>
      <c r="O30" s="42"/>
      <c r="P30" s="42"/>
      <c r="Q30" s="42"/>
      <c r="R30" s="41"/>
      <c r="S30" s="41"/>
      <c r="T30" s="42"/>
      <c r="U30" s="42"/>
      <c r="V30" s="42"/>
    </row>
    <row r="31" spans="2:22" x14ac:dyDescent="0.3">
      <c r="B31" s="45">
        <v>2140</v>
      </c>
      <c r="C31" s="45"/>
      <c r="D31" s="55">
        <v>400</v>
      </c>
      <c r="E31" s="55">
        <v>467.91</v>
      </c>
      <c r="F31" s="55">
        <v>732.78</v>
      </c>
      <c r="G31" s="55">
        <v>1589.49</v>
      </c>
      <c r="H31" s="41"/>
      <c r="I31" s="41"/>
      <c r="J31" s="42"/>
      <c r="K31" s="42"/>
      <c r="L31" s="42"/>
      <c r="M31" s="41"/>
      <c r="N31" s="41"/>
      <c r="O31" s="42"/>
      <c r="P31" s="42"/>
      <c r="Q31" s="42"/>
      <c r="R31" s="41"/>
      <c r="S31" s="41"/>
      <c r="T31" s="42"/>
      <c r="U31" s="42"/>
      <c r="V31" s="42"/>
    </row>
    <row r="32" spans="2:22" x14ac:dyDescent="0.3">
      <c r="B32" s="36">
        <v>2150</v>
      </c>
      <c r="C32" s="36"/>
      <c r="D32" s="42">
        <v>400</v>
      </c>
      <c r="E32" s="42">
        <v>461.35</v>
      </c>
      <c r="F32" s="42">
        <v>754.71</v>
      </c>
      <c r="G32" s="42">
        <v>1714.62</v>
      </c>
      <c r="H32" s="41"/>
      <c r="I32" s="41"/>
      <c r="J32" s="42"/>
      <c r="K32" s="42"/>
      <c r="L32" s="42"/>
      <c r="M32" s="41"/>
      <c r="N32" s="41"/>
      <c r="O32" s="42"/>
      <c r="P32" s="42"/>
      <c r="Q32" s="42"/>
      <c r="R32" s="41"/>
      <c r="S32" s="41"/>
      <c r="T32" s="42"/>
      <c r="U32" s="42"/>
      <c r="V32" s="42"/>
    </row>
    <row r="33" spans="2:22" x14ac:dyDescent="0.3">
      <c r="B33" s="36"/>
      <c r="C33" s="36"/>
      <c r="D33" s="42"/>
      <c r="E33" s="42"/>
      <c r="F33" s="42"/>
      <c r="G33" s="42"/>
      <c r="H33" s="41"/>
      <c r="I33" s="41"/>
      <c r="J33" s="42"/>
      <c r="K33" s="42"/>
      <c r="L33" s="42"/>
      <c r="M33" s="41"/>
      <c r="N33" s="41"/>
      <c r="O33" s="42"/>
      <c r="P33" s="42"/>
      <c r="Q33" s="42"/>
      <c r="R33" s="41"/>
      <c r="S33" s="41"/>
      <c r="T33" s="42"/>
      <c r="U33" s="42"/>
      <c r="V33" s="42"/>
    </row>
    <row r="34" spans="2:22" x14ac:dyDescent="0.3">
      <c r="B34" s="50" t="s">
        <v>98</v>
      </c>
      <c r="C34" s="50"/>
      <c r="D34" s="26"/>
      <c r="E34" s="26"/>
      <c r="F34" s="26"/>
      <c r="G34" s="26"/>
      <c r="H34" s="26"/>
      <c r="I34" s="26"/>
      <c r="J34" s="26"/>
      <c r="K34" s="26"/>
      <c r="L34" s="26"/>
      <c r="M34" s="26"/>
      <c r="N34" s="26"/>
      <c r="O34" s="26"/>
      <c r="P34" s="26"/>
      <c r="Q34" s="26"/>
      <c r="R34" s="26"/>
      <c r="S34" s="26"/>
      <c r="T34" s="26"/>
      <c r="U34" s="26"/>
      <c r="V34" s="26"/>
    </row>
    <row r="35" spans="2:22" x14ac:dyDescent="0.3">
      <c r="B35" s="26"/>
      <c r="C35" s="26"/>
      <c r="D35" s="26"/>
      <c r="E35" s="26"/>
      <c r="F35" s="26"/>
      <c r="G35" s="26"/>
      <c r="H35" s="26"/>
      <c r="I35" s="26"/>
      <c r="J35" s="26"/>
      <c r="K35" s="26"/>
      <c r="L35" s="26"/>
      <c r="M35" s="26"/>
      <c r="N35" s="26"/>
      <c r="O35" s="26"/>
      <c r="P35" s="26"/>
      <c r="Q35" s="26"/>
      <c r="R35" s="26"/>
      <c r="S35" s="26"/>
      <c r="T35" s="26"/>
      <c r="U35" s="26"/>
      <c r="V35" s="26"/>
    </row>
    <row r="36" spans="2:22" x14ac:dyDescent="0.3">
      <c r="B36" s="52" t="s">
        <v>20</v>
      </c>
      <c r="C36" s="35"/>
      <c r="D36" s="35"/>
      <c r="E36" s="35"/>
      <c r="F36" s="35"/>
      <c r="G36" s="35"/>
      <c r="H36" s="35"/>
      <c r="I36" s="35"/>
      <c r="J36" s="35"/>
      <c r="K36" s="35"/>
      <c r="L36" s="35"/>
      <c r="M36" s="35"/>
      <c r="N36" s="35"/>
      <c r="O36" s="35"/>
      <c r="P36" s="35"/>
      <c r="Q36" s="35"/>
      <c r="R36" s="35"/>
      <c r="S36" s="35"/>
      <c r="T36" s="35"/>
      <c r="U36" s="35"/>
      <c r="V36" s="35"/>
    </row>
    <row r="37" spans="2:22" ht="15.6" x14ac:dyDescent="0.3">
      <c r="B37" s="51" t="s">
        <v>21</v>
      </c>
      <c r="C37" s="52"/>
      <c r="D37" s="52"/>
      <c r="E37" s="52"/>
      <c r="F37" s="52"/>
      <c r="G37" s="52"/>
      <c r="H37" s="52"/>
      <c r="I37" s="52"/>
      <c r="J37" s="52"/>
      <c r="K37" s="52"/>
      <c r="L37" s="52"/>
      <c r="M37" s="52"/>
      <c r="N37" s="52"/>
      <c r="O37" s="52"/>
      <c r="P37" s="52"/>
      <c r="Q37" s="52"/>
      <c r="R37" s="52"/>
      <c r="S37" s="52"/>
      <c r="T37" s="52"/>
      <c r="U37" s="52"/>
      <c r="V37" s="52"/>
    </row>
    <row r="38" spans="2:22" x14ac:dyDescent="0.3">
      <c r="B38" s="52" t="s">
        <v>22</v>
      </c>
      <c r="C38" s="52"/>
      <c r="D38" s="52"/>
      <c r="E38" s="52"/>
      <c r="F38" s="52"/>
      <c r="G38" s="52"/>
      <c r="H38" s="52"/>
      <c r="I38" s="52"/>
      <c r="J38" s="52"/>
      <c r="K38" s="52"/>
      <c r="L38" s="52"/>
      <c r="M38" s="52"/>
      <c r="N38" s="52"/>
      <c r="O38" s="52"/>
      <c r="P38" s="52"/>
      <c r="Q38" s="52"/>
      <c r="R38" s="52"/>
      <c r="S38" s="52"/>
      <c r="T38" s="52"/>
      <c r="U38" s="52"/>
      <c r="V38" s="52"/>
    </row>
    <row r="39" spans="2:22" x14ac:dyDescent="0.3">
      <c r="B39" s="52"/>
      <c r="C39" s="52"/>
      <c r="D39" s="52"/>
      <c r="E39" s="52"/>
      <c r="F39" s="52"/>
      <c r="G39" s="52"/>
      <c r="H39" s="52"/>
      <c r="I39" s="52"/>
      <c r="J39" s="52"/>
      <c r="K39" s="52"/>
      <c r="L39" s="52"/>
      <c r="M39" s="52"/>
      <c r="N39" s="52"/>
      <c r="O39" s="52"/>
      <c r="P39" s="52"/>
      <c r="Q39" s="52"/>
      <c r="R39" s="52"/>
      <c r="S39" s="52"/>
      <c r="T39" s="52"/>
      <c r="U39" s="52"/>
      <c r="V39" s="52"/>
    </row>
    <row r="40" spans="2:22" ht="15.6" x14ac:dyDescent="0.3">
      <c r="B40" s="51" t="s">
        <v>23</v>
      </c>
      <c r="C40" s="52"/>
      <c r="D40" s="52"/>
      <c r="E40" s="52"/>
      <c r="F40" s="52"/>
      <c r="G40" s="52"/>
      <c r="H40" s="52"/>
      <c r="I40" s="52"/>
      <c r="J40" s="52"/>
      <c r="K40" s="52"/>
      <c r="L40" s="52"/>
      <c r="M40" s="52"/>
      <c r="N40" s="52"/>
      <c r="O40" s="52"/>
      <c r="P40" s="52"/>
      <c r="Q40" s="52"/>
      <c r="R40" s="52"/>
      <c r="S40" s="52"/>
      <c r="T40" s="52"/>
      <c r="U40" s="52"/>
      <c r="V40" s="52"/>
    </row>
    <row r="41" spans="2:22" x14ac:dyDescent="0.3">
      <c r="B41" s="52" t="s">
        <v>24</v>
      </c>
      <c r="C41" s="52"/>
      <c r="D41" s="52"/>
      <c r="E41" s="52"/>
      <c r="F41" s="52"/>
      <c r="G41" s="52"/>
      <c r="H41" s="52"/>
      <c r="I41" s="52"/>
      <c r="J41" s="52"/>
      <c r="K41" s="52"/>
      <c r="L41" s="52"/>
      <c r="M41" s="52"/>
      <c r="N41" s="52"/>
      <c r="O41" s="52"/>
      <c r="P41" s="52"/>
      <c r="Q41" s="52"/>
      <c r="R41" s="52"/>
      <c r="S41" s="52"/>
      <c r="T41" s="52"/>
      <c r="U41" s="52"/>
      <c r="V41" s="52"/>
    </row>
    <row r="42" spans="2:22" x14ac:dyDescent="0.3">
      <c r="B42" s="52" t="s">
        <v>25</v>
      </c>
      <c r="C42" s="52"/>
      <c r="D42" s="52"/>
      <c r="E42" s="52"/>
      <c r="F42" s="52"/>
      <c r="G42" s="52"/>
      <c r="H42" s="52"/>
      <c r="I42" s="52"/>
      <c r="J42" s="52"/>
      <c r="K42" s="52"/>
      <c r="L42" s="52"/>
      <c r="M42" s="52"/>
      <c r="N42" s="52"/>
      <c r="O42" s="52"/>
      <c r="P42" s="52"/>
      <c r="Q42" s="52"/>
      <c r="R42" s="52"/>
      <c r="S42" s="52"/>
      <c r="T42" s="52"/>
      <c r="U42" s="52"/>
      <c r="V42" s="52"/>
    </row>
    <row r="43" spans="2:22" x14ac:dyDescent="0.3">
      <c r="B43" s="52" t="s">
        <v>26</v>
      </c>
      <c r="C43" s="52"/>
      <c r="D43" s="52"/>
      <c r="E43" s="52"/>
      <c r="F43" s="52"/>
      <c r="G43" s="52"/>
      <c r="H43" s="52"/>
      <c r="I43" s="52"/>
      <c r="J43" s="52"/>
      <c r="K43" s="52"/>
      <c r="L43" s="52"/>
      <c r="M43" s="52"/>
      <c r="N43" s="52"/>
      <c r="O43" s="52"/>
      <c r="P43" s="52"/>
      <c r="Q43" s="52"/>
      <c r="R43" s="52"/>
      <c r="S43" s="52"/>
      <c r="T43" s="52"/>
      <c r="U43" s="52"/>
      <c r="V43" s="52"/>
    </row>
    <row r="44" spans="2:22" x14ac:dyDescent="0.3">
      <c r="B44" s="52" t="s">
        <v>27</v>
      </c>
      <c r="C44" s="52"/>
      <c r="D44" s="52"/>
      <c r="E44" s="52"/>
      <c r="F44" s="52"/>
      <c r="G44" s="52"/>
      <c r="H44" s="52"/>
      <c r="I44" s="52"/>
      <c r="J44" s="52"/>
      <c r="K44" s="52"/>
      <c r="L44" s="52"/>
      <c r="M44" s="52"/>
      <c r="N44" s="52"/>
      <c r="O44" s="52"/>
      <c r="P44" s="52"/>
      <c r="Q44" s="52"/>
      <c r="R44" s="52"/>
      <c r="S44" s="52"/>
      <c r="T44" s="52"/>
      <c r="U44" s="52"/>
      <c r="V44" s="52"/>
    </row>
    <row r="45" spans="2:22" x14ac:dyDescent="0.3">
      <c r="B45" s="52" t="s">
        <v>28</v>
      </c>
      <c r="C45" s="52"/>
      <c r="D45" s="52"/>
      <c r="E45" s="52"/>
      <c r="F45" s="52"/>
      <c r="G45" s="52"/>
      <c r="H45" s="52"/>
      <c r="I45" s="52"/>
      <c r="J45" s="52"/>
      <c r="K45" s="52"/>
      <c r="L45" s="52"/>
      <c r="M45" s="52"/>
      <c r="N45" s="52"/>
      <c r="O45" s="52"/>
      <c r="P45" s="52"/>
      <c r="Q45" s="52"/>
      <c r="R45" s="52"/>
      <c r="S45" s="52"/>
      <c r="T45" s="52"/>
      <c r="U45" s="52"/>
      <c r="V45" s="52"/>
    </row>
    <row r="46" spans="2:22" x14ac:dyDescent="0.3">
      <c r="B46" s="52" t="s">
        <v>29</v>
      </c>
      <c r="C46" s="52"/>
      <c r="D46" s="52"/>
      <c r="E46" s="52"/>
      <c r="F46" s="52"/>
      <c r="G46" s="52"/>
      <c r="H46" s="52"/>
      <c r="I46" s="52"/>
      <c r="J46" s="52"/>
      <c r="K46" s="52"/>
      <c r="L46" s="52"/>
      <c r="M46" s="52"/>
      <c r="N46" s="52"/>
      <c r="O46" s="52"/>
      <c r="P46" s="52"/>
      <c r="Q46" s="52"/>
      <c r="R46" s="52"/>
      <c r="S46" s="52"/>
      <c r="T46" s="52"/>
      <c r="U46" s="52"/>
      <c r="V46" s="52"/>
    </row>
    <row r="47" spans="2:22" x14ac:dyDescent="0.3">
      <c r="B47" s="52" t="s">
        <v>30</v>
      </c>
      <c r="C47" s="52"/>
      <c r="D47" s="52"/>
      <c r="E47" s="52"/>
      <c r="F47" s="52"/>
      <c r="G47" s="52"/>
      <c r="H47" s="52"/>
      <c r="I47" s="52"/>
      <c r="J47" s="52"/>
      <c r="K47" s="52"/>
      <c r="L47" s="52"/>
      <c r="M47" s="52"/>
      <c r="N47" s="52"/>
      <c r="O47" s="52"/>
      <c r="P47" s="52"/>
      <c r="Q47" s="52"/>
      <c r="R47" s="52"/>
      <c r="S47" s="52"/>
      <c r="T47" s="52"/>
      <c r="U47" s="52"/>
      <c r="V47" s="52"/>
    </row>
    <row r="48" spans="2:22" x14ac:dyDescent="0.3">
      <c r="B48" s="52" t="s">
        <v>31</v>
      </c>
      <c r="C48" s="52"/>
      <c r="D48" s="52"/>
      <c r="E48" s="52"/>
      <c r="F48" s="52"/>
      <c r="G48" s="52"/>
      <c r="H48" s="52"/>
      <c r="I48" s="52"/>
      <c r="J48" s="52"/>
      <c r="K48" s="52"/>
      <c r="L48" s="52"/>
      <c r="M48" s="52"/>
      <c r="N48" s="52"/>
      <c r="O48" s="52"/>
      <c r="P48" s="52"/>
      <c r="Q48" s="52"/>
      <c r="R48" s="52"/>
      <c r="S48" s="52"/>
      <c r="T48" s="52"/>
      <c r="U48" s="52"/>
      <c r="V48" s="52"/>
    </row>
    <row r="49" spans="2:25" x14ac:dyDescent="0.3">
      <c r="B49" s="52" t="s">
        <v>32</v>
      </c>
      <c r="C49" s="52"/>
      <c r="D49" s="52"/>
      <c r="E49" s="52"/>
      <c r="F49" s="52"/>
      <c r="G49" s="52"/>
      <c r="H49" s="52"/>
      <c r="I49" s="52"/>
      <c r="J49" s="52"/>
      <c r="K49" s="52"/>
      <c r="L49" s="52"/>
      <c r="M49" s="52"/>
      <c r="N49" s="52"/>
      <c r="O49" s="52"/>
      <c r="P49" s="52"/>
      <c r="Q49" s="52"/>
      <c r="R49" s="52"/>
      <c r="S49" s="52"/>
      <c r="T49" s="52"/>
      <c r="U49" s="52"/>
      <c r="V49" s="52"/>
    </row>
    <row r="50" spans="2:25" x14ac:dyDescent="0.3">
      <c r="B50" s="52" t="s">
        <v>95</v>
      </c>
      <c r="C50" s="52"/>
      <c r="D50" s="52"/>
      <c r="E50" s="52"/>
      <c r="F50" s="52"/>
      <c r="G50" s="52"/>
      <c r="H50" s="52"/>
      <c r="I50" s="52"/>
      <c r="J50" s="52"/>
      <c r="K50" s="52"/>
      <c r="L50" s="52"/>
      <c r="M50" s="52"/>
      <c r="N50" s="52"/>
      <c r="O50" s="52"/>
      <c r="P50" s="52"/>
      <c r="Q50" s="52"/>
      <c r="R50" s="52"/>
      <c r="S50" s="52"/>
      <c r="T50" s="52"/>
      <c r="U50" s="52"/>
      <c r="V50" s="52"/>
    </row>
    <row r="51" spans="2:25" x14ac:dyDescent="0.3">
      <c r="B51" s="52" t="s">
        <v>33</v>
      </c>
      <c r="C51" s="52"/>
      <c r="D51" s="52"/>
      <c r="E51" s="52"/>
      <c r="F51" s="52"/>
      <c r="G51" s="52"/>
      <c r="H51" s="52"/>
      <c r="I51" s="52"/>
      <c r="J51" s="52"/>
      <c r="K51" s="52"/>
      <c r="L51" s="52"/>
      <c r="M51" s="52"/>
      <c r="N51" s="52"/>
      <c r="O51" s="52"/>
      <c r="P51" s="52"/>
      <c r="Q51" s="52"/>
      <c r="R51" s="52"/>
      <c r="S51" s="52"/>
      <c r="T51" s="52"/>
      <c r="U51" s="52"/>
      <c r="V51" s="52"/>
    </row>
    <row r="52" spans="2:25" x14ac:dyDescent="0.3">
      <c r="B52" s="52"/>
      <c r="C52" s="52"/>
      <c r="D52" s="52"/>
      <c r="E52" s="52"/>
      <c r="F52" s="52"/>
      <c r="G52" s="52"/>
      <c r="H52" s="52"/>
      <c r="I52" s="52"/>
      <c r="J52" s="52"/>
      <c r="K52" s="52"/>
      <c r="L52" s="52"/>
      <c r="M52" s="52"/>
      <c r="N52" s="52"/>
      <c r="O52" s="52"/>
      <c r="P52" s="52"/>
      <c r="Q52" s="52"/>
      <c r="R52" s="52"/>
      <c r="S52" s="52"/>
      <c r="T52" s="52"/>
      <c r="U52" s="52"/>
      <c r="V52" s="52"/>
    </row>
    <row r="53" spans="2:25" ht="15.6" x14ac:dyDescent="0.3">
      <c r="B53" s="51" t="s">
        <v>34</v>
      </c>
      <c r="C53" s="52"/>
      <c r="D53" s="52"/>
      <c r="E53" s="52"/>
      <c r="F53" s="52"/>
      <c r="G53" s="52"/>
      <c r="H53" s="52"/>
      <c r="I53" s="52"/>
      <c r="J53" s="52"/>
      <c r="K53" s="52"/>
      <c r="L53" s="52"/>
      <c r="M53" s="52"/>
      <c r="N53" s="52"/>
      <c r="O53" s="52"/>
      <c r="P53" s="52"/>
      <c r="Q53" s="52"/>
      <c r="R53" s="52"/>
      <c r="S53" s="52"/>
      <c r="T53" s="52"/>
      <c r="U53" s="52"/>
      <c r="V53" s="52"/>
    </row>
    <row r="54" spans="2:25" ht="15" customHeight="1" x14ac:dyDescent="0.3">
      <c r="B54" s="91" t="s">
        <v>94</v>
      </c>
      <c r="C54" s="94"/>
      <c r="D54" s="94"/>
      <c r="E54" s="94"/>
      <c r="F54" s="94"/>
      <c r="G54" s="94"/>
      <c r="H54" s="94"/>
      <c r="I54" s="94"/>
      <c r="J54" s="94"/>
      <c r="K54" s="94"/>
      <c r="L54" s="94"/>
      <c r="M54" s="94"/>
      <c r="N54" s="94"/>
      <c r="O54" s="94"/>
      <c r="P54" s="94"/>
      <c r="Q54" s="94"/>
      <c r="R54" s="94"/>
      <c r="S54" s="94"/>
      <c r="T54" s="94"/>
      <c r="U54" s="94"/>
      <c r="V54" s="94"/>
      <c r="W54" s="28"/>
      <c r="X54" s="28"/>
      <c r="Y54" s="28"/>
    </row>
    <row r="55" spans="2:25" x14ac:dyDescent="0.3">
      <c r="B55" s="94"/>
      <c r="C55" s="94"/>
      <c r="D55" s="94"/>
      <c r="E55" s="94"/>
      <c r="F55" s="94"/>
      <c r="G55" s="94"/>
      <c r="H55" s="94"/>
      <c r="I55" s="94"/>
      <c r="J55" s="94"/>
      <c r="K55" s="94"/>
      <c r="L55" s="94"/>
      <c r="M55" s="94"/>
      <c r="N55" s="94"/>
      <c r="O55" s="94"/>
      <c r="P55" s="94"/>
      <c r="Q55" s="94"/>
      <c r="R55" s="94"/>
      <c r="S55" s="94"/>
      <c r="T55" s="94"/>
      <c r="U55" s="94"/>
      <c r="V55" s="94"/>
      <c r="W55" s="28"/>
      <c r="X55" s="28"/>
      <c r="Y55" s="28"/>
    </row>
    <row r="56" spans="2:25" x14ac:dyDescent="0.3">
      <c r="B56" s="94"/>
      <c r="C56" s="94"/>
      <c r="D56" s="94"/>
      <c r="E56" s="94"/>
      <c r="F56" s="94"/>
      <c r="G56" s="94"/>
      <c r="H56" s="94"/>
      <c r="I56" s="94"/>
      <c r="J56" s="94"/>
      <c r="K56" s="94"/>
      <c r="L56" s="94"/>
      <c r="M56" s="94"/>
      <c r="N56" s="94"/>
      <c r="O56" s="94"/>
      <c r="P56" s="94"/>
      <c r="Q56" s="94"/>
      <c r="R56" s="94"/>
      <c r="S56" s="94"/>
      <c r="T56" s="94"/>
      <c r="U56" s="94"/>
      <c r="V56" s="94"/>
      <c r="W56" s="28"/>
      <c r="X56" s="28"/>
      <c r="Y56" s="28"/>
    </row>
    <row r="57" spans="2:25" x14ac:dyDescent="0.3">
      <c r="B57" s="94"/>
      <c r="C57" s="94"/>
      <c r="D57" s="94"/>
      <c r="E57" s="94"/>
      <c r="F57" s="94"/>
      <c r="G57" s="94"/>
      <c r="H57" s="94"/>
      <c r="I57" s="94"/>
      <c r="J57" s="94"/>
      <c r="K57" s="94"/>
      <c r="L57" s="94"/>
      <c r="M57" s="94"/>
      <c r="N57" s="94"/>
      <c r="O57" s="94"/>
      <c r="P57" s="94"/>
      <c r="Q57" s="94"/>
      <c r="R57" s="94"/>
      <c r="S57" s="94"/>
      <c r="T57" s="94"/>
      <c r="U57" s="94"/>
      <c r="V57" s="94"/>
      <c r="W57" s="28"/>
      <c r="X57" s="28"/>
      <c r="Y57" s="28"/>
    </row>
    <row r="58" spans="2:25" x14ac:dyDescent="0.3">
      <c r="B58" s="94"/>
      <c r="C58" s="94"/>
      <c r="D58" s="94"/>
      <c r="E58" s="94"/>
      <c r="F58" s="94"/>
      <c r="G58" s="94"/>
      <c r="H58" s="94"/>
      <c r="I58" s="94"/>
      <c r="J58" s="94"/>
      <c r="K58" s="94"/>
      <c r="L58" s="94"/>
      <c r="M58" s="94"/>
      <c r="N58" s="94"/>
      <c r="O58" s="94"/>
      <c r="P58" s="94"/>
      <c r="Q58" s="94"/>
      <c r="R58" s="94"/>
      <c r="S58" s="94"/>
      <c r="T58" s="94"/>
      <c r="U58" s="94"/>
      <c r="V58" s="94"/>
      <c r="W58" s="28"/>
      <c r="X58" s="28"/>
      <c r="Y58" s="28"/>
    </row>
    <row r="59" spans="2:25" x14ac:dyDescent="0.3">
      <c r="B59" s="94"/>
      <c r="C59" s="94"/>
      <c r="D59" s="94"/>
      <c r="E59" s="94"/>
      <c r="F59" s="94"/>
      <c r="G59" s="94"/>
      <c r="H59" s="94"/>
      <c r="I59" s="94"/>
      <c r="J59" s="94"/>
      <c r="K59" s="94"/>
      <c r="L59" s="94"/>
      <c r="M59" s="94"/>
      <c r="N59" s="94"/>
      <c r="O59" s="94"/>
      <c r="P59" s="94"/>
      <c r="Q59" s="94"/>
      <c r="R59" s="94"/>
      <c r="S59" s="94"/>
      <c r="T59" s="94"/>
      <c r="U59" s="94"/>
      <c r="V59" s="94"/>
      <c r="W59" s="28"/>
      <c r="X59" s="28"/>
      <c r="Y59" s="28"/>
    </row>
    <row r="60" spans="2:25" x14ac:dyDescent="0.3">
      <c r="B60" s="53"/>
      <c r="C60" s="53"/>
      <c r="D60" s="53"/>
      <c r="E60" s="53"/>
      <c r="F60" s="53"/>
      <c r="G60" s="53"/>
      <c r="H60" s="53"/>
      <c r="I60" s="53"/>
      <c r="J60" s="53"/>
      <c r="K60" s="53"/>
      <c r="L60" s="53"/>
      <c r="M60" s="53"/>
      <c r="N60" s="53"/>
      <c r="O60" s="53"/>
      <c r="P60" s="53"/>
      <c r="Q60" s="53"/>
      <c r="R60" s="53"/>
      <c r="S60" s="53"/>
      <c r="T60" s="53"/>
      <c r="U60" s="53"/>
      <c r="V60" s="53"/>
    </row>
    <row r="61" spans="2:25" ht="15.6" x14ac:dyDescent="0.3">
      <c r="B61" s="51" t="s">
        <v>35</v>
      </c>
      <c r="C61" s="52"/>
      <c r="D61" s="52"/>
      <c r="E61" s="52"/>
      <c r="F61" s="52"/>
      <c r="G61" s="52"/>
      <c r="H61" s="52"/>
      <c r="I61" s="52"/>
      <c r="J61" s="52"/>
      <c r="K61" s="52"/>
      <c r="L61" s="52"/>
      <c r="M61" s="52"/>
      <c r="N61" s="52"/>
      <c r="O61" s="52"/>
      <c r="P61" s="52"/>
      <c r="Q61" s="52"/>
      <c r="R61" s="52"/>
      <c r="S61" s="52"/>
      <c r="T61" s="52"/>
      <c r="U61" s="52"/>
      <c r="V61" s="52"/>
    </row>
    <row r="62" spans="2:25" x14ac:dyDescent="0.3">
      <c r="B62" s="52" t="s">
        <v>36</v>
      </c>
      <c r="C62" s="52"/>
      <c r="D62" s="52"/>
      <c r="E62" s="52"/>
      <c r="F62" s="52"/>
      <c r="G62" s="52"/>
      <c r="H62" s="52"/>
      <c r="I62" s="52"/>
      <c r="J62" s="52"/>
      <c r="K62" s="52"/>
      <c r="L62" s="52"/>
      <c r="M62" s="52"/>
      <c r="N62" s="52"/>
      <c r="O62" s="52"/>
      <c r="P62" s="52"/>
      <c r="Q62" s="52"/>
      <c r="R62" s="52"/>
      <c r="S62" s="52"/>
      <c r="T62" s="52"/>
      <c r="U62" s="52"/>
      <c r="V62" s="52"/>
    </row>
    <row r="63" spans="2:25" x14ac:dyDescent="0.3">
      <c r="B63" s="52"/>
      <c r="C63" s="52"/>
      <c r="D63" s="52"/>
      <c r="E63" s="52"/>
      <c r="F63" s="52"/>
      <c r="G63" s="52"/>
      <c r="H63" s="52"/>
      <c r="I63" s="52"/>
      <c r="J63" s="52"/>
      <c r="K63" s="52"/>
      <c r="L63" s="52"/>
      <c r="M63" s="52"/>
      <c r="N63" s="52"/>
      <c r="O63" s="52"/>
      <c r="P63" s="52"/>
      <c r="Q63" s="52"/>
      <c r="R63" s="52"/>
      <c r="S63" s="52"/>
      <c r="T63" s="52"/>
      <c r="U63" s="52"/>
      <c r="V63" s="52"/>
    </row>
    <row r="64" spans="2:25" x14ac:dyDescent="0.3">
      <c r="B64" s="53" t="s">
        <v>37</v>
      </c>
      <c r="C64" s="52"/>
      <c r="D64" s="52"/>
      <c r="E64" s="52"/>
      <c r="F64" s="52"/>
      <c r="G64" s="52"/>
      <c r="H64" s="52"/>
      <c r="I64" s="52"/>
      <c r="J64" s="52"/>
      <c r="K64" s="52"/>
      <c r="L64" s="52"/>
      <c r="M64" s="52"/>
      <c r="N64" s="52"/>
      <c r="O64" s="52"/>
      <c r="P64" s="52"/>
      <c r="Q64" s="52"/>
      <c r="R64" s="52"/>
      <c r="S64" s="52"/>
      <c r="T64" s="52"/>
      <c r="U64" s="52"/>
      <c r="V64" s="52"/>
    </row>
    <row r="65" spans="2:25" ht="15" customHeight="1" x14ac:dyDescent="0.3">
      <c r="B65" s="91" t="s">
        <v>38</v>
      </c>
      <c r="C65" s="91"/>
      <c r="D65" s="91"/>
      <c r="E65" s="91"/>
      <c r="F65" s="91"/>
      <c r="G65" s="91"/>
      <c r="H65" s="91"/>
      <c r="I65" s="91"/>
      <c r="J65" s="91"/>
      <c r="K65" s="91"/>
      <c r="L65" s="91"/>
      <c r="M65" s="91"/>
      <c r="N65" s="91"/>
      <c r="O65" s="91"/>
      <c r="P65" s="91"/>
      <c r="Q65" s="91"/>
      <c r="R65" s="91"/>
      <c r="S65" s="91"/>
      <c r="T65" s="91"/>
      <c r="U65" s="91"/>
      <c r="V65" s="91"/>
      <c r="W65" s="28"/>
      <c r="X65" s="28"/>
      <c r="Y65" s="28"/>
    </row>
    <row r="66" spans="2:25" x14ac:dyDescent="0.3">
      <c r="B66" s="91"/>
      <c r="C66" s="91"/>
      <c r="D66" s="91"/>
      <c r="E66" s="91"/>
      <c r="F66" s="91"/>
      <c r="G66" s="91"/>
      <c r="H66" s="91"/>
      <c r="I66" s="91"/>
      <c r="J66" s="91"/>
      <c r="K66" s="91"/>
      <c r="L66" s="91"/>
      <c r="M66" s="91"/>
      <c r="N66" s="91"/>
      <c r="O66" s="91"/>
      <c r="P66" s="91"/>
      <c r="Q66" s="91"/>
      <c r="R66" s="91"/>
      <c r="S66" s="91"/>
      <c r="T66" s="91"/>
      <c r="U66" s="91"/>
      <c r="V66" s="91"/>
      <c r="W66" s="28"/>
      <c r="X66" s="28"/>
      <c r="Y66" s="28"/>
    </row>
    <row r="67" spans="2:25" x14ac:dyDescent="0.3">
      <c r="B67" s="91"/>
      <c r="C67" s="91"/>
      <c r="D67" s="91"/>
      <c r="E67" s="91"/>
      <c r="F67" s="91"/>
      <c r="G67" s="91"/>
      <c r="H67" s="91"/>
      <c r="I67" s="91"/>
      <c r="J67" s="91"/>
      <c r="K67" s="91"/>
      <c r="L67" s="91"/>
      <c r="M67" s="91"/>
      <c r="N67" s="91"/>
      <c r="O67" s="91"/>
      <c r="P67" s="91"/>
      <c r="Q67" s="91"/>
      <c r="R67" s="91"/>
      <c r="S67" s="91"/>
      <c r="T67" s="91"/>
      <c r="U67" s="91"/>
      <c r="V67" s="91"/>
      <c r="W67" s="28"/>
      <c r="X67" s="28"/>
      <c r="Y67" s="28"/>
    </row>
    <row r="68" spans="2:25" x14ac:dyDescent="0.3">
      <c r="B68" s="91"/>
      <c r="C68" s="91"/>
      <c r="D68" s="91"/>
      <c r="E68" s="91"/>
      <c r="F68" s="91"/>
      <c r="G68" s="91"/>
      <c r="H68" s="91"/>
      <c r="I68" s="91"/>
      <c r="J68" s="91"/>
      <c r="K68" s="91"/>
      <c r="L68" s="91"/>
      <c r="M68" s="91"/>
      <c r="N68" s="91"/>
      <c r="O68" s="91"/>
      <c r="P68" s="91"/>
      <c r="Q68" s="91"/>
      <c r="R68" s="91"/>
      <c r="S68" s="91"/>
      <c r="T68" s="91"/>
      <c r="U68" s="91"/>
      <c r="V68" s="91"/>
      <c r="W68" s="28"/>
      <c r="X68" s="28"/>
      <c r="Y68" s="28"/>
    </row>
    <row r="69" spans="2:25" x14ac:dyDescent="0.3">
      <c r="B69" s="52"/>
      <c r="C69" s="54"/>
      <c r="D69" s="54"/>
      <c r="E69" s="54"/>
      <c r="F69" s="54"/>
      <c r="G69" s="54"/>
      <c r="H69" s="54"/>
      <c r="I69" s="54"/>
      <c r="J69" s="54"/>
      <c r="K69" s="54"/>
      <c r="L69" s="54"/>
      <c r="M69" s="54"/>
      <c r="N69" s="54"/>
      <c r="O69" s="54"/>
      <c r="P69" s="54"/>
      <c r="Q69" s="54"/>
      <c r="R69" s="54"/>
      <c r="S69" s="54"/>
      <c r="T69" s="54"/>
      <c r="U69" s="54"/>
      <c r="V69" s="54"/>
    </row>
    <row r="70" spans="2:25" x14ac:dyDescent="0.3">
      <c r="B70" s="53" t="s">
        <v>39</v>
      </c>
      <c r="C70" s="52"/>
      <c r="D70" s="52"/>
      <c r="E70" s="52"/>
      <c r="F70" s="52"/>
      <c r="G70" s="52"/>
      <c r="H70" s="52"/>
      <c r="I70" s="52"/>
      <c r="J70" s="52"/>
      <c r="K70" s="52"/>
      <c r="L70" s="52"/>
      <c r="M70" s="52"/>
      <c r="N70" s="52"/>
      <c r="O70" s="52"/>
      <c r="P70" s="52"/>
      <c r="Q70" s="52"/>
      <c r="R70" s="52"/>
      <c r="S70" s="52"/>
      <c r="T70" s="52"/>
      <c r="U70" s="52"/>
      <c r="V70" s="52"/>
    </row>
    <row r="71" spans="2:25" ht="15" customHeight="1" x14ac:dyDescent="0.3">
      <c r="B71" s="91" t="s">
        <v>40</v>
      </c>
      <c r="C71" s="91"/>
      <c r="D71" s="91"/>
      <c r="E71" s="91"/>
      <c r="F71" s="91"/>
      <c r="G71" s="91"/>
      <c r="H71" s="91"/>
      <c r="I71" s="91"/>
      <c r="J71" s="91"/>
      <c r="K71" s="91"/>
      <c r="L71" s="91"/>
      <c r="M71" s="91"/>
      <c r="N71" s="91"/>
      <c r="O71" s="91"/>
      <c r="P71" s="91"/>
      <c r="Q71" s="91"/>
      <c r="R71" s="91"/>
      <c r="S71" s="91"/>
      <c r="T71" s="91"/>
      <c r="U71" s="91"/>
      <c r="V71" s="91"/>
      <c r="W71" s="28"/>
      <c r="X71" s="28"/>
      <c r="Y71" s="28"/>
    </row>
    <row r="72" spans="2:25" x14ac:dyDescent="0.3">
      <c r="B72" s="91"/>
      <c r="C72" s="91"/>
      <c r="D72" s="91"/>
      <c r="E72" s="91"/>
      <c r="F72" s="91"/>
      <c r="G72" s="91"/>
      <c r="H72" s="91"/>
      <c r="I72" s="91"/>
      <c r="J72" s="91"/>
      <c r="K72" s="91"/>
      <c r="L72" s="91"/>
      <c r="M72" s="91"/>
      <c r="N72" s="91"/>
      <c r="O72" s="91"/>
      <c r="P72" s="91"/>
      <c r="Q72" s="91"/>
      <c r="R72" s="91"/>
      <c r="S72" s="91"/>
      <c r="T72" s="91"/>
      <c r="U72" s="91"/>
      <c r="V72" s="91"/>
      <c r="W72" s="28"/>
      <c r="X72" s="28"/>
      <c r="Y72" s="28"/>
    </row>
    <row r="73" spans="2:25" x14ac:dyDescent="0.3">
      <c r="B73" s="91"/>
      <c r="C73" s="91"/>
      <c r="D73" s="91"/>
      <c r="E73" s="91"/>
      <c r="F73" s="91"/>
      <c r="G73" s="91"/>
      <c r="H73" s="91"/>
      <c r="I73" s="91"/>
      <c r="J73" s="91"/>
      <c r="K73" s="91"/>
      <c r="L73" s="91"/>
      <c r="M73" s="91"/>
      <c r="N73" s="91"/>
      <c r="O73" s="91"/>
      <c r="P73" s="91"/>
      <c r="Q73" s="91"/>
      <c r="R73" s="91"/>
      <c r="S73" s="91"/>
      <c r="T73" s="91"/>
      <c r="U73" s="91"/>
      <c r="V73" s="91"/>
      <c r="W73" s="28"/>
      <c r="X73" s="28"/>
      <c r="Y73" s="28"/>
    </row>
    <row r="74" spans="2:25" x14ac:dyDescent="0.3">
      <c r="B74" s="91"/>
      <c r="C74" s="91"/>
      <c r="D74" s="91"/>
      <c r="E74" s="91"/>
      <c r="F74" s="91"/>
      <c r="G74" s="91"/>
      <c r="H74" s="91"/>
      <c r="I74" s="91"/>
      <c r="J74" s="91"/>
      <c r="K74" s="91"/>
      <c r="L74" s="91"/>
      <c r="M74" s="91"/>
      <c r="N74" s="91"/>
      <c r="O74" s="91"/>
      <c r="P74" s="91"/>
      <c r="Q74" s="91"/>
      <c r="R74" s="91"/>
      <c r="S74" s="91"/>
      <c r="T74" s="91"/>
      <c r="U74" s="91"/>
      <c r="V74" s="91"/>
      <c r="W74" s="28"/>
      <c r="X74" s="28"/>
      <c r="Y74" s="28"/>
    </row>
    <row r="75" spans="2:25" x14ac:dyDescent="0.3">
      <c r="B75" s="91"/>
      <c r="C75" s="91"/>
      <c r="D75" s="91"/>
      <c r="E75" s="91"/>
      <c r="F75" s="91"/>
      <c r="G75" s="91"/>
      <c r="H75" s="91"/>
      <c r="I75" s="91"/>
      <c r="J75" s="91"/>
      <c r="K75" s="91"/>
      <c r="L75" s="91"/>
      <c r="M75" s="91"/>
      <c r="N75" s="91"/>
      <c r="O75" s="91"/>
      <c r="P75" s="91"/>
      <c r="Q75" s="91"/>
      <c r="R75" s="91"/>
      <c r="S75" s="91"/>
      <c r="T75" s="91"/>
      <c r="U75" s="91"/>
      <c r="V75" s="91"/>
      <c r="W75" s="28"/>
      <c r="X75" s="28"/>
      <c r="Y75" s="28"/>
    </row>
    <row r="76" spans="2:25" x14ac:dyDescent="0.3">
      <c r="B76" s="52"/>
      <c r="C76" s="54"/>
      <c r="D76" s="54"/>
      <c r="E76" s="54"/>
      <c r="F76" s="54"/>
      <c r="G76" s="54"/>
      <c r="H76" s="54"/>
      <c r="I76" s="54"/>
      <c r="J76" s="54"/>
      <c r="K76" s="54"/>
      <c r="L76" s="54"/>
      <c r="M76" s="54"/>
      <c r="N76" s="54"/>
      <c r="O76" s="54"/>
      <c r="P76" s="54"/>
      <c r="Q76" s="54"/>
      <c r="R76" s="54"/>
      <c r="S76" s="54"/>
      <c r="T76" s="54"/>
      <c r="U76" s="54"/>
      <c r="V76" s="54"/>
    </row>
    <row r="77" spans="2:25" x14ac:dyDescent="0.3">
      <c r="B77" s="53" t="s">
        <v>41</v>
      </c>
      <c r="C77" s="52"/>
      <c r="D77" s="52"/>
      <c r="E77" s="52"/>
      <c r="F77" s="52"/>
      <c r="G77" s="52"/>
      <c r="H77" s="52"/>
      <c r="I77" s="52"/>
      <c r="J77" s="52"/>
      <c r="K77" s="52"/>
      <c r="L77" s="52"/>
      <c r="M77" s="52"/>
      <c r="N77" s="52"/>
      <c r="O77" s="52"/>
      <c r="P77" s="52"/>
      <c r="Q77" s="52"/>
      <c r="R77" s="52"/>
      <c r="S77" s="52"/>
      <c r="T77" s="52"/>
      <c r="U77" s="52"/>
      <c r="V77" s="52"/>
    </row>
    <row r="78" spans="2:25" ht="15" customHeight="1" x14ac:dyDescent="0.3">
      <c r="B78" s="91" t="s">
        <v>42</v>
      </c>
      <c r="C78" s="91"/>
      <c r="D78" s="91"/>
      <c r="E78" s="91"/>
      <c r="F78" s="91"/>
      <c r="G78" s="91"/>
      <c r="H78" s="91"/>
      <c r="I78" s="91"/>
      <c r="J78" s="91"/>
      <c r="K78" s="91"/>
      <c r="L78" s="91"/>
      <c r="M78" s="91"/>
      <c r="N78" s="91"/>
      <c r="O78" s="91"/>
      <c r="P78" s="91"/>
      <c r="Q78" s="91"/>
      <c r="R78" s="91"/>
      <c r="S78" s="91"/>
      <c r="T78" s="91"/>
      <c r="U78" s="91"/>
      <c r="V78" s="91"/>
      <c r="W78" s="28"/>
      <c r="X78" s="28"/>
      <c r="Y78" s="28"/>
    </row>
    <row r="79" spans="2:25" x14ac:dyDescent="0.3">
      <c r="B79" s="91"/>
      <c r="C79" s="91"/>
      <c r="D79" s="91"/>
      <c r="E79" s="91"/>
      <c r="F79" s="91"/>
      <c r="G79" s="91"/>
      <c r="H79" s="91"/>
      <c r="I79" s="91"/>
      <c r="J79" s="91"/>
      <c r="K79" s="91"/>
      <c r="L79" s="91"/>
      <c r="M79" s="91"/>
      <c r="N79" s="91"/>
      <c r="O79" s="91"/>
      <c r="P79" s="91"/>
      <c r="Q79" s="91"/>
      <c r="R79" s="91"/>
      <c r="S79" s="91"/>
      <c r="T79" s="91"/>
      <c r="U79" s="91"/>
      <c r="V79" s="91"/>
      <c r="W79" s="28"/>
      <c r="X79" s="28"/>
      <c r="Y79" s="28"/>
    </row>
    <row r="80" spans="2:25" x14ac:dyDescent="0.3">
      <c r="B80" s="91"/>
      <c r="C80" s="91"/>
      <c r="D80" s="91"/>
      <c r="E80" s="91"/>
      <c r="F80" s="91"/>
      <c r="G80" s="91"/>
      <c r="H80" s="91"/>
      <c r="I80" s="91"/>
      <c r="J80" s="91"/>
      <c r="K80" s="91"/>
      <c r="L80" s="91"/>
      <c r="M80" s="91"/>
      <c r="N80" s="91"/>
      <c r="O80" s="91"/>
      <c r="P80" s="91"/>
      <c r="Q80" s="91"/>
      <c r="R80" s="91"/>
      <c r="S80" s="91"/>
      <c r="T80" s="91"/>
      <c r="U80" s="91"/>
      <c r="V80" s="91"/>
      <c r="W80" s="28"/>
      <c r="X80" s="28"/>
      <c r="Y80" s="28"/>
    </row>
    <row r="81" spans="2:25" x14ac:dyDescent="0.3">
      <c r="B81" s="91"/>
      <c r="C81" s="91"/>
      <c r="D81" s="91"/>
      <c r="E81" s="91"/>
      <c r="F81" s="91"/>
      <c r="G81" s="91"/>
      <c r="H81" s="91"/>
      <c r="I81" s="91"/>
      <c r="J81" s="91"/>
      <c r="K81" s="91"/>
      <c r="L81" s="91"/>
      <c r="M81" s="91"/>
      <c r="N81" s="91"/>
      <c r="O81" s="91"/>
      <c r="P81" s="91"/>
      <c r="Q81" s="91"/>
      <c r="R81" s="91"/>
      <c r="S81" s="91"/>
      <c r="T81" s="91"/>
      <c r="U81" s="91"/>
      <c r="V81" s="91"/>
      <c r="W81" s="28"/>
      <c r="X81" s="28"/>
      <c r="Y81" s="28"/>
    </row>
    <row r="82" spans="2:25" x14ac:dyDescent="0.3">
      <c r="B82" s="91"/>
      <c r="C82" s="91"/>
      <c r="D82" s="91"/>
      <c r="E82" s="91"/>
      <c r="F82" s="91"/>
      <c r="G82" s="91"/>
      <c r="H82" s="91"/>
      <c r="I82" s="91"/>
      <c r="J82" s="91"/>
      <c r="K82" s="91"/>
      <c r="L82" s="91"/>
      <c r="M82" s="91"/>
      <c r="N82" s="91"/>
      <c r="O82" s="91"/>
      <c r="P82" s="91"/>
      <c r="Q82" s="91"/>
      <c r="R82" s="91"/>
      <c r="S82" s="91"/>
      <c r="T82" s="91"/>
      <c r="U82" s="91"/>
      <c r="V82" s="91"/>
      <c r="W82" s="28"/>
      <c r="X82" s="28"/>
      <c r="Y82" s="28"/>
    </row>
    <row r="83" spans="2:25" x14ac:dyDescent="0.3">
      <c r="B83" s="52"/>
      <c r="C83" s="54"/>
      <c r="D83" s="54"/>
      <c r="E83" s="54"/>
      <c r="F83" s="54"/>
      <c r="G83" s="54"/>
      <c r="H83" s="54"/>
      <c r="I83" s="54"/>
      <c r="J83" s="54"/>
      <c r="K83" s="54"/>
      <c r="L83" s="54"/>
      <c r="M83" s="54"/>
      <c r="N83" s="54"/>
      <c r="O83" s="54"/>
      <c r="P83" s="54"/>
      <c r="Q83" s="54"/>
      <c r="R83" s="54"/>
      <c r="S83" s="54"/>
      <c r="T83" s="54"/>
      <c r="U83" s="54"/>
      <c r="V83" s="54"/>
    </row>
    <row r="84" spans="2:25" x14ac:dyDescent="0.3">
      <c r="B84" s="53" t="s">
        <v>43</v>
      </c>
      <c r="C84" s="52"/>
      <c r="D84" s="52"/>
      <c r="E84" s="52"/>
      <c r="F84" s="52"/>
      <c r="G84" s="52"/>
      <c r="H84" s="52"/>
      <c r="I84" s="52"/>
      <c r="J84" s="52"/>
      <c r="K84" s="52"/>
      <c r="L84" s="52"/>
      <c r="M84" s="52"/>
      <c r="N84" s="52"/>
      <c r="O84" s="52"/>
      <c r="P84" s="52"/>
      <c r="Q84" s="52"/>
      <c r="R84" s="52"/>
      <c r="S84" s="52"/>
      <c r="T84" s="52"/>
      <c r="U84" s="52"/>
      <c r="V84" s="52"/>
    </row>
    <row r="85" spans="2:25" ht="15" customHeight="1" x14ac:dyDescent="0.3">
      <c r="B85" s="91" t="s">
        <v>44</v>
      </c>
      <c r="C85" s="91"/>
      <c r="D85" s="91"/>
      <c r="E85" s="91"/>
      <c r="F85" s="91"/>
      <c r="G85" s="91"/>
      <c r="H85" s="91"/>
      <c r="I85" s="91"/>
      <c r="J85" s="91"/>
      <c r="K85" s="91"/>
      <c r="L85" s="91"/>
      <c r="M85" s="91"/>
      <c r="N85" s="91"/>
      <c r="O85" s="91"/>
      <c r="P85" s="91"/>
      <c r="Q85" s="91"/>
      <c r="R85" s="91"/>
      <c r="S85" s="91"/>
      <c r="T85" s="91"/>
      <c r="U85" s="91"/>
      <c r="V85" s="91"/>
      <c r="W85" s="28"/>
      <c r="X85" s="28"/>
      <c r="Y85" s="28"/>
    </row>
    <row r="86" spans="2:25" x14ac:dyDescent="0.3">
      <c r="B86" s="91"/>
      <c r="C86" s="91"/>
      <c r="D86" s="91"/>
      <c r="E86" s="91"/>
      <c r="F86" s="91"/>
      <c r="G86" s="91"/>
      <c r="H86" s="91"/>
      <c r="I86" s="91"/>
      <c r="J86" s="91"/>
      <c r="K86" s="91"/>
      <c r="L86" s="91"/>
      <c r="M86" s="91"/>
      <c r="N86" s="91"/>
      <c r="O86" s="91"/>
      <c r="P86" s="91"/>
      <c r="Q86" s="91"/>
      <c r="R86" s="91"/>
      <c r="S86" s="91"/>
      <c r="T86" s="91"/>
      <c r="U86" s="91"/>
      <c r="V86" s="91"/>
      <c r="W86" s="28"/>
      <c r="X86" s="28"/>
      <c r="Y86" s="28"/>
    </row>
    <row r="87" spans="2:25" x14ac:dyDescent="0.3">
      <c r="B87" s="91"/>
      <c r="C87" s="91"/>
      <c r="D87" s="91"/>
      <c r="E87" s="91"/>
      <c r="F87" s="91"/>
      <c r="G87" s="91"/>
      <c r="H87" s="91"/>
      <c r="I87" s="91"/>
      <c r="J87" s="91"/>
      <c r="K87" s="91"/>
      <c r="L87" s="91"/>
      <c r="M87" s="91"/>
      <c r="N87" s="91"/>
      <c r="O87" s="91"/>
      <c r="P87" s="91"/>
      <c r="Q87" s="91"/>
      <c r="R87" s="91"/>
      <c r="S87" s="91"/>
      <c r="T87" s="91"/>
      <c r="U87" s="91"/>
      <c r="V87" s="91"/>
      <c r="W87" s="28"/>
      <c r="X87" s="28"/>
      <c r="Y87" s="28"/>
    </row>
    <row r="88" spans="2:25" x14ac:dyDescent="0.3">
      <c r="B88" s="91"/>
      <c r="C88" s="91"/>
      <c r="D88" s="91"/>
      <c r="E88" s="91"/>
      <c r="F88" s="91"/>
      <c r="G88" s="91"/>
      <c r="H88" s="91"/>
      <c r="I88" s="91"/>
      <c r="J88" s="91"/>
      <c r="K88" s="91"/>
      <c r="L88" s="91"/>
      <c r="M88" s="91"/>
      <c r="N88" s="91"/>
      <c r="O88" s="91"/>
      <c r="P88" s="91"/>
      <c r="Q88" s="91"/>
      <c r="R88" s="91"/>
      <c r="S88" s="91"/>
      <c r="T88" s="91"/>
      <c r="U88" s="91"/>
      <c r="V88" s="91"/>
      <c r="W88" s="28"/>
      <c r="X88" s="28"/>
      <c r="Y88" s="28"/>
    </row>
    <row r="89" spans="2:25" x14ac:dyDescent="0.3">
      <c r="B89" s="91"/>
      <c r="C89" s="91"/>
      <c r="D89" s="91"/>
      <c r="E89" s="91"/>
      <c r="F89" s="91"/>
      <c r="G89" s="91"/>
      <c r="H89" s="91"/>
      <c r="I89" s="91"/>
      <c r="J89" s="91"/>
      <c r="K89" s="91"/>
      <c r="L89" s="91"/>
      <c r="M89" s="91"/>
      <c r="N89" s="91"/>
      <c r="O89" s="91"/>
      <c r="P89" s="91"/>
      <c r="Q89" s="91"/>
      <c r="R89" s="91"/>
      <c r="S89" s="91"/>
      <c r="T89" s="91"/>
      <c r="U89" s="91"/>
      <c r="V89" s="91"/>
      <c r="W89" s="28"/>
      <c r="X89" s="28"/>
      <c r="Y89" s="28"/>
    </row>
    <row r="90" spans="2:25" x14ac:dyDescent="0.3">
      <c r="B90" s="52"/>
      <c r="C90" s="52"/>
      <c r="D90" s="52"/>
      <c r="E90" s="52"/>
      <c r="F90" s="52"/>
      <c r="G90" s="52"/>
      <c r="H90" s="52"/>
      <c r="I90" s="52"/>
      <c r="J90" s="52"/>
      <c r="K90" s="52"/>
      <c r="L90" s="52"/>
      <c r="M90" s="52"/>
      <c r="N90" s="52"/>
      <c r="O90" s="52"/>
      <c r="P90" s="52"/>
      <c r="Q90" s="52"/>
      <c r="R90" s="52"/>
      <c r="S90" s="52"/>
      <c r="T90" s="52"/>
      <c r="U90" s="52"/>
      <c r="V90" s="52"/>
    </row>
    <row r="91" spans="2:25" x14ac:dyDescent="0.3">
      <c r="B91" s="53" t="s">
        <v>45</v>
      </c>
      <c r="C91" s="52"/>
      <c r="D91" s="52"/>
      <c r="E91" s="52"/>
      <c r="F91" s="52"/>
      <c r="G91" s="52"/>
      <c r="H91" s="52"/>
      <c r="I91" s="52"/>
      <c r="J91" s="52"/>
      <c r="K91" s="52"/>
      <c r="L91" s="52"/>
      <c r="M91" s="52"/>
      <c r="N91" s="52"/>
      <c r="O91" s="52"/>
      <c r="P91" s="52"/>
      <c r="Q91" s="52"/>
      <c r="R91" s="52"/>
      <c r="S91" s="52"/>
      <c r="T91" s="52"/>
      <c r="U91" s="52"/>
      <c r="V91" s="52"/>
    </row>
    <row r="92" spans="2:25" ht="15" customHeight="1" x14ac:dyDescent="0.3">
      <c r="B92" s="91" t="s">
        <v>46</v>
      </c>
      <c r="C92" s="91"/>
      <c r="D92" s="91"/>
      <c r="E92" s="91"/>
      <c r="F92" s="91"/>
      <c r="G92" s="91"/>
      <c r="H92" s="91"/>
      <c r="I92" s="91"/>
      <c r="J92" s="91"/>
      <c r="K92" s="91"/>
      <c r="L92" s="91"/>
      <c r="M92" s="91"/>
      <c r="N92" s="91"/>
      <c r="O92" s="91"/>
      <c r="P92" s="91"/>
      <c r="Q92" s="91"/>
      <c r="R92" s="91"/>
      <c r="S92" s="91"/>
      <c r="T92" s="91"/>
      <c r="U92" s="91"/>
      <c r="V92" s="91"/>
      <c r="W92" s="28"/>
      <c r="X92" s="28"/>
      <c r="Y92" s="28"/>
    </row>
    <row r="93" spans="2:25" x14ac:dyDescent="0.3">
      <c r="B93" s="91"/>
      <c r="C93" s="91"/>
      <c r="D93" s="91"/>
      <c r="E93" s="91"/>
      <c r="F93" s="91"/>
      <c r="G93" s="91"/>
      <c r="H93" s="91"/>
      <c r="I93" s="91"/>
      <c r="J93" s="91"/>
      <c r="K93" s="91"/>
      <c r="L93" s="91"/>
      <c r="M93" s="91"/>
      <c r="N93" s="91"/>
      <c r="O93" s="91"/>
      <c r="P93" s="91"/>
      <c r="Q93" s="91"/>
      <c r="R93" s="91"/>
      <c r="S93" s="91"/>
      <c r="T93" s="91"/>
      <c r="U93" s="91"/>
      <c r="V93" s="91"/>
      <c r="W93" s="28"/>
      <c r="X93" s="28"/>
      <c r="Y93" s="28"/>
    </row>
    <row r="94" spans="2:25" x14ac:dyDescent="0.3">
      <c r="B94" s="91"/>
      <c r="C94" s="91"/>
      <c r="D94" s="91"/>
      <c r="E94" s="91"/>
      <c r="F94" s="91"/>
      <c r="G94" s="91"/>
      <c r="H94" s="91"/>
      <c r="I94" s="91"/>
      <c r="J94" s="91"/>
      <c r="K94" s="91"/>
      <c r="L94" s="91"/>
      <c r="M94" s="91"/>
      <c r="N94" s="91"/>
      <c r="O94" s="91"/>
      <c r="P94" s="91"/>
      <c r="Q94" s="91"/>
      <c r="R94" s="91"/>
      <c r="S94" s="91"/>
      <c r="T94" s="91"/>
      <c r="U94" s="91"/>
      <c r="V94" s="91"/>
      <c r="W94" s="28"/>
      <c r="X94" s="28"/>
      <c r="Y94" s="28"/>
    </row>
    <row r="95" spans="2:25" x14ac:dyDescent="0.3">
      <c r="B95" s="91"/>
      <c r="C95" s="91"/>
      <c r="D95" s="91"/>
      <c r="E95" s="91"/>
      <c r="F95" s="91"/>
      <c r="G95" s="91"/>
      <c r="H95" s="91"/>
      <c r="I95" s="91"/>
      <c r="J95" s="91"/>
      <c r="K95" s="91"/>
      <c r="L95" s="91"/>
      <c r="M95" s="91"/>
      <c r="N95" s="91"/>
      <c r="O95" s="91"/>
      <c r="P95" s="91"/>
      <c r="Q95" s="91"/>
      <c r="R95" s="91"/>
      <c r="S95" s="91"/>
      <c r="T95" s="91"/>
      <c r="U95" s="91"/>
      <c r="V95" s="91"/>
      <c r="W95" s="28"/>
      <c r="X95" s="28"/>
      <c r="Y95" s="28"/>
    </row>
    <row r="96" spans="2:25" x14ac:dyDescent="0.3">
      <c r="B96" s="91"/>
      <c r="C96" s="91"/>
      <c r="D96" s="91"/>
      <c r="E96" s="91"/>
      <c r="F96" s="91"/>
      <c r="G96" s="91"/>
      <c r="H96" s="91"/>
      <c r="I96" s="91"/>
      <c r="J96" s="91"/>
      <c r="K96" s="91"/>
      <c r="L96" s="91"/>
      <c r="M96" s="91"/>
      <c r="N96" s="91"/>
      <c r="O96" s="91"/>
      <c r="P96" s="91"/>
      <c r="Q96" s="91"/>
      <c r="R96" s="91"/>
      <c r="S96" s="91"/>
      <c r="T96" s="91"/>
      <c r="U96" s="91"/>
      <c r="V96" s="91"/>
      <c r="W96" s="28"/>
      <c r="X96" s="28"/>
      <c r="Y96" s="28"/>
    </row>
    <row r="97" spans="2:25" x14ac:dyDescent="0.3">
      <c r="B97" s="28"/>
      <c r="C97" s="28"/>
      <c r="D97" s="28"/>
      <c r="E97" s="28"/>
      <c r="F97" s="28"/>
      <c r="G97" s="28"/>
      <c r="H97" s="28"/>
      <c r="I97" s="28"/>
      <c r="J97" s="28"/>
      <c r="K97" s="28"/>
      <c r="L97" s="28"/>
      <c r="M97" s="28"/>
      <c r="N97" s="28"/>
      <c r="O97" s="28"/>
      <c r="P97" s="28"/>
      <c r="Q97" s="28"/>
      <c r="R97" s="28"/>
      <c r="S97" s="28"/>
      <c r="T97" s="28"/>
      <c r="U97" s="28"/>
      <c r="V97" s="28"/>
      <c r="X97" s="28"/>
      <c r="Y97" s="28"/>
    </row>
    <row r="98" spans="2:25" ht="15.6" x14ac:dyDescent="0.3">
      <c r="B98" s="51" t="s">
        <v>47</v>
      </c>
      <c r="C98" s="52"/>
      <c r="D98" s="52"/>
      <c r="E98" s="52"/>
      <c r="F98" s="52"/>
      <c r="G98" s="52"/>
      <c r="H98" s="52"/>
      <c r="I98" s="52"/>
      <c r="J98" s="52"/>
      <c r="K98" s="52"/>
      <c r="L98" s="52"/>
      <c r="M98" s="52"/>
      <c r="N98" s="52"/>
      <c r="O98" s="52"/>
      <c r="P98" s="52"/>
      <c r="Q98" s="52"/>
      <c r="R98" s="52"/>
      <c r="S98" s="52"/>
      <c r="T98" s="52"/>
      <c r="U98" s="52"/>
      <c r="V98" s="52"/>
    </row>
    <row r="99" spans="2:25" x14ac:dyDescent="0.3">
      <c r="B99" s="52" t="s">
        <v>48</v>
      </c>
      <c r="C99" s="52"/>
      <c r="D99" s="52"/>
      <c r="E99" s="52"/>
      <c r="F99" s="52"/>
      <c r="G99" s="52"/>
      <c r="H99" s="52"/>
      <c r="I99" s="52"/>
      <c r="J99" s="52"/>
      <c r="K99" s="52"/>
      <c r="L99" s="52"/>
      <c r="M99" s="52"/>
      <c r="N99" s="52"/>
      <c r="O99" s="52"/>
      <c r="P99" s="52"/>
      <c r="Q99" s="52"/>
      <c r="R99" s="52"/>
      <c r="S99" s="52"/>
      <c r="T99" s="52"/>
      <c r="U99" s="52"/>
      <c r="V99" s="52"/>
    </row>
    <row r="100" spans="2:25" x14ac:dyDescent="0.3">
      <c r="B100" s="52" t="s">
        <v>93</v>
      </c>
      <c r="C100" s="52"/>
      <c r="D100" s="52"/>
      <c r="E100" s="52"/>
      <c r="F100" s="52"/>
      <c r="G100" s="52"/>
      <c r="H100" s="52"/>
      <c r="I100" s="52"/>
      <c r="J100" s="52"/>
      <c r="K100" s="52"/>
      <c r="L100" s="52"/>
      <c r="M100" s="52"/>
      <c r="N100" s="52"/>
      <c r="O100" s="52"/>
      <c r="P100" s="52"/>
      <c r="Q100" s="52"/>
      <c r="R100" s="52"/>
      <c r="S100" s="52"/>
      <c r="T100" s="52"/>
      <c r="U100" s="52"/>
      <c r="V100" s="52"/>
    </row>
    <row r="101" spans="2:25" x14ac:dyDescent="0.3">
      <c r="B101" s="52" t="s">
        <v>49</v>
      </c>
      <c r="C101" s="52"/>
      <c r="D101" s="52"/>
      <c r="E101" s="52"/>
      <c r="F101" s="52"/>
      <c r="G101" s="52"/>
      <c r="H101" s="52"/>
      <c r="I101" s="52"/>
      <c r="J101" s="52"/>
      <c r="K101" s="52"/>
      <c r="L101" s="52"/>
      <c r="M101" s="52"/>
      <c r="N101" s="52"/>
      <c r="O101" s="52"/>
      <c r="P101" s="52"/>
      <c r="Q101" s="52"/>
      <c r="R101" s="52"/>
      <c r="S101" s="52"/>
      <c r="T101" s="52"/>
      <c r="U101" s="52"/>
      <c r="V101" s="52"/>
    </row>
    <row r="102" spans="2:25" x14ac:dyDescent="0.3">
      <c r="B102" s="52" t="s">
        <v>50</v>
      </c>
      <c r="C102" s="52"/>
      <c r="D102" s="52"/>
      <c r="E102" s="52"/>
      <c r="F102" s="52"/>
      <c r="G102" s="52"/>
      <c r="H102" s="52"/>
      <c r="I102" s="52"/>
      <c r="J102" s="52"/>
      <c r="K102" s="52"/>
      <c r="L102" s="52"/>
      <c r="M102" s="52"/>
      <c r="N102" s="52"/>
      <c r="O102" s="52"/>
      <c r="P102" s="52"/>
      <c r="Q102" s="52"/>
      <c r="R102" s="52"/>
      <c r="S102" s="52"/>
      <c r="T102" s="52"/>
      <c r="U102" s="52"/>
      <c r="V102" s="52"/>
    </row>
    <row r="103" spans="2:25" x14ac:dyDescent="0.3">
      <c r="B103" s="52" t="s">
        <v>51</v>
      </c>
      <c r="C103" s="52"/>
      <c r="D103" s="52"/>
      <c r="E103" s="52"/>
      <c r="F103" s="52"/>
      <c r="G103" s="52"/>
      <c r="H103" s="52"/>
      <c r="I103" s="52"/>
      <c r="J103" s="52"/>
      <c r="K103" s="52"/>
      <c r="L103" s="52"/>
      <c r="M103" s="52"/>
      <c r="N103" s="52"/>
      <c r="O103" s="52"/>
      <c r="P103" s="52"/>
      <c r="Q103" s="52"/>
      <c r="R103" s="52"/>
      <c r="S103" s="52"/>
      <c r="T103" s="52"/>
      <c r="U103" s="52"/>
      <c r="V103" s="52"/>
    </row>
    <row r="104" spans="2:25" x14ac:dyDescent="0.3">
      <c r="B104" s="52" t="s">
        <v>52</v>
      </c>
      <c r="C104" s="52"/>
      <c r="D104" s="52"/>
      <c r="E104" s="52"/>
      <c r="F104" s="52"/>
      <c r="G104" s="52"/>
      <c r="H104" s="52"/>
      <c r="I104" s="52"/>
      <c r="J104" s="52"/>
      <c r="K104" s="52"/>
      <c r="L104" s="52"/>
      <c r="M104" s="52"/>
      <c r="N104" s="52"/>
      <c r="O104" s="52"/>
      <c r="P104" s="52"/>
      <c r="Q104" s="52"/>
      <c r="R104" s="52"/>
      <c r="S104" s="52"/>
      <c r="T104" s="52"/>
      <c r="U104" s="52"/>
      <c r="V104" s="52"/>
    </row>
    <row r="105" spans="2:25" x14ac:dyDescent="0.3">
      <c r="B105" s="52" t="s">
        <v>53</v>
      </c>
      <c r="C105" s="52"/>
      <c r="D105" s="52"/>
      <c r="E105" s="52"/>
      <c r="F105" s="52"/>
      <c r="G105" s="52"/>
      <c r="H105" s="52"/>
      <c r="I105" s="52"/>
      <c r="J105" s="52"/>
      <c r="K105" s="52"/>
      <c r="L105" s="52"/>
      <c r="M105" s="52"/>
      <c r="N105" s="52"/>
      <c r="O105" s="52"/>
      <c r="P105" s="52"/>
      <c r="Q105" s="52"/>
      <c r="R105" s="52"/>
      <c r="S105" s="52"/>
      <c r="T105" s="52"/>
      <c r="U105" s="52"/>
      <c r="V105" s="52"/>
    </row>
    <row r="106" spans="2:25" x14ac:dyDescent="0.3">
      <c r="B106" s="52"/>
      <c r="C106" s="52"/>
      <c r="D106" s="52"/>
      <c r="E106" s="52"/>
      <c r="F106" s="52"/>
      <c r="G106" s="52"/>
      <c r="H106" s="52"/>
      <c r="I106" s="52"/>
      <c r="J106" s="52"/>
      <c r="K106" s="52"/>
      <c r="L106" s="52"/>
      <c r="M106" s="52"/>
      <c r="N106" s="52"/>
      <c r="O106" s="52"/>
      <c r="P106" s="52"/>
      <c r="Q106" s="52"/>
      <c r="R106" s="52"/>
      <c r="S106" s="52"/>
      <c r="T106" s="52"/>
      <c r="U106" s="52"/>
      <c r="V106" s="52"/>
    </row>
    <row r="107" spans="2:25" ht="15.6" x14ac:dyDescent="0.3">
      <c r="B107" s="51" t="s">
        <v>54</v>
      </c>
      <c r="C107" s="52"/>
      <c r="D107" s="52"/>
      <c r="E107" s="52"/>
      <c r="F107" s="52"/>
      <c r="G107" s="52"/>
      <c r="H107" s="52"/>
      <c r="I107" s="52"/>
      <c r="J107" s="52"/>
      <c r="K107" s="52"/>
      <c r="L107" s="52"/>
      <c r="M107" s="52"/>
      <c r="N107" s="52"/>
      <c r="O107" s="52"/>
      <c r="P107" s="52"/>
      <c r="Q107" s="52"/>
      <c r="R107" s="52"/>
      <c r="S107" s="52"/>
      <c r="T107" s="52"/>
      <c r="U107" s="52"/>
      <c r="V107" s="52"/>
    </row>
    <row r="108" spans="2:25" x14ac:dyDescent="0.3">
      <c r="B108" s="52" t="s">
        <v>55</v>
      </c>
      <c r="C108" s="52"/>
      <c r="D108" s="52"/>
      <c r="E108" s="52"/>
      <c r="F108" s="52"/>
      <c r="G108" s="52"/>
      <c r="H108" s="52"/>
      <c r="I108" s="52"/>
      <c r="J108" s="52"/>
      <c r="K108" s="52"/>
      <c r="L108" s="52"/>
      <c r="M108" s="52"/>
      <c r="N108" s="52"/>
      <c r="O108" s="52"/>
      <c r="P108" s="52"/>
      <c r="Q108" s="52"/>
      <c r="R108" s="52"/>
      <c r="S108" s="52"/>
      <c r="T108" s="52"/>
      <c r="U108" s="52"/>
      <c r="V108" s="52"/>
    </row>
    <row r="109" spans="2:25" x14ac:dyDescent="0.3">
      <c r="B109" s="52" t="s">
        <v>56</v>
      </c>
      <c r="C109" s="52"/>
      <c r="D109" s="52"/>
      <c r="E109" s="52"/>
      <c r="F109" s="52"/>
      <c r="G109" s="52"/>
      <c r="H109" s="52"/>
      <c r="I109" s="52"/>
      <c r="J109" s="52"/>
      <c r="K109" s="52"/>
      <c r="L109" s="52"/>
      <c r="M109" s="52"/>
      <c r="N109" s="52"/>
      <c r="O109" s="52"/>
      <c r="P109" s="52"/>
      <c r="Q109" s="52"/>
      <c r="R109" s="52"/>
      <c r="S109" s="52"/>
      <c r="T109" s="52"/>
      <c r="U109" s="52"/>
      <c r="V109" s="52"/>
    </row>
    <row r="110" spans="2:25" x14ac:dyDescent="0.3">
      <c r="B110" s="52" t="s">
        <v>96</v>
      </c>
      <c r="C110" s="52"/>
      <c r="D110" s="52"/>
      <c r="E110" s="52"/>
      <c r="F110" s="52"/>
      <c r="G110" s="52"/>
      <c r="H110" s="52"/>
      <c r="I110" s="52"/>
      <c r="J110" s="52"/>
      <c r="K110" s="52"/>
      <c r="L110" s="52"/>
      <c r="M110" s="52"/>
      <c r="N110" s="52"/>
      <c r="O110" s="52"/>
      <c r="P110" s="52"/>
      <c r="Q110" s="52"/>
      <c r="R110" s="52"/>
      <c r="S110" s="52"/>
      <c r="T110" s="52"/>
      <c r="U110" s="52"/>
      <c r="V110" s="52"/>
    </row>
    <row r="111" spans="2:25" x14ac:dyDescent="0.3">
      <c r="B111" s="52" t="s">
        <v>57</v>
      </c>
      <c r="C111" s="52"/>
      <c r="D111" s="52"/>
      <c r="E111" s="52"/>
      <c r="F111" s="52"/>
      <c r="G111" s="52"/>
      <c r="H111" s="52"/>
      <c r="I111" s="52"/>
      <c r="J111" s="52"/>
      <c r="K111" s="52"/>
      <c r="L111" s="52"/>
      <c r="M111" s="52"/>
      <c r="N111" s="52"/>
      <c r="O111" s="52"/>
      <c r="P111" s="52"/>
      <c r="Q111" s="52"/>
      <c r="R111" s="52"/>
      <c r="S111" s="52"/>
      <c r="T111" s="52"/>
      <c r="U111" s="52"/>
      <c r="V111" s="52"/>
    </row>
    <row r="112" spans="2:25" x14ac:dyDescent="0.3">
      <c r="B112" s="52"/>
      <c r="C112" s="52"/>
      <c r="D112" s="52"/>
      <c r="E112" s="52"/>
      <c r="F112" s="52"/>
      <c r="G112" s="52"/>
      <c r="H112" s="52"/>
      <c r="I112" s="52"/>
      <c r="J112" s="52"/>
      <c r="K112" s="52"/>
      <c r="L112" s="52"/>
      <c r="M112" s="52"/>
      <c r="N112" s="52"/>
      <c r="O112" s="52"/>
      <c r="P112" s="52"/>
      <c r="Q112" s="52"/>
      <c r="R112" s="52"/>
      <c r="S112" s="52"/>
      <c r="T112" s="52"/>
      <c r="U112" s="52"/>
      <c r="V112" s="52"/>
    </row>
    <row r="113" spans="2:25" ht="15" customHeight="1" x14ac:dyDescent="0.3">
      <c r="B113" s="92" t="s">
        <v>97</v>
      </c>
      <c r="C113" s="93"/>
      <c r="D113" s="93"/>
      <c r="E113" s="93"/>
      <c r="F113" s="93"/>
      <c r="G113" s="93"/>
      <c r="H113" s="93"/>
      <c r="I113" s="93"/>
      <c r="J113" s="93"/>
      <c r="K113" s="93"/>
      <c r="L113" s="93"/>
      <c r="M113" s="93"/>
      <c r="N113" s="93"/>
      <c r="O113" s="93"/>
      <c r="P113" s="93"/>
      <c r="Q113" s="93"/>
      <c r="R113" s="93"/>
      <c r="S113" s="93"/>
      <c r="T113" s="93"/>
      <c r="U113" s="93"/>
      <c r="V113" s="93"/>
      <c r="W113" s="85"/>
      <c r="X113" s="85"/>
      <c r="Y113" s="85"/>
    </row>
    <row r="114" spans="2:25" x14ac:dyDescent="0.3">
      <c r="B114" s="93"/>
      <c r="C114" s="93"/>
      <c r="D114" s="93"/>
      <c r="E114" s="93"/>
      <c r="F114" s="93"/>
      <c r="G114" s="93"/>
      <c r="H114" s="93"/>
      <c r="I114" s="93"/>
      <c r="J114" s="93"/>
      <c r="K114" s="93"/>
      <c r="L114" s="93"/>
      <c r="M114" s="93"/>
      <c r="N114" s="93"/>
      <c r="O114" s="93"/>
      <c r="P114" s="93"/>
      <c r="Q114" s="93"/>
      <c r="R114" s="93"/>
      <c r="S114" s="93"/>
      <c r="T114" s="93"/>
      <c r="U114" s="93"/>
      <c r="V114" s="93"/>
      <c r="W114" s="85"/>
      <c r="X114" s="85"/>
      <c r="Y114" s="85"/>
    </row>
    <row r="115" spans="2:25" x14ac:dyDescent="0.3">
      <c r="B115" s="93"/>
      <c r="C115" s="93"/>
      <c r="D115" s="93"/>
      <c r="E115" s="93"/>
      <c r="F115" s="93"/>
      <c r="G115" s="93"/>
      <c r="H115" s="93"/>
      <c r="I115" s="93"/>
      <c r="J115" s="93"/>
      <c r="K115" s="93"/>
      <c r="L115" s="93"/>
      <c r="M115" s="93"/>
      <c r="N115" s="93"/>
      <c r="O115" s="93"/>
      <c r="P115" s="93"/>
      <c r="Q115" s="93"/>
      <c r="R115" s="93"/>
      <c r="S115" s="93"/>
      <c r="T115" s="93"/>
      <c r="U115" s="93"/>
      <c r="V115" s="93"/>
      <c r="W115" s="85"/>
      <c r="X115" s="85"/>
      <c r="Y115" s="85"/>
    </row>
    <row r="116" spans="2:25" x14ac:dyDescent="0.3">
      <c r="B116" s="93"/>
      <c r="C116" s="93"/>
      <c r="D116" s="93"/>
      <c r="E116" s="93"/>
      <c r="F116" s="93"/>
      <c r="G116" s="93"/>
      <c r="H116" s="93"/>
      <c r="I116" s="93"/>
      <c r="J116" s="93"/>
      <c r="K116" s="93"/>
      <c r="L116" s="93"/>
      <c r="M116" s="93"/>
      <c r="N116" s="93"/>
      <c r="O116" s="93"/>
      <c r="P116" s="93"/>
      <c r="Q116" s="93"/>
      <c r="R116" s="93"/>
      <c r="S116" s="93"/>
      <c r="T116" s="93"/>
      <c r="U116" s="93"/>
      <c r="V116" s="93"/>
      <c r="W116" s="85"/>
      <c r="X116" s="85"/>
      <c r="Y116" s="85"/>
    </row>
    <row r="117" spans="2:25" x14ac:dyDescent="0.3">
      <c r="B117" s="93"/>
      <c r="C117" s="93"/>
      <c r="D117" s="93"/>
      <c r="E117" s="93"/>
      <c r="F117" s="93"/>
      <c r="G117" s="93"/>
      <c r="H117" s="93"/>
      <c r="I117" s="93"/>
      <c r="J117" s="93"/>
      <c r="K117" s="93"/>
      <c r="L117" s="93"/>
      <c r="M117" s="93"/>
      <c r="N117" s="93"/>
      <c r="O117" s="93"/>
      <c r="P117" s="93"/>
      <c r="Q117" s="93"/>
      <c r="R117" s="93"/>
      <c r="S117" s="93"/>
      <c r="T117" s="93"/>
      <c r="U117" s="93"/>
      <c r="V117" s="93"/>
      <c r="W117" s="85"/>
      <c r="X117" s="85"/>
      <c r="Y117" s="85"/>
    </row>
  </sheetData>
  <mergeCells count="29">
    <mergeCell ref="B1:C1"/>
    <mergeCell ref="H1:I1"/>
    <mergeCell ref="M1:N1"/>
    <mergeCell ref="R1:S1"/>
    <mergeCell ref="B3:V5"/>
    <mergeCell ref="B6:G6"/>
    <mergeCell ref="M7:N7"/>
    <mergeCell ref="R7:S7"/>
    <mergeCell ref="M9:N9"/>
    <mergeCell ref="R9:S9"/>
    <mergeCell ref="B54:V59"/>
    <mergeCell ref="B65:V68"/>
    <mergeCell ref="M10:N10"/>
    <mergeCell ref="R10:S10"/>
    <mergeCell ref="M11:N11"/>
    <mergeCell ref="R11:S11"/>
    <mergeCell ref="M12:N12"/>
    <mergeCell ref="R12:S12"/>
    <mergeCell ref="M13:N13"/>
    <mergeCell ref="R13:S13"/>
    <mergeCell ref="D14:G14"/>
    <mergeCell ref="I14:L14"/>
    <mergeCell ref="N14:Q14"/>
    <mergeCell ref="S14:V14"/>
    <mergeCell ref="B71:V75"/>
    <mergeCell ref="B78:V82"/>
    <mergeCell ref="B85:V89"/>
    <mergeCell ref="B92:V96"/>
    <mergeCell ref="B113:V117"/>
  </mergeCells>
  <hyperlinks>
    <hyperlink ref="B6" r:id="rId1" xr:uid="{9709644B-39CD-48AC-A238-030820646717}"/>
  </hyperlinks>
  <pageMargins left="0.7" right="0.7" top="0.75" bottom="0.75" header="0.3" footer="0.3"/>
  <pageSetup orientation="portrait" horizontalDpi="200" verticalDpi="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3B497-CCB9-41FD-9DFB-28A1EC6F895C}">
  <dimension ref="A1:AF65"/>
  <sheetViews>
    <sheetView workbookViewId="0"/>
  </sheetViews>
  <sheetFormatPr defaultColWidth="8.88671875" defaultRowHeight="14.4" x14ac:dyDescent="0.3"/>
  <cols>
    <col min="1" max="1" width="3.6640625" style="1" customWidth="1"/>
    <col min="2" max="2" width="6.77734375" style="1" customWidth="1"/>
    <col min="3" max="3" width="3.6640625" style="1" customWidth="1"/>
    <col min="4" max="6" width="9.6640625" style="1" customWidth="1"/>
    <col min="7" max="7" width="3.6640625" style="1" customWidth="1"/>
    <col min="8" max="10" width="9.6640625" style="1" customWidth="1"/>
    <col min="11" max="11" width="3.6640625" style="1" customWidth="1"/>
    <col min="12" max="14" width="9.6640625" style="1" customWidth="1"/>
    <col min="15" max="15" width="3.6640625" style="1" customWidth="1"/>
    <col min="16" max="18" width="9.6640625" style="1" customWidth="1"/>
    <col min="19" max="19" width="3.6640625" style="1" customWidth="1"/>
    <col min="20" max="22" width="9.6640625" style="1" customWidth="1"/>
    <col min="23" max="23" width="13.33203125" style="1" bestFit="1" customWidth="1"/>
    <col min="24" max="24" width="3.6640625" style="1" customWidth="1"/>
    <col min="25" max="25" width="8.88671875" style="1"/>
    <col min="26" max="26" width="3.6640625" style="1" customWidth="1"/>
    <col min="27" max="30" width="12.109375" style="1" customWidth="1"/>
    <col min="31" max="31" width="3.6640625" style="1" customWidth="1"/>
    <col min="32" max="16384" width="8.88671875" style="1"/>
  </cols>
  <sheetData>
    <row r="1" spans="1:32" x14ac:dyDescent="0.3">
      <c r="A1" s="37"/>
      <c r="B1" s="37"/>
      <c r="C1" s="37"/>
      <c r="D1" s="37"/>
      <c r="E1" s="71"/>
      <c r="F1" s="37"/>
      <c r="G1" s="37"/>
      <c r="H1" s="37"/>
      <c r="I1" s="37"/>
      <c r="J1" s="37"/>
      <c r="K1" s="37"/>
      <c r="L1" s="37"/>
      <c r="M1" s="37"/>
      <c r="N1" s="37"/>
      <c r="O1" s="37"/>
      <c r="P1" s="37"/>
      <c r="Q1" s="37"/>
      <c r="R1" s="37"/>
      <c r="S1" s="37"/>
      <c r="T1" s="37"/>
      <c r="U1" s="37"/>
      <c r="V1" s="37"/>
      <c r="W1" s="37"/>
      <c r="X1" s="37"/>
      <c r="Y1" s="37"/>
      <c r="Z1" s="37"/>
      <c r="AA1" s="37"/>
      <c r="AB1" s="37"/>
      <c r="AC1" s="37"/>
      <c r="AD1" s="37"/>
      <c r="AE1" s="37"/>
      <c r="AF1" s="37"/>
    </row>
    <row r="2" spans="1:32" x14ac:dyDescent="0.3">
      <c r="A2" s="37"/>
      <c r="B2" s="37"/>
      <c r="C2" s="37"/>
      <c r="D2" s="37"/>
      <c r="E2" s="71" t="s">
        <v>58</v>
      </c>
      <c r="F2" s="37"/>
      <c r="G2" s="37"/>
      <c r="H2" s="37"/>
      <c r="I2" s="37"/>
      <c r="J2" s="37"/>
      <c r="K2" s="37"/>
      <c r="L2" s="37"/>
      <c r="M2" s="37"/>
      <c r="N2" s="37"/>
      <c r="O2" s="37"/>
      <c r="P2" s="37"/>
      <c r="Q2" s="37"/>
      <c r="R2" s="37"/>
      <c r="S2" s="37"/>
      <c r="T2" s="37"/>
      <c r="U2" s="37"/>
      <c r="V2" s="37"/>
      <c r="W2" s="72"/>
      <c r="X2" s="37"/>
      <c r="Y2" s="37"/>
      <c r="Z2" s="37"/>
      <c r="AA2" s="37"/>
      <c r="AB2" s="37"/>
      <c r="AC2" s="37"/>
      <c r="AD2" s="37"/>
      <c r="AE2" s="37"/>
      <c r="AF2" s="37"/>
    </row>
    <row r="3" spans="1:32" x14ac:dyDescent="0.3">
      <c r="A3" s="37"/>
      <c r="B3" s="37"/>
      <c r="C3" s="37"/>
      <c r="D3" s="37"/>
      <c r="E3" s="37"/>
      <c r="F3" s="37"/>
      <c r="G3" s="37"/>
      <c r="H3" s="37"/>
      <c r="I3" s="37"/>
      <c r="J3" s="37"/>
      <c r="K3" s="37"/>
      <c r="L3" s="37"/>
      <c r="M3" s="37"/>
      <c r="N3" s="37"/>
      <c r="O3" s="37"/>
      <c r="P3" s="37"/>
      <c r="Q3" s="37"/>
      <c r="R3" s="37"/>
      <c r="S3" s="37"/>
      <c r="T3" s="73"/>
      <c r="U3" s="37"/>
      <c r="V3" s="37"/>
      <c r="W3" s="37"/>
      <c r="X3" s="37"/>
      <c r="Y3" s="37"/>
      <c r="Z3" s="37"/>
      <c r="AA3" s="37"/>
      <c r="AB3" s="37"/>
      <c r="AC3" s="37"/>
      <c r="AD3" s="37"/>
      <c r="AE3" s="37"/>
      <c r="AF3" s="37"/>
    </row>
    <row r="4" spans="1:32" x14ac:dyDescent="0.3">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row>
    <row r="5" spans="1:32" x14ac:dyDescent="0.3">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row>
    <row r="6" spans="1:32" ht="18" x14ac:dyDescent="0.35">
      <c r="A6" s="37"/>
      <c r="B6" s="74" t="s">
        <v>59</v>
      </c>
      <c r="C6" s="74"/>
      <c r="D6" s="74"/>
      <c r="E6" s="74"/>
      <c r="F6" s="74"/>
      <c r="G6" s="74"/>
      <c r="H6" s="74"/>
      <c r="I6" s="74"/>
      <c r="J6" s="74"/>
      <c r="K6" s="74"/>
      <c r="L6" s="74"/>
      <c r="M6" s="74"/>
      <c r="N6" s="74"/>
      <c r="O6" s="74"/>
      <c r="P6" s="74"/>
      <c r="Q6" s="74"/>
      <c r="R6" s="74"/>
      <c r="S6" s="74"/>
      <c r="T6" s="74"/>
      <c r="U6" s="74"/>
      <c r="V6" s="74"/>
      <c r="W6" s="74"/>
      <c r="X6" s="74"/>
      <c r="Y6" s="37"/>
      <c r="Z6" s="56"/>
      <c r="AA6" s="82" t="s">
        <v>60</v>
      </c>
      <c r="AB6" s="83"/>
      <c r="AC6" s="83"/>
      <c r="AD6" s="83"/>
      <c r="AE6" s="56"/>
      <c r="AF6" s="37"/>
    </row>
    <row r="7" spans="1:32" x14ac:dyDescent="0.3">
      <c r="A7" s="37"/>
      <c r="B7" s="38" t="s">
        <v>61</v>
      </c>
      <c r="C7" s="38"/>
      <c r="D7" s="38"/>
      <c r="E7" s="38"/>
      <c r="F7" s="38"/>
      <c r="G7" s="38"/>
      <c r="H7" s="38"/>
      <c r="I7" s="38"/>
      <c r="J7" s="38"/>
      <c r="K7" s="38"/>
      <c r="L7" s="38"/>
      <c r="M7" s="38"/>
      <c r="N7" s="38"/>
      <c r="O7" s="38"/>
      <c r="P7" s="38"/>
      <c r="Q7" s="38"/>
      <c r="R7" s="38"/>
      <c r="S7" s="38"/>
      <c r="T7" s="38"/>
      <c r="U7" s="38"/>
      <c r="V7" s="38"/>
      <c r="W7" s="38"/>
      <c r="X7" s="38"/>
      <c r="Y7" s="37"/>
      <c r="Z7" s="2"/>
      <c r="AA7" s="80" t="s">
        <v>80</v>
      </c>
      <c r="AB7" s="80"/>
      <c r="AC7" s="80"/>
      <c r="AD7" s="80"/>
      <c r="AE7" s="80"/>
      <c r="AF7" s="37"/>
    </row>
    <row r="8" spans="1:32" x14ac:dyDescent="0.3">
      <c r="A8" s="37"/>
      <c r="B8" s="38" t="s">
        <v>62</v>
      </c>
      <c r="C8" s="38"/>
      <c r="D8" s="38"/>
      <c r="E8" s="38"/>
      <c r="F8" s="38"/>
      <c r="G8" s="38"/>
      <c r="H8" s="38"/>
      <c r="I8" s="38"/>
      <c r="J8" s="38"/>
      <c r="K8" s="38"/>
      <c r="L8" s="38"/>
      <c r="M8" s="38"/>
      <c r="N8" s="38"/>
      <c r="O8" s="38"/>
      <c r="P8" s="38"/>
      <c r="Q8" s="38"/>
      <c r="R8" s="38"/>
      <c r="S8" s="38"/>
      <c r="T8" s="38"/>
      <c r="U8" s="38"/>
      <c r="V8" s="38"/>
      <c r="W8" s="38"/>
      <c r="X8" s="38"/>
      <c r="Y8" s="37"/>
      <c r="Z8" s="2"/>
      <c r="AA8" s="80" t="s">
        <v>81</v>
      </c>
      <c r="AB8" s="80"/>
      <c r="AC8" s="80"/>
      <c r="AD8" s="80"/>
      <c r="AE8" s="80"/>
      <c r="AF8" s="37"/>
    </row>
    <row r="9" spans="1:32" x14ac:dyDescent="0.3">
      <c r="A9" s="37"/>
      <c r="B9" s="37"/>
      <c r="C9" s="37"/>
      <c r="D9" s="37"/>
      <c r="E9" s="37"/>
      <c r="F9" s="37"/>
      <c r="G9" s="37"/>
      <c r="H9" s="37"/>
      <c r="I9" s="37"/>
      <c r="J9" s="37"/>
      <c r="K9" s="37"/>
      <c r="L9" s="37"/>
      <c r="M9" s="37"/>
      <c r="N9" s="37"/>
      <c r="O9" s="37"/>
      <c r="P9" s="37"/>
      <c r="Q9" s="37"/>
      <c r="R9" s="37"/>
      <c r="S9" s="37"/>
      <c r="T9" s="37"/>
      <c r="U9" s="37"/>
      <c r="V9" s="37"/>
      <c r="W9" s="37"/>
      <c r="X9" s="37"/>
      <c r="Y9" s="37"/>
      <c r="Z9" s="2"/>
      <c r="AA9" s="80" t="s">
        <v>82</v>
      </c>
      <c r="AB9" s="80"/>
      <c r="AC9" s="80"/>
      <c r="AD9" s="80"/>
      <c r="AE9" s="80"/>
      <c r="AF9" s="37"/>
    </row>
    <row r="10" spans="1:32" x14ac:dyDescent="0.3">
      <c r="A10" s="37"/>
      <c r="B10" s="89" t="s">
        <v>91</v>
      </c>
      <c r="C10" s="5"/>
      <c r="D10" s="5"/>
      <c r="E10" s="6"/>
      <c r="F10" s="37"/>
      <c r="G10" s="37"/>
      <c r="H10" s="37"/>
      <c r="I10" s="37"/>
      <c r="J10" s="37"/>
      <c r="K10" s="37"/>
      <c r="L10" s="37"/>
      <c r="M10" s="37"/>
      <c r="N10" s="37"/>
      <c r="O10" s="37"/>
      <c r="P10" s="37"/>
      <c r="Q10" s="37"/>
      <c r="R10" s="38"/>
      <c r="S10" s="38"/>
      <c r="T10" s="38"/>
      <c r="U10" s="38"/>
      <c r="V10" s="38"/>
      <c r="W10" s="38"/>
      <c r="X10" s="38"/>
      <c r="Y10" s="37"/>
      <c r="Z10" s="2"/>
      <c r="AA10" s="88" t="s">
        <v>99</v>
      </c>
      <c r="AB10" s="81"/>
      <c r="AC10" s="81"/>
      <c r="AD10" s="81"/>
      <c r="AE10" s="81"/>
      <c r="AF10" s="37"/>
    </row>
    <row r="11" spans="1:32" x14ac:dyDescent="0.3">
      <c r="A11" s="37"/>
      <c r="B11" s="14" t="s">
        <v>63</v>
      </c>
      <c r="C11" s="7"/>
      <c r="D11" s="8"/>
      <c r="E11" s="9"/>
      <c r="F11" s="37"/>
      <c r="G11" s="37"/>
      <c r="H11" s="37"/>
      <c r="I11" s="37"/>
      <c r="J11" s="37"/>
      <c r="K11" s="37"/>
      <c r="L11" s="37"/>
      <c r="M11" s="37"/>
      <c r="N11" s="37"/>
      <c r="O11" s="37"/>
      <c r="P11" s="37"/>
      <c r="Q11" s="37"/>
      <c r="R11" s="37"/>
      <c r="S11" s="37"/>
      <c r="T11" s="37"/>
      <c r="U11" s="37"/>
      <c r="V11" s="37"/>
      <c r="W11" s="37"/>
      <c r="X11" s="37"/>
      <c r="Y11" s="37"/>
      <c r="Z11" s="2"/>
      <c r="AA11" s="81" t="s">
        <v>83</v>
      </c>
      <c r="AB11" s="81"/>
      <c r="AC11" s="81"/>
      <c r="AD11" s="81"/>
      <c r="AE11" s="81"/>
      <c r="AF11" s="37"/>
    </row>
    <row r="12" spans="1:32" x14ac:dyDescent="0.3">
      <c r="A12" s="37"/>
      <c r="B12" s="14" t="s">
        <v>64</v>
      </c>
      <c r="C12" s="7"/>
      <c r="D12" s="8"/>
      <c r="E12" s="9"/>
      <c r="F12" s="37"/>
      <c r="G12" s="37"/>
      <c r="H12" s="37"/>
      <c r="I12" s="37"/>
      <c r="J12" s="37"/>
      <c r="K12" s="37"/>
      <c r="L12" s="37"/>
      <c r="M12" s="37"/>
      <c r="N12" s="37"/>
      <c r="O12" s="37"/>
      <c r="P12" s="37"/>
      <c r="Q12" s="37"/>
      <c r="R12" s="37"/>
      <c r="S12" s="59"/>
      <c r="T12" s="60"/>
      <c r="U12" s="60"/>
      <c r="V12" s="60"/>
      <c r="W12" s="60"/>
      <c r="X12" s="61"/>
      <c r="Y12" s="37"/>
      <c r="Z12" s="2"/>
      <c r="AA12" s="81" t="s">
        <v>84</v>
      </c>
      <c r="AB12" s="81"/>
      <c r="AC12" s="81"/>
      <c r="AD12" s="81"/>
      <c r="AE12" s="81"/>
      <c r="AF12" s="37"/>
    </row>
    <row r="13" spans="1:32" x14ac:dyDescent="0.3">
      <c r="A13" s="37"/>
      <c r="B13" s="13" t="s">
        <v>65</v>
      </c>
      <c r="C13" s="8"/>
      <c r="D13" s="90">
        <v>6</v>
      </c>
      <c r="E13" s="9"/>
      <c r="F13" s="37"/>
      <c r="G13" s="37"/>
      <c r="H13" s="37"/>
      <c r="I13" s="37"/>
      <c r="J13" s="37"/>
      <c r="K13" s="37"/>
      <c r="L13" s="37"/>
      <c r="M13" s="37"/>
      <c r="N13" s="37"/>
      <c r="O13" s="37"/>
      <c r="P13" s="37"/>
      <c r="Q13" s="37"/>
      <c r="R13" s="37"/>
      <c r="S13" s="62"/>
      <c r="T13" s="63" t="s">
        <v>100</v>
      </c>
      <c r="U13" s="63"/>
      <c r="V13" s="63"/>
      <c r="W13" s="63"/>
      <c r="X13" s="64"/>
      <c r="Y13" s="37"/>
      <c r="Z13" s="2"/>
      <c r="AA13" s="79"/>
      <c r="AB13" s="79"/>
      <c r="AC13" s="79"/>
      <c r="AD13" s="79"/>
      <c r="AE13" s="2"/>
      <c r="AF13" s="37"/>
    </row>
    <row r="14" spans="1:32" x14ac:dyDescent="0.3">
      <c r="A14" s="37"/>
      <c r="B14" s="13" t="s">
        <v>67</v>
      </c>
      <c r="C14" s="8"/>
      <c r="D14" s="90">
        <v>1.6</v>
      </c>
      <c r="E14" s="9"/>
      <c r="F14" s="37"/>
      <c r="G14" s="37"/>
      <c r="H14" s="37"/>
      <c r="I14" s="37"/>
      <c r="J14" s="37"/>
      <c r="K14" s="37"/>
      <c r="L14" s="37"/>
      <c r="M14" s="37"/>
      <c r="N14" s="37"/>
      <c r="O14" s="37"/>
      <c r="P14" s="37"/>
      <c r="Q14" s="37"/>
      <c r="R14" s="37"/>
      <c r="S14" s="62"/>
      <c r="T14" s="63" t="s">
        <v>101</v>
      </c>
      <c r="U14" s="63"/>
      <c r="V14" s="63"/>
      <c r="W14" s="63"/>
      <c r="X14" s="64"/>
      <c r="Y14" s="37"/>
      <c r="Z14" s="2"/>
      <c r="AA14" s="84" t="s">
        <v>69</v>
      </c>
      <c r="AB14" s="84"/>
      <c r="AC14" s="84"/>
      <c r="AD14" s="84"/>
      <c r="AE14" s="84"/>
      <c r="AF14" s="37"/>
    </row>
    <row r="15" spans="1:32" x14ac:dyDescent="0.3">
      <c r="A15" s="37"/>
      <c r="B15" s="13" t="s">
        <v>70</v>
      </c>
      <c r="C15" s="8"/>
      <c r="D15" s="90">
        <v>0.6</v>
      </c>
      <c r="E15" s="9"/>
      <c r="F15" s="37"/>
      <c r="G15" s="37"/>
      <c r="H15" s="37"/>
      <c r="I15" s="37"/>
      <c r="J15" s="37"/>
      <c r="K15" s="37"/>
      <c r="L15" s="37"/>
      <c r="M15" s="37"/>
      <c r="N15" s="37"/>
      <c r="O15" s="37"/>
      <c r="P15" s="37"/>
      <c r="Q15" s="37"/>
      <c r="R15" s="37"/>
      <c r="S15" s="62"/>
      <c r="T15" s="63" t="s">
        <v>66</v>
      </c>
      <c r="U15" s="63"/>
      <c r="V15" s="63"/>
      <c r="W15" s="63"/>
      <c r="X15" s="64"/>
      <c r="Y15" s="37"/>
      <c r="Z15" s="2"/>
      <c r="AA15" s="84" t="s">
        <v>71</v>
      </c>
      <c r="AB15" s="84"/>
      <c r="AC15" s="84"/>
      <c r="AD15" s="84"/>
      <c r="AE15" s="84"/>
      <c r="AF15" s="37"/>
    </row>
    <row r="16" spans="1:32" x14ac:dyDescent="0.3">
      <c r="A16" s="37"/>
      <c r="B16" s="10"/>
      <c r="C16" s="11"/>
      <c r="D16" s="11"/>
      <c r="E16" s="12"/>
      <c r="F16" s="37"/>
      <c r="G16" s="37"/>
      <c r="H16" s="37"/>
      <c r="I16" s="37"/>
      <c r="J16" s="37"/>
      <c r="K16" s="37"/>
      <c r="L16" s="37"/>
      <c r="M16" s="37"/>
      <c r="N16" s="37"/>
      <c r="O16" s="37"/>
      <c r="P16" s="37"/>
      <c r="Q16" s="37"/>
      <c r="R16" s="37"/>
      <c r="S16" s="62"/>
      <c r="T16" s="63" t="s">
        <v>68</v>
      </c>
      <c r="U16" s="65"/>
      <c r="V16" s="65"/>
      <c r="W16" s="65"/>
      <c r="X16" s="64"/>
      <c r="Y16" s="37"/>
      <c r="Z16" s="2"/>
      <c r="AA16" s="78"/>
      <c r="AB16" s="78"/>
      <c r="AC16" s="78"/>
      <c r="AD16" s="78"/>
      <c r="AE16" s="78"/>
      <c r="AF16" s="37"/>
    </row>
    <row r="17" spans="1:32" x14ac:dyDescent="0.3">
      <c r="A17" s="37"/>
      <c r="B17" s="37"/>
      <c r="C17" s="37"/>
      <c r="D17" s="37"/>
      <c r="E17" s="37"/>
      <c r="F17" s="37"/>
      <c r="G17" s="37"/>
      <c r="H17" s="37"/>
      <c r="I17" s="37"/>
      <c r="J17" s="37"/>
      <c r="K17" s="37"/>
      <c r="L17" s="37"/>
      <c r="M17" s="37"/>
      <c r="N17" s="37"/>
      <c r="O17" s="37"/>
      <c r="P17" s="37"/>
      <c r="Q17" s="37"/>
      <c r="R17" s="37"/>
      <c r="S17" s="62"/>
      <c r="T17" s="65"/>
      <c r="U17" s="65"/>
      <c r="V17" s="65"/>
      <c r="W17" s="65"/>
      <c r="X17" s="64"/>
      <c r="Y17" s="37"/>
      <c r="Z17" s="2"/>
      <c r="AA17" s="84" t="s">
        <v>88</v>
      </c>
      <c r="AB17" s="84"/>
      <c r="AC17" s="84"/>
      <c r="AD17" s="84"/>
      <c r="AE17" s="84"/>
      <c r="AF17" s="37"/>
    </row>
    <row r="18" spans="1:32" x14ac:dyDescent="0.3">
      <c r="A18" s="37"/>
      <c r="B18" s="15"/>
      <c r="C18" s="15"/>
      <c r="D18" s="102" t="s">
        <v>72</v>
      </c>
      <c r="E18" s="102"/>
      <c r="F18" s="102"/>
      <c r="G18" s="16"/>
      <c r="H18" s="102" t="s">
        <v>6</v>
      </c>
      <c r="I18" s="102"/>
      <c r="J18" s="102"/>
      <c r="K18" s="16"/>
      <c r="L18" s="102" t="s">
        <v>8</v>
      </c>
      <c r="M18" s="102"/>
      <c r="N18" s="102"/>
      <c r="O18" s="17"/>
      <c r="P18" s="102" t="s">
        <v>10</v>
      </c>
      <c r="Q18" s="102"/>
      <c r="R18" s="102"/>
      <c r="S18" s="66"/>
      <c r="T18" s="19"/>
      <c r="U18" s="19"/>
      <c r="V18" s="19"/>
      <c r="W18" s="19"/>
      <c r="X18" s="64"/>
      <c r="Y18" s="37"/>
      <c r="Z18" s="2"/>
      <c r="AA18" s="84" t="s">
        <v>89</v>
      </c>
      <c r="AB18" s="84"/>
      <c r="AC18" s="84"/>
      <c r="AD18" s="84"/>
      <c r="AE18" s="84"/>
      <c r="AF18" s="37"/>
    </row>
    <row r="19" spans="1:32" x14ac:dyDescent="0.3">
      <c r="A19" s="37"/>
      <c r="B19" s="15"/>
      <c r="C19" s="15"/>
      <c r="D19" s="102" t="s">
        <v>5</v>
      </c>
      <c r="E19" s="102"/>
      <c r="F19" s="102"/>
      <c r="G19" s="16"/>
      <c r="H19" s="102" t="s">
        <v>7</v>
      </c>
      <c r="I19" s="102"/>
      <c r="J19" s="102"/>
      <c r="K19" s="16"/>
      <c r="L19" s="102" t="s">
        <v>9</v>
      </c>
      <c r="M19" s="102"/>
      <c r="N19" s="102"/>
      <c r="O19" s="17"/>
      <c r="P19" s="102" t="s">
        <v>11</v>
      </c>
      <c r="Q19" s="102"/>
      <c r="R19" s="102"/>
      <c r="S19" s="66"/>
      <c r="T19" s="103" t="s">
        <v>73</v>
      </c>
      <c r="U19" s="103"/>
      <c r="V19" s="103"/>
      <c r="W19" s="103"/>
      <c r="X19" s="64"/>
      <c r="Y19" s="37"/>
      <c r="Z19" s="2"/>
      <c r="AA19" s="84" t="s">
        <v>85</v>
      </c>
      <c r="AB19" s="84"/>
      <c r="AC19" s="84"/>
      <c r="AD19" s="84"/>
      <c r="AE19" s="84"/>
      <c r="AF19" s="37"/>
    </row>
    <row r="20" spans="1:32" x14ac:dyDescent="0.3">
      <c r="A20" s="37"/>
      <c r="B20" s="16" t="s">
        <v>74</v>
      </c>
      <c r="C20" s="15"/>
      <c r="D20" s="18" t="s">
        <v>65</v>
      </c>
      <c r="E20" s="18" t="s">
        <v>67</v>
      </c>
      <c r="F20" s="18" t="s">
        <v>70</v>
      </c>
      <c r="G20" s="16"/>
      <c r="H20" s="18" t="s">
        <v>65</v>
      </c>
      <c r="I20" s="18" t="s">
        <v>67</v>
      </c>
      <c r="J20" s="18" t="s">
        <v>70</v>
      </c>
      <c r="K20" s="16"/>
      <c r="L20" s="18" t="s">
        <v>65</v>
      </c>
      <c r="M20" s="18" t="s">
        <v>67</v>
      </c>
      <c r="N20" s="18" t="s">
        <v>70</v>
      </c>
      <c r="O20" s="16"/>
      <c r="P20" s="18" t="s">
        <v>65</v>
      </c>
      <c r="Q20" s="18" t="s">
        <v>67</v>
      </c>
      <c r="R20" s="18" t="s">
        <v>70</v>
      </c>
      <c r="S20" s="67"/>
      <c r="T20" s="18" t="str">
        <f>D18</f>
        <v>SSP1‒ 2.6</v>
      </c>
      <c r="U20" s="18" t="str">
        <f>H18</f>
        <v>SSP2‒3.4</v>
      </c>
      <c r="V20" s="18" t="str">
        <f>L18</f>
        <v>SSP3‒6.0</v>
      </c>
      <c r="W20" s="18" t="str">
        <f>P18</f>
        <v>SSP5‒Baseline</v>
      </c>
      <c r="X20" s="64"/>
      <c r="Y20" s="37"/>
      <c r="Z20" s="2"/>
      <c r="AA20" s="84" t="s">
        <v>86</v>
      </c>
      <c r="AB20" s="84"/>
      <c r="AC20" s="84"/>
      <c r="AD20" s="84"/>
      <c r="AE20" s="84"/>
      <c r="AF20" s="37"/>
    </row>
    <row r="21" spans="1:32" x14ac:dyDescent="0.3">
      <c r="A21" s="37"/>
      <c r="B21" s="37">
        <v>2020</v>
      </c>
      <c r="C21" s="37"/>
      <c r="D21" s="76">
        <f>ROUND($D$13,3)</f>
        <v>6</v>
      </c>
      <c r="E21" s="76">
        <f>ROUND($D$14,3)</f>
        <v>1.6</v>
      </c>
      <c r="F21" s="76">
        <f>ROUND($D$15,3)</f>
        <v>0.6</v>
      </c>
      <c r="G21" s="76"/>
      <c r="H21" s="76">
        <f>ROUND($D$13,3)</f>
        <v>6</v>
      </c>
      <c r="I21" s="76">
        <f>ROUND($D$14,3)</f>
        <v>1.6</v>
      </c>
      <c r="J21" s="76">
        <f>ROUND($D$15,3)</f>
        <v>0.6</v>
      </c>
      <c r="K21" s="76"/>
      <c r="L21" s="76">
        <f>ROUND($D$13,3)</f>
        <v>6</v>
      </c>
      <c r="M21" s="76">
        <f>ROUND($D$14,3)</f>
        <v>1.6</v>
      </c>
      <c r="N21" s="76">
        <f>ROUND($D$15,3)</f>
        <v>0.6</v>
      </c>
      <c r="O21" s="77"/>
      <c r="P21" s="76">
        <f>ROUND($D$13,3)</f>
        <v>6</v>
      </c>
      <c r="Q21" s="76">
        <f>ROUND($D$14,3)</f>
        <v>1.6</v>
      </c>
      <c r="R21" s="76">
        <f>ROUND($D$15,3)</f>
        <v>0.6</v>
      </c>
      <c r="S21" s="67"/>
      <c r="T21" s="87">
        <f>ROUND(('SSP Scenarios'!D19/'SSP Scenarios'!D$19)^2,5)</f>
        <v>1</v>
      </c>
      <c r="U21" s="87">
        <f>ROUND(('SSP Scenarios'!E19/'SSP Scenarios'!E$19)^2,5)</f>
        <v>1</v>
      </c>
      <c r="V21" s="87">
        <f>ROUND(('SSP Scenarios'!F19/'SSP Scenarios'!F$19)^2,5)</f>
        <v>1</v>
      </c>
      <c r="W21" s="87">
        <f>ROUND(('SSP Scenarios'!G19/'SSP Scenarios'!G$19)^2,5)</f>
        <v>1</v>
      </c>
      <c r="X21" s="64"/>
      <c r="Y21" s="37"/>
      <c r="Z21" s="2"/>
      <c r="AA21" s="84" t="s">
        <v>75</v>
      </c>
      <c r="AB21" s="84"/>
      <c r="AC21" s="84"/>
      <c r="AD21" s="84"/>
      <c r="AE21" s="84"/>
      <c r="AF21" s="37"/>
    </row>
    <row r="22" spans="1:32" x14ac:dyDescent="0.3">
      <c r="A22" s="37"/>
      <c r="B22" s="56">
        <v>2030</v>
      </c>
      <c r="C22" s="56"/>
      <c r="D22" s="57">
        <f t="shared" ref="D22:F34" si="0">ROUND(D$21*$T22,3)</f>
        <v>6.6529999999999996</v>
      </c>
      <c r="E22" s="57">
        <f t="shared" si="0"/>
        <v>1.774</v>
      </c>
      <c r="F22" s="57">
        <f t="shared" si="0"/>
        <v>0.66500000000000004</v>
      </c>
      <c r="G22" s="57"/>
      <c r="H22" s="57">
        <f t="shared" ref="H22:J24" si="1">ROUND(H$21*$U22,3)</f>
        <v>6.7409999999999997</v>
      </c>
      <c r="I22" s="57">
        <f t="shared" si="1"/>
        <v>1.798</v>
      </c>
      <c r="J22" s="57">
        <f t="shared" si="1"/>
        <v>0.67400000000000004</v>
      </c>
      <c r="K22" s="57"/>
      <c r="L22" s="57">
        <f>ROUND(L$21*$V22,3)</f>
        <v>6.94</v>
      </c>
      <c r="M22" s="57">
        <f>ROUND(M$21*$V22,3)</f>
        <v>1.851</v>
      </c>
      <c r="N22" s="57">
        <f>ROUND(N$21*$V22,3)</f>
        <v>0.69399999999999995</v>
      </c>
      <c r="O22" s="58"/>
      <c r="P22" s="57">
        <f>ROUND(P$21*$W22,3)</f>
        <v>7.0650000000000004</v>
      </c>
      <c r="Q22" s="57">
        <f>ROUND(Q$21*$W22,3)</f>
        <v>1.8839999999999999</v>
      </c>
      <c r="R22" s="57">
        <f>ROUND(R$21*$W22,3)</f>
        <v>0.70699999999999996</v>
      </c>
      <c r="S22" s="67"/>
      <c r="T22" s="86">
        <f>ROUND(('SSP Scenarios'!D20/'SSP Scenarios'!D$19)^2,5)</f>
        <v>1.1089</v>
      </c>
      <c r="U22" s="86">
        <f>ROUND(('SSP Scenarios'!E20/'SSP Scenarios'!E$19)^2,5)</f>
        <v>1.1234599999999999</v>
      </c>
      <c r="V22" s="86">
        <f>ROUND(('SSP Scenarios'!F20/'SSP Scenarios'!F$19)^2,5)</f>
        <v>1.15665</v>
      </c>
      <c r="W22" s="86">
        <f>ROUND(('SSP Scenarios'!G20/'SSP Scenarios'!G$19)^2,5)</f>
        <v>1.1775</v>
      </c>
      <c r="X22" s="64"/>
      <c r="Y22" s="37"/>
      <c r="Z22" s="2"/>
      <c r="AA22" s="84" t="s">
        <v>87</v>
      </c>
      <c r="AB22" s="84"/>
      <c r="AC22" s="84"/>
      <c r="AD22" s="84"/>
      <c r="AE22" s="84"/>
      <c r="AF22" s="37"/>
    </row>
    <row r="23" spans="1:32" x14ac:dyDescent="0.3">
      <c r="A23" s="37"/>
      <c r="B23" s="37">
        <f>B22+10</f>
        <v>2040</v>
      </c>
      <c r="C23" s="37"/>
      <c r="D23" s="76">
        <f t="shared" si="0"/>
        <v>7.1420000000000003</v>
      </c>
      <c r="E23" s="76">
        <f t="shared" si="0"/>
        <v>1.905</v>
      </c>
      <c r="F23" s="76">
        <f t="shared" si="0"/>
        <v>0.71399999999999997</v>
      </c>
      <c r="G23" s="76"/>
      <c r="H23" s="76">
        <f t="shared" si="1"/>
        <v>7.49</v>
      </c>
      <c r="I23" s="76">
        <f t="shared" si="1"/>
        <v>1.9970000000000001</v>
      </c>
      <c r="J23" s="76">
        <f t="shared" si="1"/>
        <v>0.749</v>
      </c>
      <c r="K23" s="76"/>
      <c r="L23" s="76">
        <f t="shared" ref="L23:N34" si="2">ROUND(L$21*$V23,3)</f>
        <v>7.968</v>
      </c>
      <c r="M23" s="76">
        <f t="shared" si="2"/>
        <v>2.125</v>
      </c>
      <c r="N23" s="76">
        <f t="shared" si="2"/>
        <v>0.79700000000000004</v>
      </c>
      <c r="O23" s="77"/>
      <c r="P23" s="76">
        <f t="shared" ref="P23:R34" si="3">ROUND(P$21*$W23,3)</f>
        <v>8.6050000000000004</v>
      </c>
      <c r="Q23" s="76">
        <f t="shared" si="3"/>
        <v>2.2949999999999999</v>
      </c>
      <c r="R23" s="76">
        <f t="shared" si="3"/>
        <v>0.86</v>
      </c>
      <c r="S23" s="67"/>
      <c r="T23" s="87">
        <f>ROUND(('SSP Scenarios'!D21/'SSP Scenarios'!D$19)^2,5)</f>
        <v>1.1903600000000001</v>
      </c>
      <c r="U23" s="87">
        <f>ROUND(('SSP Scenarios'!E21/'SSP Scenarios'!E$19)^2,5)</f>
        <v>1.24834</v>
      </c>
      <c r="V23" s="87">
        <f>ROUND(('SSP Scenarios'!F21/'SSP Scenarios'!F$19)^2,5)</f>
        <v>1.32802</v>
      </c>
      <c r="W23" s="87">
        <f>ROUND(('SSP Scenarios'!G21/'SSP Scenarios'!G$19)^2,5)</f>
        <v>1.43414</v>
      </c>
      <c r="X23" s="64"/>
      <c r="Y23" s="37"/>
      <c r="Z23" s="2"/>
      <c r="AA23" s="84"/>
      <c r="AB23" s="84"/>
      <c r="AC23" s="84"/>
      <c r="AD23" s="84"/>
      <c r="AE23" s="84"/>
      <c r="AF23" s="37"/>
    </row>
    <row r="24" spans="1:32" x14ac:dyDescent="0.3">
      <c r="A24" s="37"/>
      <c r="B24" s="56">
        <f t="shared" ref="B24:B34" si="4">B23+10</f>
        <v>2050</v>
      </c>
      <c r="C24" s="56"/>
      <c r="D24" s="57">
        <f t="shared" si="0"/>
        <v>7.41</v>
      </c>
      <c r="E24" s="57">
        <f t="shared" si="0"/>
        <v>1.976</v>
      </c>
      <c r="F24" s="57">
        <f t="shared" si="0"/>
        <v>0.74099999999999999</v>
      </c>
      <c r="G24" s="57"/>
      <c r="H24" s="57">
        <f t="shared" si="1"/>
        <v>8.157</v>
      </c>
      <c r="I24" s="57">
        <f t="shared" si="1"/>
        <v>2.1749999999999998</v>
      </c>
      <c r="J24" s="57">
        <f t="shared" si="1"/>
        <v>0.81599999999999995</v>
      </c>
      <c r="K24" s="57"/>
      <c r="L24" s="57">
        <f t="shared" si="2"/>
        <v>9.0220000000000002</v>
      </c>
      <c r="M24" s="57">
        <f t="shared" si="2"/>
        <v>2.4060000000000001</v>
      </c>
      <c r="N24" s="57">
        <f t="shared" si="2"/>
        <v>0.90200000000000002</v>
      </c>
      <c r="O24" s="58"/>
      <c r="P24" s="57">
        <f t="shared" si="3"/>
        <v>10.795999999999999</v>
      </c>
      <c r="Q24" s="57">
        <f t="shared" si="3"/>
        <v>2.879</v>
      </c>
      <c r="R24" s="57">
        <f t="shared" si="3"/>
        <v>1.08</v>
      </c>
      <c r="S24" s="67"/>
      <c r="T24" s="86">
        <f>ROUND(('SSP Scenarios'!D22/'SSP Scenarios'!D$19)^2,5)</f>
        <v>1.23499</v>
      </c>
      <c r="U24" s="86">
        <f>ROUND(('SSP Scenarios'!E22/'SSP Scenarios'!E$19)^2,5)</f>
        <v>1.3595699999999999</v>
      </c>
      <c r="V24" s="86">
        <f>ROUND(('SSP Scenarios'!F22/'SSP Scenarios'!F$19)^2,5)</f>
        <v>1.5036799999999999</v>
      </c>
      <c r="W24" s="86">
        <f>ROUND(('SSP Scenarios'!G22/'SSP Scenarios'!G$19)^2,5)</f>
        <v>1.7992999999999999</v>
      </c>
      <c r="X24" s="64"/>
      <c r="Y24" s="37"/>
      <c r="Z24" s="2"/>
      <c r="AA24" s="84" t="s">
        <v>90</v>
      </c>
      <c r="AB24" s="84"/>
      <c r="AC24" s="84"/>
      <c r="AD24" s="84"/>
      <c r="AE24" s="84"/>
      <c r="AF24" s="37"/>
    </row>
    <row r="25" spans="1:32" x14ac:dyDescent="0.3">
      <c r="A25" s="37"/>
      <c r="B25" s="37">
        <f t="shared" si="4"/>
        <v>2060</v>
      </c>
      <c r="C25" s="37"/>
      <c r="D25" s="76">
        <f t="shared" si="0"/>
        <v>7.4809999999999999</v>
      </c>
      <c r="E25" s="76">
        <f t="shared" si="0"/>
        <v>1.9950000000000001</v>
      </c>
      <c r="F25" s="76">
        <f t="shared" si="0"/>
        <v>0.748</v>
      </c>
      <c r="G25" s="76"/>
      <c r="H25" s="76">
        <f t="shared" ref="H25:J34" si="5">ROUND(H$21*$U25,3)</f>
        <v>8.6460000000000008</v>
      </c>
      <c r="I25" s="76">
        <f t="shared" si="5"/>
        <v>2.306</v>
      </c>
      <c r="J25" s="76">
        <f t="shared" si="5"/>
        <v>0.86499999999999999</v>
      </c>
      <c r="K25" s="76"/>
      <c r="L25" s="76">
        <f t="shared" si="2"/>
        <v>10.167999999999999</v>
      </c>
      <c r="M25" s="76">
        <f t="shared" si="2"/>
        <v>2.7120000000000002</v>
      </c>
      <c r="N25" s="76">
        <f t="shared" si="2"/>
        <v>1.0169999999999999</v>
      </c>
      <c r="O25" s="77"/>
      <c r="P25" s="76">
        <f t="shared" si="3"/>
        <v>13.930999999999999</v>
      </c>
      <c r="Q25" s="76">
        <f t="shared" si="3"/>
        <v>3.7149999999999999</v>
      </c>
      <c r="R25" s="76">
        <f t="shared" si="3"/>
        <v>1.393</v>
      </c>
      <c r="S25" s="67"/>
      <c r="T25" s="87">
        <f>ROUND(('SSP Scenarios'!D23/'SSP Scenarios'!D$19)^2,5)</f>
        <v>1.2468699999999999</v>
      </c>
      <c r="U25" s="87">
        <f>ROUND(('SSP Scenarios'!E23/'SSP Scenarios'!E$19)^2,5)</f>
        <v>1.4409400000000001</v>
      </c>
      <c r="V25" s="87">
        <f>ROUND(('SSP Scenarios'!F23/'SSP Scenarios'!F$19)^2,5)</f>
        <v>1.6947300000000001</v>
      </c>
      <c r="W25" s="87">
        <f>ROUND(('SSP Scenarios'!G23/'SSP Scenarios'!G$19)^2,5)</f>
        <v>2.32185</v>
      </c>
      <c r="X25" s="64"/>
      <c r="Y25" s="37"/>
      <c r="Z25" s="2"/>
      <c r="AA25" s="84" t="s">
        <v>92</v>
      </c>
      <c r="AB25" s="84"/>
      <c r="AC25" s="84"/>
      <c r="AD25" s="84"/>
      <c r="AE25" s="84"/>
      <c r="AF25" s="37"/>
    </row>
    <row r="26" spans="1:32" x14ac:dyDescent="0.3">
      <c r="A26" s="37"/>
      <c r="B26" s="56">
        <f t="shared" si="4"/>
        <v>2070</v>
      </c>
      <c r="C26" s="56"/>
      <c r="D26" s="57">
        <f t="shared" si="0"/>
        <v>7.4080000000000004</v>
      </c>
      <c r="E26" s="57">
        <f t="shared" si="0"/>
        <v>1.976</v>
      </c>
      <c r="F26" s="57">
        <f t="shared" si="0"/>
        <v>0.74099999999999999</v>
      </c>
      <c r="G26" s="57"/>
      <c r="H26" s="57">
        <f t="shared" si="5"/>
        <v>8.8829999999999991</v>
      </c>
      <c r="I26" s="57">
        <f t="shared" si="5"/>
        <v>2.3690000000000002</v>
      </c>
      <c r="J26" s="57">
        <f t="shared" si="5"/>
        <v>0.88800000000000001</v>
      </c>
      <c r="K26" s="57"/>
      <c r="L26" s="57">
        <f t="shared" si="2"/>
        <v>11.345000000000001</v>
      </c>
      <c r="M26" s="57">
        <f t="shared" si="2"/>
        <v>3.0249999999999999</v>
      </c>
      <c r="N26" s="57">
        <f t="shared" si="2"/>
        <v>1.1339999999999999</v>
      </c>
      <c r="O26" s="58"/>
      <c r="P26" s="57">
        <f t="shared" si="3"/>
        <v>18.367000000000001</v>
      </c>
      <c r="Q26" s="57">
        <f t="shared" si="3"/>
        <v>4.8979999999999997</v>
      </c>
      <c r="R26" s="57">
        <f t="shared" si="3"/>
        <v>1.837</v>
      </c>
      <c r="S26" s="67"/>
      <c r="T26" s="86">
        <f>ROUND(('SSP Scenarios'!D24/'SSP Scenarios'!D$19)^2,5)</f>
        <v>1.23472</v>
      </c>
      <c r="U26" s="86">
        <f>ROUND(('SSP Scenarios'!E24/'SSP Scenarios'!E$19)^2,5)</f>
        <v>1.48054</v>
      </c>
      <c r="V26" s="86">
        <f>ROUND(('SSP Scenarios'!F24/'SSP Scenarios'!F$19)^2,5)</f>
        <v>1.8908100000000001</v>
      </c>
      <c r="W26" s="86">
        <f>ROUND(('SSP Scenarios'!G24/'SSP Scenarios'!G$19)^2,5)</f>
        <v>3.0611799999999998</v>
      </c>
      <c r="X26" s="64"/>
      <c r="Y26" s="37"/>
      <c r="Z26" s="2"/>
      <c r="AA26" s="84"/>
      <c r="AB26" s="84"/>
      <c r="AC26" s="84"/>
      <c r="AD26" s="84"/>
      <c r="AE26" s="84"/>
      <c r="AF26" s="37"/>
    </row>
    <row r="27" spans="1:32" x14ac:dyDescent="0.3">
      <c r="A27" s="37"/>
      <c r="B27" s="37">
        <f t="shared" si="4"/>
        <v>2080</v>
      </c>
      <c r="C27" s="37"/>
      <c r="D27" s="76">
        <f t="shared" si="0"/>
        <v>7.1920000000000002</v>
      </c>
      <c r="E27" s="76">
        <f t="shared" si="0"/>
        <v>1.9179999999999999</v>
      </c>
      <c r="F27" s="76">
        <f t="shared" si="0"/>
        <v>0.71899999999999997</v>
      </c>
      <c r="G27" s="76"/>
      <c r="H27" s="76">
        <f t="shared" si="5"/>
        <v>8.9009999999999998</v>
      </c>
      <c r="I27" s="76">
        <f t="shared" si="5"/>
        <v>2.3740000000000001</v>
      </c>
      <c r="J27" s="76">
        <f t="shared" si="5"/>
        <v>0.89</v>
      </c>
      <c r="K27" s="76"/>
      <c r="L27" s="76">
        <f t="shared" si="2"/>
        <v>12.414999999999999</v>
      </c>
      <c r="M27" s="76">
        <f t="shared" si="2"/>
        <v>3.3109999999999999</v>
      </c>
      <c r="N27" s="76">
        <f t="shared" si="2"/>
        <v>1.242</v>
      </c>
      <c r="O27" s="77"/>
      <c r="P27" s="76">
        <f t="shared" si="3"/>
        <v>24.405000000000001</v>
      </c>
      <c r="Q27" s="76">
        <f t="shared" si="3"/>
        <v>6.508</v>
      </c>
      <c r="R27" s="76">
        <f t="shared" si="3"/>
        <v>2.4409999999999998</v>
      </c>
      <c r="S27" s="67"/>
      <c r="T27" s="87">
        <f>ROUND(('SSP Scenarios'!D25/'SSP Scenarios'!D$19)^2,5)</f>
        <v>1.1986399999999999</v>
      </c>
      <c r="U27" s="87">
        <f>ROUND(('SSP Scenarios'!E25/'SSP Scenarios'!E$19)^2,5)</f>
        <v>1.4834799999999999</v>
      </c>
      <c r="V27" s="87">
        <f>ROUND(('SSP Scenarios'!F25/'SSP Scenarios'!F$19)^2,5)</f>
        <v>2.0691799999999998</v>
      </c>
      <c r="W27" s="87">
        <f>ROUND(('SSP Scenarios'!G25/'SSP Scenarios'!G$19)^2,5)</f>
        <v>4.0675800000000004</v>
      </c>
      <c r="X27" s="64"/>
      <c r="Y27" s="37"/>
      <c r="Z27" s="2"/>
      <c r="AA27" s="22"/>
      <c r="AB27" s="22" t="s">
        <v>65</v>
      </c>
      <c r="AC27" s="22" t="s">
        <v>67</v>
      </c>
      <c r="AD27" s="22" t="s">
        <v>70</v>
      </c>
      <c r="AE27" s="2"/>
      <c r="AF27" s="37"/>
    </row>
    <row r="28" spans="1:32" x14ac:dyDescent="0.3">
      <c r="A28" s="37"/>
      <c r="B28" s="56">
        <f t="shared" si="4"/>
        <v>2090</v>
      </c>
      <c r="C28" s="56"/>
      <c r="D28" s="57">
        <f t="shared" si="0"/>
        <v>6.8550000000000004</v>
      </c>
      <c r="E28" s="57">
        <f t="shared" si="0"/>
        <v>1.8280000000000001</v>
      </c>
      <c r="F28" s="57">
        <f t="shared" si="0"/>
        <v>0.68500000000000005</v>
      </c>
      <c r="G28" s="57"/>
      <c r="H28" s="57">
        <f t="shared" si="5"/>
        <v>8.7579999999999991</v>
      </c>
      <c r="I28" s="57">
        <f t="shared" si="5"/>
        <v>2.335</v>
      </c>
      <c r="J28" s="57">
        <f t="shared" si="5"/>
        <v>0.876</v>
      </c>
      <c r="K28" s="57"/>
      <c r="L28" s="57">
        <f t="shared" si="2"/>
        <v>13.393000000000001</v>
      </c>
      <c r="M28" s="57">
        <f t="shared" si="2"/>
        <v>3.5720000000000001</v>
      </c>
      <c r="N28" s="57">
        <f t="shared" si="2"/>
        <v>1.339</v>
      </c>
      <c r="O28" s="58"/>
      <c r="P28" s="57">
        <f t="shared" si="3"/>
        <v>32.015999999999998</v>
      </c>
      <c r="Q28" s="57">
        <f t="shared" si="3"/>
        <v>8.5380000000000003</v>
      </c>
      <c r="R28" s="57">
        <f t="shared" si="3"/>
        <v>3.202</v>
      </c>
      <c r="S28" s="67"/>
      <c r="T28" s="86">
        <f>ROUND(('SSP Scenarios'!D26/'SSP Scenarios'!D$19)^2,5)</f>
        <v>1.1424300000000001</v>
      </c>
      <c r="U28" s="86">
        <f>ROUND(('SSP Scenarios'!E26/'SSP Scenarios'!E$19)^2,5)</f>
        <v>1.4596499999999999</v>
      </c>
      <c r="V28" s="86">
        <f>ROUND(('SSP Scenarios'!F26/'SSP Scenarios'!F$19)^2,5)</f>
        <v>2.2322299999999999</v>
      </c>
      <c r="W28" s="86">
        <f>ROUND(('SSP Scenarios'!G26/'SSP Scenarios'!G$19)^2,5)</f>
        <v>5.3360200000000004</v>
      </c>
      <c r="X28" s="64"/>
      <c r="Y28" s="37"/>
      <c r="Z28" s="2"/>
      <c r="AA28" s="4" t="s">
        <v>76</v>
      </c>
      <c r="AB28" s="24">
        <f>AVERAGE(AB33:AB63)</f>
        <v>5.967741935483871</v>
      </c>
      <c r="AC28" s="24">
        <f t="shared" ref="AC28:AD28" si="6">AVERAGE(AC33:AC63)</f>
        <v>1.6451612903225807</v>
      </c>
      <c r="AD28" s="24">
        <f t="shared" si="6"/>
        <v>0.61290322580645162</v>
      </c>
      <c r="AE28" s="2"/>
      <c r="AF28" s="37"/>
    </row>
    <row r="29" spans="1:32" x14ac:dyDescent="0.3">
      <c r="A29" s="37"/>
      <c r="B29" s="37">
        <f t="shared" si="4"/>
        <v>2100</v>
      </c>
      <c r="C29" s="37"/>
      <c r="D29" s="76">
        <f t="shared" si="0"/>
        <v>6.5209999999999999</v>
      </c>
      <c r="E29" s="76">
        <f t="shared" si="0"/>
        <v>1.7390000000000001</v>
      </c>
      <c r="F29" s="76">
        <f t="shared" si="0"/>
        <v>0.65200000000000002</v>
      </c>
      <c r="G29" s="76"/>
      <c r="H29" s="76">
        <f t="shared" si="5"/>
        <v>8.5299999999999994</v>
      </c>
      <c r="I29" s="76">
        <f t="shared" si="5"/>
        <v>2.2749999999999999</v>
      </c>
      <c r="J29" s="76">
        <f t="shared" si="5"/>
        <v>0.85299999999999998</v>
      </c>
      <c r="K29" s="76"/>
      <c r="L29" s="76">
        <f t="shared" si="2"/>
        <v>14.353</v>
      </c>
      <c r="M29" s="76">
        <f t="shared" si="2"/>
        <v>3.827</v>
      </c>
      <c r="N29" s="76">
        <f t="shared" si="2"/>
        <v>1.4350000000000001</v>
      </c>
      <c r="O29" s="77"/>
      <c r="P29" s="76">
        <f t="shared" si="3"/>
        <v>40.869</v>
      </c>
      <c r="Q29" s="76">
        <f t="shared" si="3"/>
        <v>10.898</v>
      </c>
      <c r="R29" s="76">
        <f t="shared" si="3"/>
        <v>4.0869999999999997</v>
      </c>
      <c r="S29" s="67"/>
      <c r="T29" s="87">
        <f>ROUND(('SSP Scenarios'!D27/'SSP Scenarios'!D$19)^2,5)</f>
        <v>1.0868100000000001</v>
      </c>
      <c r="U29" s="87">
        <f>ROUND(('SSP Scenarios'!E27/'SSP Scenarios'!E$19)^2,5)</f>
        <v>1.4216599999999999</v>
      </c>
      <c r="V29" s="87">
        <f>ROUND(('SSP Scenarios'!F27/'SSP Scenarios'!F$19)^2,5)</f>
        <v>2.3921199999999998</v>
      </c>
      <c r="W29" s="87">
        <f>ROUND(('SSP Scenarios'!G27/'SSP Scenarios'!G$19)^2,5)</f>
        <v>6.8114400000000002</v>
      </c>
      <c r="X29" s="64"/>
      <c r="Y29" s="37"/>
      <c r="Z29" s="2"/>
      <c r="AA29" s="4" t="s">
        <v>77</v>
      </c>
      <c r="AB29" s="25">
        <f>ROUND(AB28,1)</f>
        <v>6</v>
      </c>
      <c r="AC29" s="25">
        <f t="shared" ref="AC29:AD29" si="7">ROUND(AC28,1)</f>
        <v>1.6</v>
      </c>
      <c r="AD29" s="25">
        <f t="shared" si="7"/>
        <v>0.6</v>
      </c>
      <c r="AE29" s="2"/>
      <c r="AF29" s="37"/>
    </row>
    <row r="30" spans="1:32" x14ac:dyDescent="0.3">
      <c r="A30" s="37"/>
      <c r="B30" s="56">
        <f t="shared" si="4"/>
        <v>2110</v>
      </c>
      <c r="C30" s="56"/>
      <c r="D30" s="57">
        <f t="shared" si="0"/>
        <v>6.1959999999999997</v>
      </c>
      <c r="E30" s="57">
        <f t="shared" si="0"/>
        <v>1.6519999999999999</v>
      </c>
      <c r="F30" s="57">
        <f t="shared" si="0"/>
        <v>0.62</v>
      </c>
      <c r="G30" s="57"/>
      <c r="H30" s="57">
        <f t="shared" si="5"/>
        <v>8.3049999999999997</v>
      </c>
      <c r="I30" s="57">
        <f t="shared" si="5"/>
        <v>2.2149999999999999</v>
      </c>
      <c r="J30" s="57">
        <f t="shared" si="5"/>
        <v>0.83</v>
      </c>
      <c r="K30" s="57"/>
      <c r="L30" s="57">
        <f t="shared" si="2"/>
        <v>15.345000000000001</v>
      </c>
      <c r="M30" s="57">
        <f t="shared" si="2"/>
        <v>4.0919999999999996</v>
      </c>
      <c r="N30" s="57">
        <f t="shared" si="2"/>
        <v>1.5349999999999999</v>
      </c>
      <c r="O30" s="58"/>
      <c r="P30" s="57">
        <f t="shared" si="3"/>
        <v>50.8</v>
      </c>
      <c r="Q30" s="57">
        <f t="shared" si="3"/>
        <v>13.547000000000001</v>
      </c>
      <c r="R30" s="57">
        <f t="shared" si="3"/>
        <v>5.08</v>
      </c>
      <c r="S30" s="67"/>
      <c r="T30" s="86">
        <f>ROUND(('SSP Scenarios'!D28/'SSP Scenarios'!D$19)^2,5)</f>
        <v>1.0325899999999999</v>
      </c>
      <c r="U30" s="86">
        <f>ROUND(('SSP Scenarios'!E28/'SSP Scenarios'!E$19)^2,5)</f>
        <v>1.3841600000000001</v>
      </c>
      <c r="V30" s="86">
        <f>ROUND(('SSP Scenarios'!F28/'SSP Scenarios'!F$19)^2,5)</f>
        <v>2.5575299999999999</v>
      </c>
      <c r="W30" s="86">
        <f>ROUND(('SSP Scenarios'!G28/'SSP Scenarios'!G$19)^2,5)</f>
        <v>8.4667399999999997</v>
      </c>
      <c r="X30" s="64"/>
      <c r="Y30" s="37"/>
      <c r="Z30" s="2"/>
      <c r="AA30" s="21"/>
      <c r="AB30" s="3"/>
      <c r="AC30" s="3"/>
      <c r="AD30" s="3"/>
      <c r="AE30" s="2"/>
      <c r="AF30" s="37"/>
    </row>
    <row r="31" spans="1:32" x14ac:dyDescent="0.3">
      <c r="A31" s="37"/>
      <c r="B31" s="37">
        <f t="shared" si="4"/>
        <v>2120</v>
      </c>
      <c r="C31" s="37"/>
      <c r="D31" s="76">
        <f t="shared" si="0"/>
        <v>5.8780000000000001</v>
      </c>
      <c r="E31" s="76">
        <f t="shared" si="0"/>
        <v>1.5680000000000001</v>
      </c>
      <c r="F31" s="76">
        <f t="shared" si="0"/>
        <v>0.58799999999999997</v>
      </c>
      <c r="G31" s="76"/>
      <c r="H31" s="76">
        <f t="shared" si="5"/>
        <v>8.0830000000000002</v>
      </c>
      <c r="I31" s="76">
        <f t="shared" si="5"/>
        <v>2.1549999999999998</v>
      </c>
      <c r="J31" s="76">
        <f t="shared" si="5"/>
        <v>0.80800000000000005</v>
      </c>
      <c r="K31" s="76"/>
      <c r="L31" s="76">
        <f t="shared" si="2"/>
        <v>16.370999999999999</v>
      </c>
      <c r="M31" s="76">
        <f t="shared" si="2"/>
        <v>4.3659999999999997</v>
      </c>
      <c r="N31" s="76">
        <f t="shared" si="2"/>
        <v>1.637</v>
      </c>
      <c r="O31" s="77"/>
      <c r="P31" s="76">
        <f t="shared" si="3"/>
        <v>61.811</v>
      </c>
      <c r="Q31" s="76">
        <f t="shared" si="3"/>
        <v>16.483000000000001</v>
      </c>
      <c r="R31" s="76">
        <f t="shared" si="3"/>
        <v>6.181</v>
      </c>
      <c r="S31" s="67"/>
      <c r="T31" s="87">
        <f>ROUND(('SSP Scenarios'!D29/'SSP Scenarios'!D$19)^2,5)</f>
        <v>0.97974000000000006</v>
      </c>
      <c r="U31" s="87">
        <f>ROUND(('SSP Scenarios'!E29/'SSP Scenarios'!E$19)^2,5)</f>
        <v>1.34717</v>
      </c>
      <c r="V31" s="87">
        <f>ROUND(('SSP Scenarios'!F29/'SSP Scenarios'!F$19)^2,5)</f>
        <v>2.7284700000000002</v>
      </c>
      <c r="W31" s="87">
        <f>ROUND(('SSP Scenarios'!G29/'SSP Scenarios'!G$19)^2,5)</f>
        <v>10.301909999999999</v>
      </c>
      <c r="X31" s="64"/>
      <c r="Y31" s="37"/>
      <c r="Z31" s="2"/>
      <c r="AA31" s="23" t="s">
        <v>78</v>
      </c>
      <c r="AB31" s="20"/>
      <c r="AC31" s="20"/>
      <c r="AD31" s="20"/>
      <c r="AE31" s="2"/>
      <c r="AF31" s="37"/>
    </row>
    <row r="32" spans="1:32" x14ac:dyDescent="0.3">
      <c r="A32" s="37"/>
      <c r="B32" s="56">
        <f t="shared" si="4"/>
        <v>2130</v>
      </c>
      <c r="C32" s="56"/>
      <c r="D32" s="57">
        <f t="shared" si="0"/>
        <v>5.5860000000000003</v>
      </c>
      <c r="E32" s="57">
        <f t="shared" si="0"/>
        <v>1.49</v>
      </c>
      <c r="F32" s="57">
        <f t="shared" si="0"/>
        <v>0.55900000000000005</v>
      </c>
      <c r="G32" s="57"/>
      <c r="H32" s="57">
        <f t="shared" si="5"/>
        <v>7.8639999999999999</v>
      </c>
      <c r="I32" s="57">
        <f t="shared" si="5"/>
        <v>2.097</v>
      </c>
      <c r="J32" s="57">
        <f t="shared" si="5"/>
        <v>0.78600000000000003</v>
      </c>
      <c r="K32" s="57"/>
      <c r="L32" s="57">
        <f t="shared" si="2"/>
        <v>17.43</v>
      </c>
      <c r="M32" s="57">
        <f t="shared" si="2"/>
        <v>4.6479999999999997</v>
      </c>
      <c r="N32" s="57">
        <f t="shared" si="2"/>
        <v>1.7430000000000001</v>
      </c>
      <c r="O32" s="58"/>
      <c r="P32" s="57">
        <f t="shared" si="3"/>
        <v>73.902000000000001</v>
      </c>
      <c r="Q32" s="57">
        <f t="shared" si="3"/>
        <v>19.707000000000001</v>
      </c>
      <c r="R32" s="57">
        <f t="shared" si="3"/>
        <v>7.39</v>
      </c>
      <c r="S32" s="67"/>
      <c r="T32" s="86">
        <f>ROUND(('SSP Scenarios'!D30/'SSP Scenarios'!D$19)^2,5)</f>
        <v>0.93103999999999998</v>
      </c>
      <c r="U32" s="86">
        <f>ROUND(('SSP Scenarios'!E30/'SSP Scenarios'!E$19)^2,5)</f>
        <v>1.31067</v>
      </c>
      <c r="V32" s="86">
        <f>ROUND(('SSP Scenarios'!F30/'SSP Scenarios'!F$19)^2,5)</f>
        <v>2.9049499999999999</v>
      </c>
      <c r="W32" s="86">
        <f>ROUND(('SSP Scenarios'!G30/'SSP Scenarios'!G$19)^2,5)</f>
        <v>12.31695</v>
      </c>
      <c r="X32" s="64"/>
      <c r="Y32" s="37"/>
      <c r="Z32" s="2"/>
      <c r="AA32" s="22"/>
      <c r="AB32" s="22" t="s">
        <v>65</v>
      </c>
      <c r="AC32" s="22" t="s">
        <v>67</v>
      </c>
      <c r="AD32" s="22" t="s">
        <v>70</v>
      </c>
      <c r="AE32" s="2"/>
      <c r="AF32" s="37"/>
    </row>
    <row r="33" spans="1:32" x14ac:dyDescent="0.3">
      <c r="A33" s="37"/>
      <c r="B33" s="37">
        <f t="shared" si="4"/>
        <v>2140</v>
      </c>
      <c r="C33" s="37"/>
      <c r="D33" s="76">
        <f t="shared" si="0"/>
        <v>5.5860000000000003</v>
      </c>
      <c r="E33" s="76">
        <f t="shared" si="0"/>
        <v>1.49</v>
      </c>
      <c r="F33" s="76">
        <f t="shared" si="0"/>
        <v>0.55900000000000005</v>
      </c>
      <c r="G33" s="76"/>
      <c r="H33" s="76">
        <f t="shared" si="5"/>
        <v>7.6479999999999997</v>
      </c>
      <c r="I33" s="76">
        <f t="shared" si="5"/>
        <v>2.0390000000000001</v>
      </c>
      <c r="J33" s="76">
        <f t="shared" si="5"/>
        <v>0.76500000000000001</v>
      </c>
      <c r="K33" s="76"/>
      <c r="L33" s="76">
        <f t="shared" si="2"/>
        <v>18.521999999999998</v>
      </c>
      <c r="M33" s="76">
        <f t="shared" si="2"/>
        <v>4.9390000000000001</v>
      </c>
      <c r="N33" s="76">
        <f t="shared" si="2"/>
        <v>1.8520000000000001</v>
      </c>
      <c r="O33" s="77"/>
      <c r="P33" s="76">
        <f t="shared" si="3"/>
        <v>87.070999999999998</v>
      </c>
      <c r="Q33" s="76">
        <f t="shared" si="3"/>
        <v>23.219000000000001</v>
      </c>
      <c r="R33" s="76">
        <f t="shared" si="3"/>
        <v>8.7070000000000007</v>
      </c>
      <c r="S33" s="67"/>
      <c r="T33" s="87">
        <f>ROUND(('SSP Scenarios'!D31/'SSP Scenarios'!D$19)^2,5)</f>
        <v>0.93103999999999998</v>
      </c>
      <c r="U33" s="87">
        <f>ROUND(('SSP Scenarios'!E31/'SSP Scenarios'!E$19)^2,5)</f>
        <v>1.27468</v>
      </c>
      <c r="V33" s="87">
        <f>ROUND(('SSP Scenarios'!F31/'SSP Scenarios'!F$19)^2,5)</f>
        <v>3.0869499999999999</v>
      </c>
      <c r="W33" s="87">
        <f>ROUND(('SSP Scenarios'!G31/'SSP Scenarios'!G$19)^2,5)</f>
        <v>14.511850000000001</v>
      </c>
      <c r="X33" s="64"/>
      <c r="Y33" s="37"/>
      <c r="Z33" s="2"/>
      <c r="AA33" s="20">
        <v>1990</v>
      </c>
      <c r="AB33" s="3">
        <v>9</v>
      </c>
      <c r="AC33" s="3">
        <v>4</v>
      </c>
      <c r="AD33" s="3">
        <v>0</v>
      </c>
      <c r="AE33" s="2"/>
      <c r="AF33" s="37"/>
    </row>
    <row r="34" spans="1:32" x14ac:dyDescent="0.3">
      <c r="A34" s="37"/>
      <c r="B34" s="56">
        <f t="shared" si="4"/>
        <v>2150</v>
      </c>
      <c r="C34" s="56"/>
      <c r="D34" s="57">
        <f t="shared" si="0"/>
        <v>5.5860000000000003</v>
      </c>
      <c r="E34" s="57">
        <f t="shared" si="0"/>
        <v>1.49</v>
      </c>
      <c r="F34" s="57">
        <f t="shared" si="0"/>
        <v>0.55900000000000005</v>
      </c>
      <c r="G34" s="57"/>
      <c r="H34" s="57">
        <f t="shared" si="5"/>
        <v>7.4349999999999996</v>
      </c>
      <c r="I34" s="57">
        <f t="shared" si="5"/>
        <v>1.9830000000000001</v>
      </c>
      <c r="J34" s="57">
        <f t="shared" si="5"/>
        <v>0.74399999999999999</v>
      </c>
      <c r="K34" s="57"/>
      <c r="L34" s="57">
        <f t="shared" si="2"/>
        <v>19.646999999999998</v>
      </c>
      <c r="M34" s="57">
        <f t="shared" si="2"/>
        <v>5.2389999999999999</v>
      </c>
      <c r="N34" s="57">
        <f t="shared" si="2"/>
        <v>1.9650000000000001</v>
      </c>
      <c r="O34" s="58"/>
      <c r="P34" s="57">
        <f t="shared" si="3"/>
        <v>101.32</v>
      </c>
      <c r="Q34" s="57">
        <f t="shared" si="3"/>
        <v>27.018999999999998</v>
      </c>
      <c r="R34" s="57">
        <f t="shared" si="3"/>
        <v>10.132</v>
      </c>
      <c r="S34" s="67"/>
      <c r="T34" s="86">
        <f>ROUND(('SSP Scenarios'!D32/'SSP Scenarios'!D$19)^2,5)</f>
        <v>0.93103999999999998</v>
      </c>
      <c r="U34" s="86">
        <f>ROUND(('SSP Scenarios'!E32/'SSP Scenarios'!E$19)^2,5)</f>
        <v>1.23919</v>
      </c>
      <c r="V34" s="86">
        <f>ROUND(('SSP Scenarios'!F32/'SSP Scenarios'!F$19)^2,5)</f>
        <v>3.2744800000000001</v>
      </c>
      <c r="W34" s="86">
        <f>ROUND(('SSP Scenarios'!G32/'SSP Scenarios'!G$19)^2,5)</f>
        <v>16.88663</v>
      </c>
      <c r="X34" s="64"/>
      <c r="Y34" s="37"/>
      <c r="Z34" s="2"/>
      <c r="AA34" s="20">
        <v>1991</v>
      </c>
      <c r="AB34" s="3">
        <v>7</v>
      </c>
      <c r="AC34" s="3">
        <v>3</v>
      </c>
      <c r="AD34" s="3">
        <v>0</v>
      </c>
      <c r="AE34" s="2"/>
      <c r="AF34" s="37"/>
    </row>
    <row r="35" spans="1:32" x14ac:dyDescent="0.3">
      <c r="A35" s="37"/>
      <c r="B35" s="37"/>
      <c r="C35" s="37"/>
      <c r="D35" s="76"/>
      <c r="E35" s="76"/>
      <c r="F35" s="76"/>
      <c r="G35" s="76"/>
      <c r="H35" s="76"/>
      <c r="I35" s="76"/>
      <c r="J35" s="76"/>
      <c r="K35" s="76"/>
      <c r="L35" s="76"/>
      <c r="M35" s="76"/>
      <c r="N35" s="76"/>
      <c r="O35" s="77"/>
      <c r="P35" s="76"/>
      <c r="Q35" s="76"/>
      <c r="R35" s="76"/>
      <c r="S35" s="68"/>
      <c r="T35" s="69"/>
      <c r="U35" s="69"/>
      <c r="V35" s="69"/>
      <c r="W35" s="69"/>
      <c r="X35" s="70"/>
      <c r="Y35" s="37"/>
      <c r="Z35" s="2"/>
      <c r="AA35" s="20">
        <v>1992</v>
      </c>
      <c r="AB35" s="3">
        <v>7</v>
      </c>
      <c r="AC35" s="3">
        <v>3</v>
      </c>
      <c r="AD35" s="3">
        <v>0</v>
      </c>
      <c r="AE35" s="2"/>
      <c r="AF35" s="37"/>
    </row>
    <row r="36" spans="1:32" x14ac:dyDescent="0.3">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2"/>
      <c r="AA36" s="20">
        <v>1993</v>
      </c>
      <c r="AB36" s="3">
        <v>13</v>
      </c>
      <c r="AC36" s="3">
        <v>4</v>
      </c>
      <c r="AD36" s="3">
        <v>2</v>
      </c>
      <c r="AE36" s="2"/>
      <c r="AF36" s="37"/>
    </row>
    <row r="37" spans="1:32" x14ac:dyDescent="0.3">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2"/>
      <c r="AA37" s="20">
        <v>1994</v>
      </c>
      <c r="AB37" s="3">
        <v>16</v>
      </c>
      <c r="AC37" s="3">
        <v>3</v>
      </c>
      <c r="AD37" s="3">
        <v>0</v>
      </c>
      <c r="AE37" s="2"/>
      <c r="AF37" s="37"/>
    </row>
    <row r="38" spans="1:32" x14ac:dyDescent="0.3">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2"/>
      <c r="AA38" s="20">
        <v>1995</v>
      </c>
      <c r="AB38" s="3">
        <v>14</v>
      </c>
      <c r="AC38" s="3">
        <v>4</v>
      </c>
      <c r="AD38" s="3">
        <v>3</v>
      </c>
      <c r="AE38" s="2"/>
      <c r="AF38" s="37"/>
    </row>
    <row r="39" spans="1:32" x14ac:dyDescent="0.3">
      <c r="A39" s="37"/>
      <c r="B39" s="37"/>
      <c r="C39" s="37"/>
      <c r="D39" s="37"/>
      <c r="E39" s="37"/>
      <c r="F39" s="37"/>
      <c r="G39" s="37"/>
      <c r="H39" s="37"/>
      <c r="I39" s="37"/>
      <c r="J39" s="37"/>
      <c r="K39" s="37"/>
      <c r="L39" s="37"/>
      <c r="M39" s="37"/>
      <c r="N39" s="37"/>
      <c r="O39" s="37"/>
      <c r="P39" s="37"/>
      <c r="Q39" s="37"/>
      <c r="R39" s="38"/>
      <c r="S39" s="38"/>
      <c r="T39" s="38"/>
      <c r="U39" s="38"/>
      <c r="V39" s="38"/>
      <c r="W39" s="38"/>
      <c r="X39" s="38"/>
      <c r="Y39" s="37"/>
      <c r="Z39" s="2"/>
      <c r="AA39" s="20">
        <v>1996</v>
      </c>
      <c r="AB39" s="3">
        <v>16</v>
      </c>
      <c r="AC39" s="3">
        <v>2</v>
      </c>
      <c r="AD39" s="3">
        <v>1</v>
      </c>
      <c r="AE39" s="2"/>
      <c r="AF39" s="37"/>
    </row>
    <row r="40" spans="1:32" x14ac:dyDescent="0.3">
      <c r="A40" s="37"/>
      <c r="B40" s="100" t="s">
        <v>79</v>
      </c>
      <c r="C40" s="100"/>
      <c r="D40" s="100"/>
      <c r="E40" s="100"/>
      <c r="F40" s="100"/>
      <c r="G40" s="100"/>
      <c r="H40" s="100"/>
      <c r="I40" s="100"/>
      <c r="J40" s="100"/>
      <c r="K40" s="100"/>
      <c r="L40" s="100"/>
      <c r="M40" s="100"/>
      <c r="N40" s="100"/>
      <c r="O40" s="100"/>
      <c r="P40" s="100"/>
      <c r="Q40" s="100"/>
      <c r="R40" s="100"/>
      <c r="S40" s="100"/>
      <c r="T40" s="100"/>
      <c r="U40" s="100"/>
      <c r="V40" s="100"/>
      <c r="W40" s="100"/>
      <c r="X40" s="75"/>
      <c r="Y40" s="37"/>
      <c r="Z40" s="2"/>
      <c r="AA40" s="20">
        <v>1997</v>
      </c>
      <c r="AB40" s="3">
        <v>3</v>
      </c>
      <c r="AC40" s="3">
        <v>2</v>
      </c>
      <c r="AD40" s="3">
        <v>0</v>
      </c>
      <c r="AE40" s="2"/>
      <c r="AF40" s="37"/>
    </row>
    <row r="41" spans="1:32" x14ac:dyDescent="0.3">
      <c r="A41" s="37"/>
      <c r="B41" s="100"/>
      <c r="C41" s="100"/>
      <c r="D41" s="100"/>
      <c r="E41" s="100"/>
      <c r="F41" s="100"/>
      <c r="G41" s="100"/>
      <c r="H41" s="100"/>
      <c r="I41" s="100"/>
      <c r="J41" s="100"/>
      <c r="K41" s="100"/>
      <c r="L41" s="100"/>
      <c r="M41" s="100"/>
      <c r="N41" s="100"/>
      <c r="O41" s="100"/>
      <c r="P41" s="100"/>
      <c r="Q41" s="100"/>
      <c r="R41" s="100"/>
      <c r="S41" s="100"/>
      <c r="T41" s="100"/>
      <c r="U41" s="100"/>
      <c r="V41" s="100"/>
      <c r="W41" s="100"/>
      <c r="X41" s="75"/>
      <c r="Y41" s="37"/>
      <c r="Z41" s="2"/>
      <c r="AA41" s="20">
        <v>1998</v>
      </c>
      <c r="AB41" s="3">
        <v>4</v>
      </c>
      <c r="AC41" s="3">
        <v>1</v>
      </c>
      <c r="AD41" s="3">
        <v>0</v>
      </c>
      <c r="AE41" s="2"/>
      <c r="AF41" s="37"/>
    </row>
    <row r="42" spans="1:32" x14ac:dyDescent="0.3">
      <c r="A42" s="37"/>
      <c r="B42" s="100"/>
      <c r="C42" s="100"/>
      <c r="D42" s="100"/>
      <c r="E42" s="100"/>
      <c r="F42" s="100"/>
      <c r="G42" s="100"/>
      <c r="H42" s="100"/>
      <c r="I42" s="100"/>
      <c r="J42" s="100"/>
      <c r="K42" s="100"/>
      <c r="L42" s="100"/>
      <c r="M42" s="100"/>
      <c r="N42" s="100"/>
      <c r="O42" s="100"/>
      <c r="P42" s="100"/>
      <c r="Q42" s="100"/>
      <c r="R42" s="100"/>
      <c r="S42" s="100"/>
      <c r="T42" s="100"/>
      <c r="U42" s="100"/>
      <c r="V42" s="100"/>
      <c r="W42" s="100"/>
      <c r="X42" s="75"/>
      <c r="Y42" s="37"/>
      <c r="Z42" s="2"/>
      <c r="AA42" s="20">
        <v>1999</v>
      </c>
      <c r="AB42" s="3">
        <v>5</v>
      </c>
      <c r="AC42" s="3">
        <v>1</v>
      </c>
      <c r="AD42" s="3">
        <v>1</v>
      </c>
      <c r="AE42" s="2"/>
      <c r="AF42" s="37"/>
    </row>
    <row r="43" spans="1:32" x14ac:dyDescent="0.3">
      <c r="A43" s="37"/>
      <c r="B43" s="100"/>
      <c r="C43" s="100"/>
      <c r="D43" s="100"/>
      <c r="E43" s="100"/>
      <c r="F43" s="100"/>
      <c r="G43" s="100"/>
      <c r="H43" s="100"/>
      <c r="I43" s="100"/>
      <c r="J43" s="100"/>
      <c r="K43" s="100"/>
      <c r="L43" s="100"/>
      <c r="M43" s="100"/>
      <c r="N43" s="100"/>
      <c r="O43" s="100"/>
      <c r="P43" s="100"/>
      <c r="Q43" s="100"/>
      <c r="R43" s="100"/>
      <c r="S43" s="100"/>
      <c r="T43" s="100"/>
      <c r="U43" s="100"/>
      <c r="V43" s="100"/>
      <c r="W43" s="100"/>
      <c r="X43" s="38"/>
      <c r="Y43" s="37"/>
      <c r="Z43" s="2"/>
      <c r="AA43" s="20">
        <v>2000</v>
      </c>
      <c r="AB43" s="3">
        <v>4</v>
      </c>
      <c r="AC43" s="3">
        <v>1</v>
      </c>
      <c r="AD43" s="3">
        <v>1</v>
      </c>
      <c r="AE43" s="2"/>
      <c r="AF43" s="37"/>
    </row>
    <row r="44" spans="1:32" x14ac:dyDescent="0.3">
      <c r="A44" s="37"/>
      <c r="B44" s="100"/>
      <c r="C44" s="100"/>
      <c r="D44" s="100"/>
      <c r="E44" s="100"/>
      <c r="F44" s="100"/>
      <c r="G44" s="100"/>
      <c r="H44" s="100"/>
      <c r="I44" s="100"/>
      <c r="J44" s="100"/>
      <c r="K44" s="100"/>
      <c r="L44" s="100"/>
      <c r="M44" s="100"/>
      <c r="N44" s="100"/>
      <c r="O44" s="100"/>
      <c r="P44" s="100"/>
      <c r="Q44" s="100"/>
      <c r="R44" s="100"/>
      <c r="S44" s="100"/>
      <c r="T44" s="100"/>
      <c r="U44" s="100"/>
      <c r="V44" s="100"/>
      <c r="W44" s="100"/>
      <c r="Z44" s="2"/>
      <c r="AA44" s="20">
        <v>2001</v>
      </c>
      <c r="AB44" s="3">
        <v>0</v>
      </c>
      <c r="AC44" s="3">
        <v>0</v>
      </c>
      <c r="AD44" s="3">
        <v>0</v>
      </c>
      <c r="AE44" s="2"/>
      <c r="AF44" s="37"/>
    </row>
    <row r="45" spans="1:32" x14ac:dyDescent="0.3">
      <c r="A45" s="37"/>
      <c r="B45" s="101" t="s">
        <v>102</v>
      </c>
      <c r="C45" s="101"/>
      <c r="D45" s="101"/>
      <c r="E45" s="101"/>
      <c r="F45" s="101"/>
      <c r="G45" s="101"/>
      <c r="H45" s="101"/>
      <c r="I45" s="101"/>
      <c r="J45" s="101"/>
      <c r="K45" s="101"/>
      <c r="L45" s="101"/>
      <c r="M45" s="101"/>
      <c r="N45" s="101"/>
      <c r="O45" s="101"/>
      <c r="P45" s="101"/>
      <c r="Q45" s="101"/>
      <c r="R45" s="101"/>
      <c r="S45" s="101"/>
      <c r="T45" s="101"/>
      <c r="U45" s="101"/>
      <c r="V45" s="101"/>
      <c r="W45" s="101"/>
      <c r="X45" s="38"/>
      <c r="Y45" s="37"/>
      <c r="Z45" s="2"/>
      <c r="AA45" s="20">
        <v>2002</v>
      </c>
      <c r="AB45" s="3">
        <v>9</v>
      </c>
      <c r="AC45" s="3">
        <v>2</v>
      </c>
      <c r="AD45" s="3">
        <v>1</v>
      </c>
      <c r="AE45" s="2"/>
      <c r="AF45" s="37"/>
    </row>
    <row r="46" spans="1:32" x14ac:dyDescent="0.3">
      <c r="A46" s="37"/>
      <c r="B46" s="37"/>
      <c r="C46" s="37"/>
      <c r="D46" s="37"/>
      <c r="E46" s="37"/>
      <c r="F46" s="37"/>
      <c r="G46" s="37"/>
      <c r="H46" s="37"/>
      <c r="I46" s="37"/>
      <c r="J46" s="37"/>
      <c r="K46" s="37"/>
      <c r="L46" s="37"/>
      <c r="M46" s="37"/>
      <c r="N46" s="37"/>
      <c r="O46" s="37"/>
      <c r="P46" s="37"/>
      <c r="Q46" s="37"/>
      <c r="R46" s="38"/>
      <c r="S46" s="38"/>
      <c r="T46" s="38"/>
      <c r="U46" s="38"/>
      <c r="V46" s="38"/>
      <c r="W46" s="38"/>
      <c r="X46" s="38"/>
      <c r="Y46" s="37"/>
      <c r="Z46" s="2"/>
      <c r="AA46" s="20">
        <v>2003</v>
      </c>
      <c r="AB46" s="3">
        <v>9</v>
      </c>
      <c r="AC46" s="3">
        <v>3</v>
      </c>
      <c r="AD46" s="3">
        <v>1</v>
      </c>
      <c r="AE46" s="2"/>
      <c r="AF46" s="37"/>
    </row>
    <row r="47" spans="1:32" x14ac:dyDescent="0.3">
      <c r="A47" s="37"/>
      <c r="B47" s="37"/>
      <c r="C47" s="37"/>
      <c r="D47" s="37"/>
      <c r="E47" s="37"/>
      <c r="F47" s="37"/>
      <c r="G47" s="37"/>
      <c r="H47" s="37"/>
      <c r="I47" s="37"/>
      <c r="J47" s="37"/>
      <c r="K47" s="37"/>
      <c r="L47" s="37"/>
      <c r="M47" s="37"/>
      <c r="N47" s="37"/>
      <c r="O47" s="37"/>
      <c r="P47" s="37"/>
      <c r="Q47" s="37"/>
      <c r="R47" s="38"/>
      <c r="S47" s="38"/>
      <c r="T47" s="38"/>
      <c r="U47" s="38"/>
      <c r="V47" s="38"/>
      <c r="W47" s="38"/>
      <c r="X47" s="38"/>
      <c r="Y47" s="37"/>
      <c r="Z47" s="2"/>
      <c r="AA47" s="20">
        <v>2004</v>
      </c>
      <c r="AB47" s="3">
        <v>12</v>
      </c>
      <c r="AC47" s="3">
        <v>1</v>
      </c>
      <c r="AD47" s="3">
        <v>1</v>
      </c>
      <c r="AE47" s="2"/>
      <c r="AF47" s="37"/>
    </row>
    <row r="48" spans="1:32" x14ac:dyDescent="0.3">
      <c r="A48" s="37"/>
      <c r="B48" s="37"/>
      <c r="C48" s="37"/>
      <c r="D48" s="37"/>
      <c r="E48" s="37"/>
      <c r="F48" s="37"/>
      <c r="G48" s="37"/>
      <c r="H48" s="37"/>
      <c r="I48" s="37"/>
      <c r="J48" s="37"/>
      <c r="K48" s="37"/>
      <c r="L48" s="37"/>
      <c r="M48" s="37"/>
      <c r="N48" s="37"/>
      <c r="O48" s="37"/>
      <c r="P48" s="37"/>
      <c r="Q48" s="37"/>
      <c r="R48" s="38"/>
      <c r="S48" s="38"/>
      <c r="T48" s="38"/>
      <c r="U48" s="38"/>
      <c r="V48" s="38"/>
      <c r="W48" s="38"/>
      <c r="X48" s="38"/>
      <c r="Y48" s="37"/>
      <c r="Z48" s="2"/>
      <c r="AA48" s="20">
        <v>2005</v>
      </c>
      <c r="AB48" s="3">
        <v>4</v>
      </c>
      <c r="AC48" s="3">
        <v>3</v>
      </c>
      <c r="AD48" s="3">
        <v>0</v>
      </c>
      <c r="AE48" s="2"/>
      <c r="AF48" s="37"/>
    </row>
    <row r="49" spans="1:32" x14ac:dyDescent="0.3">
      <c r="A49" s="37"/>
      <c r="B49" s="37"/>
      <c r="C49" s="37"/>
      <c r="D49" s="37"/>
      <c r="E49" s="37"/>
      <c r="F49" s="37"/>
      <c r="G49" s="37"/>
      <c r="H49" s="37"/>
      <c r="I49" s="37"/>
      <c r="J49" s="37"/>
      <c r="K49" s="37"/>
      <c r="L49" s="37"/>
      <c r="M49" s="37"/>
      <c r="N49" s="37"/>
      <c r="O49" s="37"/>
      <c r="P49" s="37"/>
      <c r="Q49" s="37"/>
      <c r="R49" s="38"/>
      <c r="S49" s="38"/>
      <c r="T49" s="38"/>
      <c r="U49" s="38"/>
      <c r="V49" s="38"/>
      <c r="W49" s="38"/>
      <c r="X49" s="38"/>
      <c r="Y49" s="37"/>
      <c r="Z49" s="2"/>
      <c r="AA49" s="20">
        <v>2006</v>
      </c>
      <c r="AB49" s="3">
        <v>2</v>
      </c>
      <c r="AC49" s="3">
        <v>0</v>
      </c>
      <c r="AD49" s="3">
        <v>0</v>
      </c>
      <c r="AE49" s="2"/>
      <c r="AF49" s="37"/>
    </row>
    <row r="50" spans="1:32" x14ac:dyDescent="0.3">
      <c r="A50" s="37"/>
      <c r="B50" s="37"/>
      <c r="C50" s="37"/>
      <c r="D50" s="37"/>
      <c r="E50" s="37"/>
      <c r="F50" s="37"/>
      <c r="G50" s="37"/>
      <c r="H50" s="37"/>
      <c r="I50" s="37"/>
      <c r="J50" s="37"/>
      <c r="K50" s="37"/>
      <c r="L50" s="37"/>
      <c r="M50" s="37"/>
      <c r="N50" s="37"/>
      <c r="O50" s="37"/>
      <c r="P50" s="37"/>
      <c r="Q50" s="37"/>
      <c r="R50" s="38"/>
      <c r="S50" s="38"/>
      <c r="T50" s="38"/>
      <c r="U50" s="38"/>
      <c r="V50" s="38"/>
      <c r="W50" s="38"/>
      <c r="X50" s="38"/>
      <c r="Y50" s="37"/>
      <c r="Z50" s="2"/>
      <c r="AA50" s="20">
        <v>2007</v>
      </c>
      <c r="AB50" s="3">
        <v>5</v>
      </c>
      <c r="AC50" s="3">
        <v>0</v>
      </c>
      <c r="AD50" s="3">
        <v>1</v>
      </c>
      <c r="AE50" s="2"/>
      <c r="AF50" s="37"/>
    </row>
    <row r="51" spans="1:32" x14ac:dyDescent="0.3">
      <c r="A51" s="37"/>
      <c r="B51" s="37"/>
      <c r="C51" s="37"/>
      <c r="D51" s="37"/>
      <c r="E51" s="37"/>
      <c r="F51" s="37"/>
      <c r="G51" s="37"/>
      <c r="H51" s="37"/>
      <c r="I51" s="37"/>
      <c r="J51" s="37"/>
      <c r="K51" s="37"/>
      <c r="L51" s="37"/>
      <c r="M51" s="37"/>
      <c r="N51" s="37"/>
      <c r="O51" s="37"/>
      <c r="P51" s="37"/>
      <c r="Q51" s="37"/>
      <c r="R51" s="38"/>
      <c r="S51" s="38"/>
      <c r="T51" s="38"/>
      <c r="U51" s="38"/>
      <c r="V51" s="38"/>
      <c r="W51" s="38"/>
      <c r="X51" s="38"/>
      <c r="Y51" s="37"/>
      <c r="Z51" s="2"/>
      <c r="AA51" s="20">
        <v>2008</v>
      </c>
      <c r="AB51" s="3">
        <v>2</v>
      </c>
      <c r="AC51" s="3">
        <v>1</v>
      </c>
      <c r="AD51" s="3">
        <v>1</v>
      </c>
      <c r="AE51" s="2"/>
      <c r="AF51" s="37"/>
    </row>
    <row r="52" spans="1:32" x14ac:dyDescent="0.3">
      <c r="A52" s="37"/>
      <c r="B52" s="37"/>
      <c r="C52" s="37"/>
      <c r="D52" s="37"/>
      <c r="E52" s="37"/>
      <c r="F52" s="37"/>
      <c r="G52" s="37"/>
      <c r="H52" s="37"/>
      <c r="I52" s="37"/>
      <c r="J52" s="37"/>
      <c r="K52" s="37"/>
      <c r="L52" s="37"/>
      <c r="M52" s="37"/>
      <c r="N52" s="37"/>
      <c r="O52" s="37"/>
      <c r="P52" s="37"/>
      <c r="Q52" s="37"/>
      <c r="R52" s="38"/>
      <c r="S52" s="38"/>
      <c r="T52" s="38"/>
      <c r="U52" s="38"/>
      <c r="V52" s="38"/>
      <c r="W52" s="38"/>
      <c r="X52" s="38"/>
      <c r="Y52" s="37"/>
      <c r="Z52" s="2"/>
      <c r="AA52" s="20">
        <v>2009</v>
      </c>
      <c r="AB52" s="3">
        <v>1</v>
      </c>
      <c r="AC52" s="3">
        <v>1</v>
      </c>
      <c r="AD52" s="3">
        <v>0</v>
      </c>
      <c r="AE52" s="2"/>
      <c r="AF52" s="37"/>
    </row>
    <row r="53" spans="1:32" x14ac:dyDescent="0.3">
      <c r="A53" s="37"/>
      <c r="B53" s="37"/>
      <c r="C53" s="37"/>
      <c r="D53" s="37"/>
      <c r="E53" s="37"/>
      <c r="F53" s="37"/>
      <c r="G53" s="37"/>
      <c r="H53" s="37"/>
      <c r="I53" s="37"/>
      <c r="J53" s="37"/>
      <c r="K53" s="37"/>
      <c r="L53" s="37"/>
      <c r="M53" s="37"/>
      <c r="N53" s="37"/>
      <c r="O53" s="37"/>
      <c r="P53" s="37"/>
      <c r="Q53" s="37"/>
      <c r="R53" s="38"/>
      <c r="S53" s="38"/>
      <c r="T53" s="38"/>
      <c r="U53" s="38"/>
      <c r="V53" s="38"/>
      <c r="W53" s="38"/>
      <c r="X53" s="38"/>
      <c r="Y53" s="37"/>
      <c r="Z53" s="2"/>
      <c r="AA53" s="20">
        <v>2010</v>
      </c>
      <c r="AB53" s="3">
        <v>1</v>
      </c>
      <c r="AC53" s="3">
        <v>0</v>
      </c>
      <c r="AD53" s="3">
        <v>0</v>
      </c>
      <c r="AE53" s="2"/>
      <c r="AF53" s="37"/>
    </row>
    <row r="54" spans="1:32" x14ac:dyDescent="0.3">
      <c r="A54" s="37"/>
      <c r="B54" s="37"/>
      <c r="C54" s="37"/>
      <c r="D54" s="37"/>
      <c r="E54" s="37"/>
      <c r="F54" s="37"/>
      <c r="G54" s="37"/>
      <c r="H54" s="37"/>
      <c r="I54" s="37"/>
      <c r="J54" s="37"/>
      <c r="K54" s="37"/>
      <c r="L54" s="37"/>
      <c r="M54" s="37"/>
      <c r="N54" s="37"/>
      <c r="O54" s="37"/>
      <c r="P54" s="37"/>
      <c r="Q54" s="37"/>
      <c r="R54" s="38"/>
      <c r="S54" s="38"/>
      <c r="T54" s="38"/>
      <c r="U54" s="38"/>
      <c r="V54" s="38"/>
      <c r="W54" s="38"/>
      <c r="X54" s="38"/>
      <c r="Y54" s="37"/>
      <c r="Z54" s="2"/>
      <c r="AA54" s="20">
        <v>2011</v>
      </c>
      <c r="AB54" s="3">
        <v>1</v>
      </c>
      <c r="AC54" s="3">
        <v>0</v>
      </c>
      <c r="AD54" s="3">
        <v>0</v>
      </c>
      <c r="AE54" s="2"/>
      <c r="AF54" s="37"/>
    </row>
    <row r="55" spans="1:32" x14ac:dyDescent="0.3">
      <c r="A55" s="37"/>
      <c r="B55" s="37"/>
      <c r="C55" s="37"/>
      <c r="D55" s="37"/>
      <c r="E55" s="37"/>
      <c r="F55" s="37"/>
      <c r="G55" s="37"/>
      <c r="H55" s="37"/>
      <c r="I55" s="37"/>
      <c r="J55" s="37"/>
      <c r="K55" s="37"/>
      <c r="L55" s="37"/>
      <c r="M55" s="37"/>
      <c r="N55" s="37"/>
      <c r="O55" s="37"/>
      <c r="P55" s="37"/>
      <c r="Q55" s="37"/>
      <c r="R55" s="38"/>
      <c r="S55" s="38"/>
      <c r="T55" s="38"/>
      <c r="U55" s="38"/>
      <c r="V55" s="38"/>
      <c r="W55" s="38"/>
      <c r="X55" s="38"/>
      <c r="Y55" s="37"/>
      <c r="Z55" s="2"/>
      <c r="AA55" s="20">
        <v>2012</v>
      </c>
      <c r="AB55" s="3">
        <v>1</v>
      </c>
      <c r="AC55" s="3">
        <v>0</v>
      </c>
      <c r="AD55" s="3">
        <v>0</v>
      </c>
      <c r="AE55" s="2"/>
      <c r="AF55" s="37"/>
    </row>
    <row r="56" spans="1:32" x14ac:dyDescent="0.3">
      <c r="A56" s="37"/>
      <c r="B56" s="37"/>
      <c r="C56" s="37"/>
      <c r="D56" s="37"/>
      <c r="E56" s="37"/>
      <c r="F56" s="37"/>
      <c r="G56" s="37"/>
      <c r="H56" s="37"/>
      <c r="I56" s="37"/>
      <c r="J56" s="37"/>
      <c r="K56" s="37"/>
      <c r="L56" s="37"/>
      <c r="M56" s="37"/>
      <c r="N56" s="37"/>
      <c r="O56" s="37"/>
      <c r="P56" s="37"/>
      <c r="Q56" s="37"/>
      <c r="R56" s="38"/>
      <c r="S56" s="38"/>
      <c r="T56" s="38"/>
      <c r="U56" s="38"/>
      <c r="V56" s="38"/>
      <c r="W56" s="38"/>
      <c r="X56" s="38"/>
      <c r="Y56" s="37"/>
      <c r="Z56" s="2"/>
      <c r="AA56" s="20">
        <v>2013</v>
      </c>
      <c r="AB56" s="3">
        <v>2</v>
      </c>
      <c r="AC56" s="3">
        <v>0</v>
      </c>
      <c r="AD56" s="3">
        <v>1</v>
      </c>
      <c r="AE56" s="2"/>
      <c r="AF56" s="37"/>
    </row>
    <row r="57" spans="1:32" x14ac:dyDescent="0.3">
      <c r="A57" s="37"/>
      <c r="B57" s="37"/>
      <c r="C57" s="37"/>
      <c r="D57" s="37"/>
      <c r="E57" s="37"/>
      <c r="F57" s="37"/>
      <c r="G57" s="37"/>
      <c r="H57" s="37"/>
      <c r="I57" s="37"/>
      <c r="J57" s="37"/>
      <c r="K57" s="37"/>
      <c r="L57" s="37"/>
      <c r="M57" s="37"/>
      <c r="N57" s="37"/>
      <c r="O57" s="37"/>
      <c r="P57" s="37"/>
      <c r="Q57" s="37"/>
      <c r="R57" s="38"/>
      <c r="S57" s="38"/>
      <c r="T57" s="38"/>
      <c r="U57" s="38"/>
      <c r="V57" s="38"/>
      <c r="W57" s="38"/>
      <c r="X57" s="38"/>
      <c r="Y57" s="37"/>
      <c r="Z57" s="2"/>
      <c r="AA57" s="20">
        <v>2014</v>
      </c>
      <c r="AB57" s="3">
        <v>5</v>
      </c>
      <c r="AC57" s="3">
        <v>2</v>
      </c>
      <c r="AD57" s="3">
        <v>1</v>
      </c>
      <c r="AE57" s="2"/>
      <c r="AF57" s="37"/>
    </row>
    <row r="58" spans="1:32" x14ac:dyDescent="0.3">
      <c r="A58" s="37"/>
      <c r="B58" s="37"/>
      <c r="C58" s="37"/>
      <c r="D58" s="37"/>
      <c r="E58" s="37"/>
      <c r="F58" s="37"/>
      <c r="G58" s="37"/>
      <c r="H58" s="37"/>
      <c r="I58" s="37"/>
      <c r="J58" s="37"/>
      <c r="K58" s="37"/>
      <c r="L58" s="37"/>
      <c r="M58" s="37"/>
      <c r="N58" s="37"/>
      <c r="O58" s="37"/>
      <c r="P58" s="37"/>
      <c r="Q58" s="37"/>
      <c r="R58" s="38"/>
      <c r="S58" s="38"/>
      <c r="T58" s="38"/>
      <c r="U58" s="38"/>
      <c r="V58" s="38"/>
      <c r="W58" s="38"/>
      <c r="X58" s="38"/>
      <c r="Y58" s="37"/>
      <c r="Z58" s="2"/>
      <c r="AA58" s="20">
        <v>2015</v>
      </c>
      <c r="AB58" s="3">
        <v>8</v>
      </c>
      <c r="AC58" s="3">
        <v>1</v>
      </c>
      <c r="AD58" s="3">
        <v>0</v>
      </c>
      <c r="AE58" s="2"/>
      <c r="AF58" s="37"/>
    </row>
    <row r="59" spans="1:32" x14ac:dyDescent="0.3">
      <c r="A59" s="37"/>
      <c r="B59" s="37"/>
      <c r="C59" s="37"/>
      <c r="D59" s="37"/>
      <c r="E59" s="37"/>
      <c r="F59" s="37"/>
      <c r="G59" s="37"/>
      <c r="H59" s="37"/>
      <c r="I59" s="37"/>
      <c r="J59" s="37"/>
      <c r="K59" s="37"/>
      <c r="L59" s="37"/>
      <c r="M59" s="37"/>
      <c r="N59" s="37"/>
      <c r="O59" s="37"/>
      <c r="P59" s="37"/>
      <c r="Q59" s="37"/>
      <c r="R59" s="38"/>
      <c r="S59" s="38"/>
      <c r="T59" s="38"/>
      <c r="U59" s="38"/>
      <c r="V59" s="38"/>
      <c r="W59" s="38"/>
      <c r="X59" s="38"/>
      <c r="Y59" s="37"/>
      <c r="Z59" s="2"/>
      <c r="AA59" s="20">
        <v>2016</v>
      </c>
      <c r="AB59" s="3">
        <v>1</v>
      </c>
      <c r="AC59" s="3">
        <v>1</v>
      </c>
      <c r="AD59" s="3">
        <v>1</v>
      </c>
      <c r="AE59" s="2"/>
      <c r="AF59" s="37"/>
    </row>
    <row r="60" spans="1:32" x14ac:dyDescent="0.3">
      <c r="A60" s="37"/>
      <c r="B60" s="37"/>
      <c r="C60" s="37"/>
      <c r="D60" s="37"/>
      <c r="E60" s="37"/>
      <c r="F60" s="37"/>
      <c r="G60" s="37"/>
      <c r="H60" s="37"/>
      <c r="I60" s="37"/>
      <c r="J60" s="37"/>
      <c r="K60" s="37"/>
      <c r="L60" s="37"/>
      <c r="M60" s="37"/>
      <c r="N60" s="37"/>
      <c r="O60" s="37"/>
      <c r="P60" s="37"/>
      <c r="Q60" s="37"/>
      <c r="R60" s="38"/>
      <c r="S60" s="38"/>
      <c r="T60" s="38"/>
      <c r="U60" s="38"/>
      <c r="V60" s="38"/>
      <c r="W60" s="38"/>
      <c r="X60" s="38"/>
      <c r="Y60" s="37"/>
      <c r="Z60" s="2"/>
      <c r="AA60" s="20">
        <v>2017</v>
      </c>
      <c r="AB60" s="3">
        <v>13</v>
      </c>
      <c r="AC60" s="3">
        <v>2</v>
      </c>
      <c r="AD60" s="3">
        <v>0</v>
      </c>
      <c r="AE60" s="2"/>
      <c r="AF60" s="37"/>
    </row>
    <row r="61" spans="1:32" x14ac:dyDescent="0.3">
      <c r="A61" s="37"/>
      <c r="B61" s="37"/>
      <c r="C61" s="37"/>
      <c r="D61" s="37"/>
      <c r="E61" s="37"/>
      <c r="F61" s="37"/>
      <c r="G61" s="37"/>
      <c r="H61" s="37"/>
      <c r="I61" s="37"/>
      <c r="J61" s="37"/>
      <c r="K61" s="37"/>
      <c r="L61" s="37"/>
      <c r="M61" s="37"/>
      <c r="N61" s="37"/>
      <c r="O61" s="37"/>
      <c r="P61" s="37"/>
      <c r="Q61" s="37"/>
      <c r="R61" s="38"/>
      <c r="S61" s="38"/>
      <c r="T61" s="38"/>
      <c r="U61" s="38"/>
      <c r="V61" s="38"/>
      <c r="W61" s="38"/>
      <c r="X61" s="38"/>
      <c r="Y61" s="37"/>
      <c r="Z61" s="2"/>
      <c r="AA61" s="20">
        <v>2018</v>
      </c>
      <c r="AB61" s="3">
        <v>6</v>
      </c>
      <c r="AC61" s="3">
        <v>0</v>
      </c>
      <c r="AD61" s="3">
        <v>0</v>
      </c>
      <c r="AE61" s="2"/>
      <c r="AF61" s="37"/>
    </row>
    <row r="62" spans="1:32" x14ac:dyDescent="0.3">
      <c r="A62" s="37"/>
      <c r="B62" s="37"/>
      <c r="C62" s="37"/>
      <c r="D62" s="37"/>
      <c r="E62" s="37"/>
      <c r="F62" s="37"/>
      <c r="G62" s="37"/>
      <c r="H62" s="37"/>
      <c r="I62" s="37"/>
      <c r="J62" s="37"/>
      <c r="K62" s="37"/>
      <c r="L62" s="37"/>
      <c r="M62" s="37"/>
      <c r="N62" s="37"/>
      <c r="O62" s="37"/>
      <c r="P62" s="37"/>
      <c r="Q62" s="37"/>
      <c r="R62" s="38"/>
      <c r="S62" s="38"/>
      <c r="T62" s="38"/>
      <c r="U62" s="38"/>
      <c r="V62" s="38"/>
      <c r="W62" s="38"/>
      <c r="X62" s="38"/>
      <c r="Y62" s="37"/>
      <c r="Z62" s="2"/>
      <c r="AA62" s="20">
        <v>2019</v>
      </c>
      <c r="AB62" s="3">
        <v>0</v>
      </c>
      <c r="AC62" s="3">
        <v>1</v>
      </c>
      <c r="AD62" s="3">
        <v>0</v>
      </c>
      <c r="AE62" s="2"/>
      <c r="AF62" s="37"/>
    </row>
    <row r="63" spans="1:32" x14ac:dyDescent="0.3">
      <c r="A63" s="37"/>
      <c r="B63" s="37"/>
      <c r="C63" s="37"/>
      <c r="D63" s="37"/>
      <c r="E63" s="37"/>
      <c r="F63" s="37"/>
      <c r="G63" s="37"/>
      <c r="H63" s="37"/>
      <c r="I63" s="37"/>
      <c r="J63" s="37"/>
      <c r="K63" s="37"/>
      <c r="L63" s="37"/>
      <c r="M63" s="37"/>
      <c r="N63" s="37"/>
      <c r="O63" s="37"/>
      <c r="P63" s="37"/>
      <c r="Q63" s="37"/>
      <c r="R63" s="38"/>
      <c r="S63" s="38"/>
      <c r="T63" s="38"/>
      <c r="U63" s="38"/>
      <c r="V63" s="38"/>
      <c r="W63" s="38"/>
      <c r="X63" s="38"/>
      <c r="Y63" s="37"/>
      <c r="Z63" s="2"/>
      <c r="AA63" s="20">
        <v>2020</v>
      </c>
      <c r="AB63" s="3">
        <v>5</v>
      </c>
      <c r="AC63" s="3">
        <v>5</v>
      </c>
      <c r="AD63" s="3">
        <v>3</v>
      </c>
      <c r="AE63" s="2"/>
      <c r="AF63" s="37"/>
    </row>
    <row r="64" spans="1:32" x14ac:dyDescent="0.3">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row>
    <row r="65" spans="1:32" x14ac:dyDescent="0.3">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row>
  </sheetData>
  <mergeCells count="11">
    <mergeCell ref="B40:W44"/>
    <mergeCell ref="B45:W45"/>
    <mergeCell ref="D18:F18"/>
    <mergeCell ref="H18:J18"/>
    <mergeCell ref="L18:N18"/>
    <mergeCell ref="P18:R18"/>
    <mergeCell ref="D19:F19"/>
    <mergeCell ref="H19:J19"/>
    <mergeCell ref="L19:N19"/>
    <mergeCell ref="P19:R19"/>
    <mergeCell ref="T19:W19"/>
  </mergeCells>
  <pageMargins left="0.7" right="0.7" top="0.75" bottom="0.75"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SSP Scenarios</vt:lpstr>
      <vt:lpstr>Model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 Schilling</dc:creator>
  <cp:keywords/>
  <dc:description/>
  <cp:lastModifiedBy>L Schilling</cp:lastModifiedBy>
  <cp:revision/>
  <dcterms:created xsi:type="dcterms:W3CDTF">2023-01-06T17:21:07Z</dcterms:created>
  <dcterms:modified xsi:type="dcterms:W3CDTF">2023-01-16T22:51:15Z</dcterms:modified>
  <cp:category/>
  <cp:contentStatus/>
</cp:coreProperties>
</file>