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WorkGits\WaterBalance_ClimateVsLULC\Data\PheasantBranch\"/>
    </mc:Choice>
  </mc:AlternateContent>
  <bookViews>
    <workbookView xWindow="0" yWindow="0" windowWidth="23040" windowHeight="87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C9" i="1" l="1"/>
  <c r="B9" i="1"/>
  <c r="C8" i="1"/>
  <c r="B8" i="1"/>
  <c r="C7" i="1"/>
  <c r="B7" i="1"/>
  <c r="C6" i="1"/>
  <c r="B6" i="1"/>
  <c r="C5" i="1"/>
  <c r="B5" i="1"/>
  <c r="G44" i="1"/>
  <c r="F44" i="1"/>
  <c r="F43" i="1"/>
  <c r="G43" i="1" s="1"/>
  <c r="G42" i="1"/>
  <c r="F42" i="1"/>
  <c r="E43" i="1"/>
  <c r="E42" i="1"/>
  <c r="E38" i="1"/>
  <c r="F38" i="1" s="1"/>
  <c r="G38" i="1" s="1"/>
  <c r="E37" i="1"/>
  <c r="F37" i="1" s="1"/>
  <c r="G37" i="1" s="1"/>
  <c r="E36" i="1"/>
  <c r="F36" i="1" s="1"/>
  <c r="G36" i="1" s="1"/>
  <c r="E35" i="1"/>
  <c r="F35" i="1" s="1"/>
  <c r="F31" i="1"/>
  <c r="G31" i="1" s="1"/>
  <c r="E31" i="1"/>
  <c r="E30" i="1"/>
  <c r="F30" i="1" s="1"/>
  <c r="G30" i="1" s="1"/>
  <c r="E29" i="1"/>
  <c r="F29" i="1" s="1"/>
  <c r="G29" i="1" s="1"/>
  <c r="E28" i="1"/>
  <c r="F28" i="1" s="1"/>
  <c r="F25" i="1"/>
  <c r="G25" i="1" s="1"/>
  <c r="G24" i="1"/>
  <c r="G23" i="1"/>
  <c r="G22" i="1"/>
  <c r="G21" i="1"/>
  <c r="F22" i="1"/>
  <c r="F23" i="1"/>
  <c r="F24" i="1"/>
  <c r="F21" i="1"/>
  <c r="E24" i="1"/>
  <c r="E23" i="1"/>
  <c r="E22" i="1"/>
  <c r="E21" i="1"/>
  <c r="E16" i="1"/>
  <c r="F16" i="1" s="1"/>
  <c r="G16" i="1" s="1"/>
  <c r="E17" i="1"/>
  <c r="F17" i="1" s="1"/>
  <c r="G17" i="1" s="1"/>
  <c r="E15" i="1"/>
  <c r="F15" i="1" s="1"/>
  <c r="F39" i="1" l="1"/>
  <c r="G39" i="1" s="1"/>
  <c r="G35" i="1"/>
  <c r="F32" i="1"/>
  <c r="G32" i="1" s="1"/>
  <c r="G28" i="1"/>
  <c r="F18" i="1"/>
  <c r="G15" i="1"/>
  <c r="G18" i="1" s="1"/>
</calcChain>
</file>

<file path=xl/comments1.xml><?xml version="1.0" encoding="utf-8"?>
<comments xmlns="http://schemas.openxmlformats.org/spreadsheetml/2006/main">
  <authors>
    <author>EGBOOTH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EGBOOTH:</t>
        </r>
        <r>
          <rPr>
            <sz val="9"/>
            <color indexed="81"/>
            <rFont val="Tahoma"/>
            <family val="2"/>
          </rPr>
          <t xml:space="preserve">
1991-1993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EGBOOTH:</t>
        </r>
        <r>
          <rPr>
            <sz val="9"/>
            <color indexed="81"/>
            <rFont val="Tahoma"/>
            <family val="2"/>
          </rPr>
          <t xml:space="preserve">
2010-2014</t>
        </r>
      </text>
    </comment>
  </commentList>
</comments>
</file>

<file path=xl/sharedStrings.xml><?xml version="1.0" encoding="utf-8"?>
<sst xmlns="http://schemas.openxmlformats.org/spreadsheetml/2006/main" count="82" uniqueCount="27">
  <si>
    <t>Pheasant Branch Creek at Middleton, WI</t>
  </si>
  <si>
    <t>Watershed:</t>
  </si>
  <si>
    <t>WISCLAND1</t>
  </si>
  <si>
    <t>URBAN/DEVELOPED</t>
  </si>
  <si>
    <t>High Intensity</t>
  </si>
  <si>
    <t>Low Intensity</t>
  </si>
  <si>
    <t>Golf Course</t>
  </si>
  <si>
    <t>Level 1</t>
  </si>
  <si>
    <t>Level 2</t>
  </si>
  <si>
    <t>Pixels</t>
  </si>
  <si>
    <t>pixel area [ha]</t>
  </si>
  <si>
    <t>area [ha]</t>
  </si>
  <si>
    <t>Area:</t>
  </si>
  <si>
    <t>ha</t>
  </si>
  <si>
    <t>% of watershed</t>
  </si>
  <si>
    <t>SUM</t>
  </si>
  <si>
    <t>NLCD2001</t>
  </si>
  <si>
    <t>DEVELOPED</t>
  </si>
  <si>
    <t>Open Space</t>
  </si>
  <si>
    <t>Medium Intensity</t>
  </si>
  <si>
    <t>NLCD2006</t>
  </si>
  <si>
    <t>NLCD2011</t>
  </si>
  <si>
    <t>WISCLAND2</t>
  </si>
  <si>
    <t>Year</t>
  </si>
  <si>
    <t>Total Urban [ha]</t>
  </si>
  <si>
    <t>Total Urban [% of watershed]</t>
  </si>
  <si>
    <t>Total Urban non-open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</si>
</sst>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Urban Land Cover Through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 Urban [ha]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Sheet1!$A$5:$A$9</c:f>
              <c:numCache>
                <c:formatCode>General</c:formatCode>
                <c:ptCount val="5"/>
                <c:pt idx="0">
                  <c:v>1992</c:v>
                </c:pt>
                <c:pt idx="1">
                  <c:v>2001</c:v>
                </c:pt>
                <c:pt idx="2">
                  <c:v>2006</c:v>
                </c:pt>
                <c:pt idx="3">
                  <c:v>2011</c:v>
                </c:pt>
                <c:pt idx="4">
                  <c:v>2012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650.34</c:v>
                </c:pt>
                <c:pt idx="1">
                  <c:v>1361.52</c:v>
                </c:pt>
                <c:pt idx="2">
                  <c:v>1822.8600000000001</c:v>
                </c:pt>
                <c:pt idx="3">
                  <c:v>1865.7899999999997</c:v>
                </c:pt>
                <c:pt idx="4">
                  <c:v>1851.0299999999997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98696"/>
        <c:axId val="345594776"/>
      </c:scatterChart>
      <c:scatterChart>
        <c:scatterStyle val="lineMarker"/>
        <c:varyColors val="0"/>
        <c:ser>
          <c:idx val="1"/>
          <c:order val="1"/>
          <c:tx>
            <c:strRef>
              <c:f>Sheet1!$C$4</c:f>
              <c:strCache>
                <c:ptCount val="1"/>
                <c:pt idx="0">
                  <c:v>Total Urban [% of watershed]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Sheet1!$A$5:$A$9</c:f>
              <c:numCache>
                <c:formatCode>General</c:formatCode>
                <c:ptCount val="5"/>
                <c:pt idx="0">
                  <c:v>1992</c:v>
                </c:pt>
                <c:pt idx="1">
                  <c:v>2001</c:v>
                </c:pt>
                <c:pt idx="2">
                  <c:v>2006</c:v>
                </c:pt>
                <c:pt idx="3">
                  <c:v>2011</c:v>
                </c:pt>
                <c:pt idx="4">
                  <c:v>2012</c:v>
                </c:pt>
              </c:numCache>
            </c:numRef>
          </c:xVal>
          <c:yVal>
            <c:numRef>
              <c:f>Sheet1!$C$5:$C$9</c:f>
              <c:numCache>
                <c:formatCode>0.00%</c:formatCode>
                <c:ptCount val="5"/>
                <c:pt idx="0">
                  <c:v>0.13723437928633225</c:v>
                </c:pt>
                <c:pt idx="1">
                  <c:v>0.28730718099136926</c:v>
                </c:pt>
                <c:pt idx="2">
                  <c:v>0.38465888708350038</c:v>
                </c:pt>
                <c:pt idx="3">
                  <c:v>0.393717951423326</c:v>
                </c:pt>
                <c:pt idx="4">
                  <c:v>0.39060330456435033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93600"/>
        <c:axId val="345597128"/>
      </c:scatterChart>
      <c:valAx>
        <c:axId val="34559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94776"/>
        <c:crosses val="autoZero"/>
        <c:crossBetween val="midCat"/>
      </c:valAx>
      <c:valAx>
        <c:axId val="34559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98696"/>
        <c:crosses val="autoZero"/>
        <c:crossBetween val="midCat"/>
      </c:valAx>
      <c:valAx>
        <c:axId val="34559712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93600"/>
        <c:crosses val="max"/>
        <c:crossBetween val="midCat"/>
      </c:valAx>
      <c:valAx>
        <c:axId val="34559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597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470646</xdr:colOff>
      <xdr:row>0</xdr:row>
      <xdr:rowOff>73959</xdr:rowOff>
    </xdr:from>
    <xdr:to>
      <xdr:col>15</xdr:col>
      <xdr:colOff>201705</xdr:colOff>
      <xdr:row>14</xdr:row>
      <xdr:rowOff>150159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4"/>
  <sheetViews>
    <sheetView tabSelected="1" topLeftCell="A3" zoomScale="85" zoomScaleNormal="85" workbookViewId="0">
      <selection activeCell="D10" sqref="D10"/>
    </sheetView>
  </sheetViews>
  <sheetFormatPr defaultRowHeight="14.4" x14ac:dyDescent="0.3"/>
  <cols>
    <col min="1" max="1" width="11.33203125" bestFit="1" customWidth="1"/>
    <col min="2" max="2" width="19.109375" customWidth="1"/>
    <col min="3" max="3" width="26.109375" bestFit="1" customWidth="1"/>
    <col min="4" max="4" width="19.5546875" bestFit="1" customWidth="1"/>
    <col min="5" max="5" width="14.6640625" bestFit="1" customWidth="1"/>
  </cols>
  <sheetData>
    <row r="1" spans="1:7" x14ac:dyDescent="0.3">
      <c r="A1" t="s">
        <v>1</v>
      </c>
      <c r="B1" t="s">
        <v>0</v>
      </c>
    </row>
    <row r="2" spans="1:7" x14ac:dyDescent="0.3">
      <c r="A2" t="s">
        <v>12</v>
      </c>
      <c r="B2">
        <v>4738.9000000000005</v>
      </c>
      <c r="C2" t="s">
        <v>13</v>
      </c>
    </row>
    <row r="4" spans="1:7" x14ac:dyDescent="0.3">
      <c r="A4" t="s">
        <v>23</v>
      </c>
      <c r="B4" t="s">
        <v>24</v>
      </c>
      <c r="C4" t="s">
        <v>25</v>
      </c>
      <c r="D4" t="s">
        <v>26</v>
      </c>
    </row>
    <row r="5" spans="1:7" x14ac:dyDescent="0.3">
      <c r="A5">
        <v>1992</v>
      </c>
      <c r="B5">
        <f>F18</f>
        <v>650.34</v>
      </c>
      <c r="C5" s="1">
        <f>G18</f>
        <v>0.13723437928633225</v>
      </c>
      <c r="D5" s="2">
        <f>SUM(G15:G16)</f>
        <v>0.12156618624575322</v>
      </c>
    </row>
    <row r="6" spans="1:7" x14ac:dyDescent="0.3">
      <c r="A6">
        <v>2001</v>
      </c>
      <c r="B6">
        <f>F25</f>
        <v>1361.52</v>
      </c>
      <c r="C6" s="1">
        <f>G25</f>
        <v>0.28730718099136926</v>
      </c>
      <c r="D6" s="2">
        <f>SUM(G22:G24)</f>
        <v>0.20852940555825186</v>
      </c>
    </row>
    <row r="7" spans="1:7" x14ac:dyDescent="0.3">
      <c r="A7">
        <v>2006</v>
      </c>
      <c r="B7">
        <f>F32</f>
        <v>1822.8600000000001</v>
      </c>
      <c r="C7" s="1">
        <f>G32</f>
        <v>0.38465888708350038</v>
      </c>
      <c r="D7" s="2">
        <f>SUM(G29:G31)</f>
        <v>0.28797189221127262</v>
      </c>
    </row>
    <row r="8" spans="1:7" x14ac:dyDescent="0.3">
      <c r="A8">
        <v>2011</v>
      </c>
      <c r="B8">
        <f>F39</f>
        <v>1865.7899999999997</v>
      </c>
      <c r="C8" s="1">
        <f>G39</f>
        <v>0.393717951423326</v>
      </c>
      <c r="D8" s="2">
        <f>SUM(G36:G38)</f>
        <v>0.29699297305281813</v>
      </c>
    </row>
    <row r="9" spans="1:7" x14ac:dyDescent="0.3">
      <c r="A9">
        <v>2012</v>
      </c>
      <c r="B9">
        <f>F44</f>
        <v>1851.0299999999997</v>
      </c>
      <c r="C9" s="1">
        <f>G44</f>
        <v>0.39060330456435033</v>
      </c>
      <c r="D9" s="2">
        <f>SUM(G42:G43)</f>
        <v>0.39060330456435033</v>
      </c>
    </row>
    <row r="14" spans="1:7" x14ac:dyDescent="0.3">
      <c r="A14" t="s">
        <v>2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14</v>
      </c>
    </row>
    <row r="15" spans="1:7" x14ac:dyDescent="0.3">
      <c r="A15">
        <v>101</v>
      </c>
      <c r="B15" t="s">
        <v>3</v>
      </c>
      <c r="C15" t="s">
        <v>4</v>
      </c>
      <c r="D15">
        <v>4995</v>
      </c>
      <c r="E15">
        <f>30*30/10000</f>
        <v>0.09</v>
      </c>
      <c r="F15">
        <f>E15*D15</f>
        <v>449.55</v>
      </c>
      <c r="G15" s="1">
        <f>F15/$B$2</f>
        <v>9.4863786954778526E-2</v>
      </c>
    </row>
    <row r="16" spans="1:7" x14ac:dyDescent="0.3">
      <c r="A16">
        <v>104</v>
      </c>
      <c r="B16" t="s">
        <v>3</v>
      </c>
      <c r="C16" t="s">
        <v>5</v>
      </c>
      <c r="D16">
        <v>1406</v>
      </c>
      <c r="E16">
        <f t="shared" ref="E16:E17" si="0">30*30/10000</f>
        <v>0.09</v>
      </c>
      <c r="F16">
        <f t="shared" ref="F16:F17" si="1">E16*D16</f>
        <v>126.53999999999999</v>
      </c>
      <c r="G16" s="1">
        <f t="shared" ref="G16:G17" si="2">F16/$B$2</f>
        <v>2.6702399290974694E-2</v>
      </c>
    </row>
    <row r="17" spans="1:7" x14ac:dyDescent="0.3">
      <c r="A17">
        <v>105</v>
      </c>
      <c r="B17" t="s">
        <v>3</v>
      </c>
      <c r="C17" t="s">
        <v>6</v>
      </c>
      <c r="D17">
        <v>825</v>
      </c>
      <c r="E17">
        <f t="shared" si="0"/>
        <v>0.09</v>
      </c>
      <c r="F17">
        <f t="shared" si="1"/>
        <v>74.25</v>
      </c>
      <c r="G17" s="1">
        <f t="shared" si="2"/>
        <v>1.5668193040579037E-2</v>
      </c>
    </row>
    <row r="18" spans="1:7" x14ac:dyDescent="0.3">
      <c r="E18" t="s">
        <v>15</v>
      </c>
      <c r="F18">
        <f>SUM(F15:F17)</f>
        <v>650.34</v>
      </c>
      <c r="G18" s="1">
        <f>SUM(G15:G17)</f>
        <v>0.13723437928633225</v>
      </c>
    </row>
    <row r="20" spans="1:7" x14ac:dyDescent="0.3">
      <c r="A20" t="s">
        <v>16</v>
      </c>
      <c r="B20" t="s">
        <v>7</v>
      </c>
      <c r="C20" t="s">
        <v>8</v>
      </c>
      <c r="D20" t="s">
        <v>9</v>
      </c>
      <c r="E20" t="s">
        <v>10</v>
      </c>
      <c r="F20" t="s">
        <v>11</v>
      </c>
      <c r="G20" t="s">
        <v>14</v>
      </c>
    </row>
    <row r="21" spans="1:7" x14ac:dyDescent="0.3">
      <c r="A21">
        <v>21</v>
      </c>
      <c r="B21" t="s">
        <v>17</v>
      </c>
      <c r="C21" t="s">
        <v>18</v>
      </c>
      <c r="D21">
        <v>4148</v>
      </c>
      <c r="E21">
        <f>30*30/10000</f>
        <v>0.09</v>
      </c>
      <c r="F21">
        <f>E21*D21</f>
        <v>373.32</v>
      </c>
      <c r="G21" s="1">
        <f>F21/$B$2</f>
        <v>7.8777775433117384E-2</v>
      </c>
    </row>
    <row r="22" spans="1:7" x14ac:dyDescent="0.3">
      <c r="A22">
        <v>22</v>
      </c>
      <c r="B22" t="s">
        <v>17</v>
      </c>
      <c r="C22" t="s">
        <v>5</v>
      </c>
      <c r="D22">
        <v>5730</v>
      </c>
      <c r="E22">
        <f t="shared" ref="E22:E24" si="3">30*30/10000</f>
        <v>0.09</v>
      </c>
      <c r="F22">
        <f t="shared" ref="F22:F24" si="4">E22*D22</f>
        <v>515.69999999999993</v>
      </c>
      <c r="G22" s="1">
        <f t="shared" ref="G22:G23" si="5">F22/$B$2</f>
        <v>0.10882272257274893</v>
      </c>
    </row>
    <row r="23" spans="1:7" x14ac:dyDescent="0.3">
      <c r="A23">
        <v>23</v>
      </c>
      <c r="B23" t="s">
        <v>17</v>
      </c>
      <c r="C23" t="s">
        <v>19</v>
      </c>
      <c r="D23">
        <v>3831</v>
      </c>
      <c r="E23">
        <f t="shared" si="3"/>
        <v>0.09</v>
      </c>
      <c r="F23">
        <f t="shared" si="4"/>
        <v>344.78999999999996</v>
      </c>
      <c r="G23" s="1">
        <f t="shared" si="5"/>
        <v>7.2757390955707005E-2</v>
      </c>
    </row>
    <row r="24" spans="1:7" x14ac:dyDescent="0.3">
      <c r="A24">
        <v>24</v>
      </c>
      <c r="B24" t="s">
        <v>17</v>
      </c>
      <c r="C24" t="s">
        <v>4</v>
      </c>
      <c r="D24">
        <v>1419</v>
      </c>
      <c r="E24">
        <f t="shared" si="3"/>
        <v>0.09</v>
      </c>
      <c r="F24">
        <f t="shared" si="4"/>
        <v>127.71</v>
      </c>
      <c r="G24" s="1">
        <f>F24/$B$2</f>
        <v>2.694929202979594E-2</v>
      </c>
    </row>
    <row r="25" spans="1:7" x14ac:dyDescent="0.3">
      <c r="E25" t="s">
        <v>15</v>
      </c>
      <c r="F25">
        <f>SUM(F21:F24)</f>
        <v>1361.52</v>
      </c>
      <c r="G25" s="1">
        <f>F25/$B$2</f>
        <v>0.28730718099136926</v>
      </c>
    </row>
    <row r="27" spans="1:7" x14ac:dyDescent="0.3">
      <c r="A27" t="s">
        <v>20</v>
      </c>
      <c r="B27" t="s">
        <v>7</v>
      </c>
      <c r="C27" t="s">
        <v>8</v>
      </c>
      <c r="D27" t="s">
        <v>9</v>
      </c>
      <c r="E27" t="s">
        <v>10</v>
      </c>
      <c r="F27" t="s">
        <v>11</v>
      </c>
      <c r="G27" t="s">
        <v>14</v>
      </c>
    </row>
    <row r="28" spans="1:7" x14ac:dyDescent="0.3">
      <c r="A28">
        <v>21</v>
      </c>
      <c r="B28" t="s">
        <v>17</v>
      </c>
      <c r="C28" t="s">
        <v>18</v>
      </c>
      <c r="D28">
        <v>5091</v>
      </c>
      <c r="E28">
        <f>30*30/10000</f>
        <v>0.09</v>
      </c>
      <c r="F28">
        <f>E28*D28</f>
        <v>458.19</v>
      </c>
      <c r="G28" s="1">
        <f>F28/$B$2</f>
        <v>9.6686994872227719E-2</v>
      </c>
    </row>
    <row r="29" spans="1:7" x14ac:dyDescent="0.3">
      <c r="A29">
        <v>22</v>
      </c>
      <c r="B29" t="s">
        <v>17</v>
      </c>
      <c r="C29" t="s">
        <v>5</v>
      </c>
      <c r="D29">
        <v>7173</v>
      </c>
      <c r="E29">
        <f t="shared" ref="E29:E31" si="6">30*30/10000</f>
        <v>0.09</v>
      </c>
      <c r="F29">
        <f t="shared" ref="F29:F31" si="7">E29*D29</f>
        <v>645.56999999999994</v>
      </c>
      <c r="G29" s="1">
        <f t="shared" ref="G29:G30" si="8">F29/$B$2</f>
        <v>0.13622781658190716</v>
      </c>
    </row>
    <row r="30" spans="1:7" x14ac:dyDescent="0.3">
      <c r="A30">
        <v>23</v>
      </c>
      <c r="B30" t="s">
        <v>17</v>
      </c>
      <c r="C30" t="s">
        <v>19</v>
      </c>
      <c r="D30">
        <v>5771</v>
      </c>
      <c r="E30">
        <f t="shared" si="6"/>
        <v>0.09</v>
      </c>
      <c r="F30">
        <f t="shared" si="7"/>
        <v>519.39</v>
      </c>
      <c r="G30" s="1">
        <f t="shared" si="8"/>
        <v>0.10960138428749286</v>
      </c>
    </row>
    <row r="31" spans="1:7" x14ac:dyDescent="0.3">
      <c r="A31">
        <v>24</v>
      </c>
      <c r="B31" t="s">
        <v>17</v>
      </c>
      <c r="C31" t="s">
        <v>4</v>
      </c>
      <c r="D31">
        <v>2219</v>
      </c>
      <c r="E31">
        <f t="shared" si="6"/>
        <v>0.09</v>
      </c>
      <c r="F31">
        <f t="shared" si="7"/>
        <v>199.70999999999998</v>
      </c>
      <c r="G31" s="1">
        <f>F31/$B$2</f>
        <v>4.2142691341872575E-2</v>
      </c>
    </row>
    <row r="32" spans="1:7" x14ac:dyDescent="0.3">
      <c r="E32" t="s">
        <v>15</v>
      </c>
      <c r="F32">
        <f>SUM(F28:F31)</f>
        <v>1822.8600000000001</v>
      </c>
      <c r="G32" s="1">
        <f>F32/$B$2</f>
        <v>0.38465888708350038</v>
      </c>
    </row>
    <row r="34" spans="1:7" x14ac:dyDescent="0.3">
      <c r="A34" t="s">
        <v>21</v>
      </c>
      <c r="B34" t="s">
        <v>7</v>
      </c>
      <c r="C34" t="s">
        <v>8</v>
      </c>
      <c r="D34" t="s">
        <v>9</v>
      </c>
      <c r="E34" t="s">
        <v>10</v>
      </c>
      <c r="F34" t="s">
        <v>11</v>
      </c>
      <c r="G34" t="s">
        <v>14</v>
      </c>
    </row>
    <row r="35" spans="1:7" x14ac:dyDescent="0.3">
      <c r="A35">
        <v>21</v>
      </c>
      <c r="B35" t="s">
        <v>17</v>
      </c>
      <c r="C35" t="s">
        <v>18</v>
      </c>
      <c r="D35">
        <v>5093</v>
      </c>
      <c r="E35">
        <f>30*30/10000</f>
        <v>0.09</v>
      </c>
      <c r="F35">
        <f>E35*D35</f>
        <v>458.37</v>
      </c>
      <c r="G35" s="1">
        <f>F35/$B$2</f>
        <v>9.6724978370507919E-2</v>
      </c>
    </row>
    <row r="36" spans="1:7" x14ac:dyDescent="0.3">
      <c r="A36">
        <v>22</v>
      </c>
      <c r="B36" t="s">
        <v>17</v>
      </c>
      <c r="C36" t="s">
        <v>5</v>
      </c>
      <c r="D36">
        <v>7187</v>
      </c>
      <c r="E36">
        <f t="shared" ref="E36:E38" si="9">30*30/10000</f>
        <v>0.09</v>
      </c>
      <c r="F36">
        <f t="shared" ref="F36:F38" si="10">E36*D36</f>
        <v>646.82999999999993</v>
      </c>
      <c r="G36" s="1">
        <f t="shared" ref="G36:G37" si="11">F36/$B$2</f>
        <v>0.13649370106986849</v>
      </c>
    </row>
    <row r="37" spans="1:7" x14ac:dyDescent="0.3">
      <c r="A37">
        <v>23</v>
      </c>
      <c r="B37" t="s">
        <v>17</v>
      </c>
      <c r="C37" t="s">
        <v>19</v>
      </c>
      <c r="D37">
        <v>6034</v>
      </c>
      <c r="E37">
        <f t="shared" si="9"/>
        <v>0.09</v>
      </c>
      <c r="F37">
        <f t="shared" si="10"/>
        <v>543.05999999999995</v>
      </c>
      <c r="G37" s="1">
        <f t="shared" si="11"/>
        <v>0.11459621431133805</v>
      </c>
    </row>
    <row r="38" spans="1:7" x14ac:dyDescent="0.3">
      <c r="A38">
        <v>24</v>
      </c>
      <c r="B38" t="s">
        <v>17</v>
      </c>
      <c r="C38" t="s">
        <v>4</v>
      </c>
      <c r="D38">
        <v>2417</v>
      </c>
      <c r="E38">
        <f t="shared" si="9"/>
        <v>0.09</v>
      </c>
      <c r="F38">
        <f t="shared" si="10"/>
        <v>217.53</v>
      </c>
      <c r="G38" s="1">
        <f>F38/$B$2</f>
        <v>4.5903057671611548E-2</v>
      </c>
    </row>
    <row r="39" spans="1:7" x14ac:dyDescent="0.3">
      <c r="E39" t="s">
        <v>15</v>
      </c>
      <c r="F39">
        <f>SUM(F35:F38)</f>
        <v>1865.7899999999997</v>
      </c>
      <c r="G39" s="1">
        <f>F39/$B$2</f>
        <v>0.393717951423326</v>
      </c>
    </row>
    <row r="41" spans="1:7" x14ac:dyDescent="0.3">
      <c r="A41" t="s">
        <v>22</v>
      </c>
      <c r="B41" t="s">
        <v>7</v>
      </c>
      <c r="C41" t="s">
        <v>8</v>
      </c>
      <c r="D41" t="s">
        <v>9</v>
      </c>
      <c r="E41" t="s">
        <v>10</v>
      </c>
      <c r="F41" t="s">
        <v>11</v>
      </c>
      <c r="G41" t="s">
        <v>14</v>
      </c>
    </row>
    <row r="42" spans="1:7" x14ac:dyDescent="0.3">
      <c r="A42">
        <v>1100</v>
      </c>
      <c r="B42" t="s">
        <v>17</v>
      </c>
      <c r="C42" t="s">
        <v>4</v>
      </c>
      <c r="D42">
        <v>8880</v>
      </c>
      <c r="E42">
        <f>30*30/10000</f>
        <v>0.09</v>
      </c>
      <c r="F42">
        <f>E42*D42</f>
        <v>799.19999999999993</v>
      </c>
      <c r="G42" s="1">
        <f>F42/$B$2</f>
        <v>0.1686467323640507</v>
      </c>
    </row>
    <row r="43" spans="1:7" x14ac:dyDescent="0.3">
      <c r="A43">
        <v>1200</v>
      </c>
      <c r="B43" t="s">
        <v>17</v>
      </c>
      <c r="C43" t="s">
        <v>5</v>
      </c>
      <c r="D43">
        <v>11687</v>
      </c>
      <c r="E43">
        <f t="shared" ref="E43" si="12">30*30/10000</f>
        <v>0.09</v>
      </c>
      <c r="F43">
        <f t="shared" ref="F43" si="13">E43*D43</f>
        <v>1051.83</v>
      </c>
      <c r="G43" s="1">
        <f t="shared" ref="G43" si="14">F43/$B$2</f>
        <v>0.2219565722002996</v>
      </c>
    </row>
    <row r="44" spans="1:7" x14ac:dyDescent="0.3">
      <c r="E44" t="s">
        <v>15</v>
      </c>
      <c r="F44">
        <f>SUM(F42:F43)</f>
        <v>1851.0299999999997</v>
      </c>
      <c r="G44" s="1">
        <f>SUM(G42:G43)</f>
        <v>0.39060330456435033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EGBOOTH</dc:creator>
  <cp:lastModifiedBy>Sam Zipper</cp:lastModifiedBy>
  <dcterms:created xsi:type="dcterms:W3CDTF">2017-06-28T19:03:50Z</dcterms:created>
  <dcterms:modified xsi:type="dcterms:W3CDTF">2017-07-19T17:53:25Z</dcterms:modified>
</cp:coreProperties>
</file>