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KELAS.WORK (3 AGUSTUS 2023)\Data Power BI dasar (Kelas.work)\"/>
    </mc:Choice>
  </mc:AlternateContent>
  <xr:revisionPtr revIDLastSave="0" documentId="13_ncr:1_{E5C6D562-A659-47A7-BB7D-302ABABD1B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" sheetId="1" r:id="rId1"/>
  </sheets>
  <definedNames>
    <definedName name="_xlnm._FilterDatabase" localSheetId="0" hidden="1">Budget!$A$1:$AS$107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5" i="1"/>
  <c r="A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A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A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5" i="1"/>
  <c r="S5" i="1" s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S47" i="1" l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F11" i="1"/>
  <c r="S55" i="1"/>
  <c r="AF19" i="1"/>
  <c r="S63" i="1"/>
  <c r="AF27" i="1"/>
  <c r="S72" i="1"/>
  <c r="AF35" i="1"/>
  <c r="S80" i="1"/>
  <c r="AS8" i="1"/>
  <c r="S88" i="1"/>
  <c r="AS16" i="1"/>
  <c r="S96" i="1"/>
  <c r="AS24" i="1"/>
  <c r="S39" i="1"/>
  <c r="S104" i="1"/>
  <c r="AS32" i="1"/>
  <c r="S6" i="1"/>
  <c r="S14" i="1"/>
  <c r="S22" i="1"/>
  <c r="S30" i="1"/>
  <c r="AF44" i="1"/>
  <c r="AF52" i="1"/>
  <c r="AF60" i="1"/>
  <c r="AF69" i="1"/>
  <c r="AF77" i="1"/>
  <c r="AF85" i="1"/>
  <c r="AF93" i="1"/>
  <c r="AF101" i="1"/>
  <c r="AS41" i="1"/>
  <c r="AS49" i="1"/>
  <c r="AS57" i="1"/>
  <c r="AS65" i="1"/>
  <c r="AS74" i="1"/>
  <c r="AS82" i="1"/>
  <c r="AS90" i="1"/>
  <c r="AS98" i="1"/>
  <c r="F57" i="1"/>
  <c r="S7" i="1"/>
  <c r="S15" i="1"/>
  <c r="S23" i="1"/>
  <c r="S31" i="1"/>
  <c r="S40" i="1"/>
  <c r="S48" i="1"/>
  <c r="S56" i="1"/>
  <c r="S64" i="1"/>
  <c r="S73" i="1"/>
  <c r="S81" i="1"/>
  <c r="S89" i="1"/>
  <c r="S97" i="1"/>
  <c r="S105" i="1"/>
  <c r="AF12" i="1"/>
  <c r="AF20" i="1"/>
  <c r="AF28" i="1"/>
  <c r="AF37" i="1"/>
  <c r="AF45" i="1"/>
  <c r="AF53" i="1"/>
  <c r="AF61" i="1"/>
  <c r="AF70" i="1"/>
  <c r="AF78" i="1"/>
  <c r="AF86" i="1"/>
  <c r="AF94" i="1"/>
  <c r="AF102" i="1"/>
  <c r="AS9" i="1"/>
  <c r="AS17" i="1"/>
  <c r="AS25" i="1"/>
  <c r="AS33" i="1"/>
  <c r="AS42" i="1"/>
  <c r="AS50" i="1"/>
  <c r="AS58" i="1"/>
  <c r="AS67" i="1"/>
  <c r="AS75" i="1"/>
  <c r="AS83" i="1"/>
  <c r="AS91" i="1"/>
  <c r="AS99" i="1"/>
  <c r="F49" i="1"/>
  <c r="F65" i="1"/>
  <c r="S8" i="1"/>
  <c r="S16" i="1"/>
  <c r="S24" i="1"/>
  <c r="S32" i="1"/>
  <c r="S41" i="1"/>
  <c r="S49" i="1"/>
  <c r="S57" i="1"/>
  <c r="S65" i="1"/>
  <c r="S74" i="1"/>
  <c r="S82" i="1"/>
  <c r="S90" i="1"/>
  <c r="S98" i="1"/>
  <c r="AF5" i="1"/>
  <c r="AF13" i="1"/>
  <c r="AF21" i="1"/>
  <c r="AF29" i="1"/>
  <c r="AF38" i="1"/>
  <c r="AF46" i="1"/>
  <c r="AF54" i="1"/>
  <c r="AF62" i="1"/>
  <c r="AF71" i="1"/>
  <c r="AF79" i="1"/>
  <c r="AF87" i="1"/>
  <c r="AF95" i="1"/>
  <c r="AF103" i="1"/>
  <c r="AS10" i="1"/>
  <c r="AS18" i="1"/>
  <c r="AS26" i="1"/>
  <c r="AS34" i="1"/>
  <c r="AS43" i="1"/>
  <c r="AS51" i="1"/>
  <c r="AS59" i="1"/>
  <c r="AS68" i="1"/>
  <c r="AS76" i="1"/>
  <c r="AS84" i="1"/>
  <c r="AS92" i="1"/>
  <c r="AS100" i="1"/>
  <c r="S9" i="1"/>
  <c r="S17" i="1"/>
  <c r="S25" i="1"/>
  <c r="S33" i="1"/>
  <c r="S42" i="1"/>
  <c r="S50" i="1"/>
  <c r="S58" i="1"/>
  <c r="S67" i="1"/>
  <c r="S75" i="1"/>
  <c r="S83" i="1"/>
  <c r="S91" i="1"/>
  <c r="S99" i="1"/>
  <c r="AF6" i="1"/>
  <c r="AF14" i="1"/>
  <c r="AF22" i="1"/>
  <c r="AF30" i="1"/>
  <c r="AF39" i="1"/>
  <c r="AF47" i="1"/>
  <c r="AF55" i="1"/>
  <c r="AF63" i="1"/>
  <c r="AF72" i="1"/>
  <c r="AF80" i="1"/>
  <c r="AF88" i="1"/>
  <c r="AF96" i="1"/>
  <c r="AF104" i="1"/>
  <c r="AS11" i="1"/>
  <c r="AS19" i="1"/>
  <c r="AS27" i="1"/>
  <c r="AS35" i="1"/>
  <c r="AS44" i="1"/>
  <c r="AS52" i="1"/>
  <c r="AS60" i="1"/>
  <c r="AS69" i="1"/>
  <c r="AS77" i="1"/>
  <c r="AS85" i="1"/>
  <c r="AS93" i="1"/>
  <c r="AS101" i="1"/>
  <c r="S10" i="1"/>
  <c r="S18" i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S26" i="1"/>
  <c r="S34" i="1"/>
  <c r="S43" i="1"/>
  <c r="S51" i="1"/>
  <c r="S59" i="1"/>
  <c r="S68" i="1"/>
  <c r="S76" i="1"/>
  <c r="S84" i="1"/>
  <c r="S92" i="1"/>
  <c r="S100" i="1"/>
  <c r="AF7" i="1"/>
  <c r="AF15" i="1"/>
  <c r="AF23" i="1"/>
  <c r="AF31" i="1"/>
  <c r="AF40" i="1"/>
  <c r="AF48" i="1"/>
  <c r="AF56" i="1"/>
  <c r="AF64" i="1"/>
  <c r="AF73" i="1"/>
  <c r="AF81" i="1"/>
  <c r="AF89" i="1"/>
  <c r="AF97" i="1"/>
  <c r="AF105" i="1"/>
  <c r="AS12" i="1"/>
  <c r="AS20" i="1"/>
  <c r="AS28" i="1"/>
  <c r="AS37" i="1"/>
  <c r="AS45" i="1"/>
  <c r="AS53" i="1"/>
  <c r="AS61" i="1"/>
  <c r="AS70" i="1"/>
  <c r="AS78" i="1"/>
  <c r="AS86" i="1"/>
  <c r="AS94" i="1"/>
  <c r="AS102" i="1"/>
  <c r="S11" i="1"/>
  <c r="S19" i="1"/>
  <c r="S27" i="1"/>
  <c r="S35" i="1"/>
  <c r="S44" i="1"/>
  <c r="S52" i="1"/>
  <c r="S60" i="1"/>
  <c r="S69" i="1"/>
  <c r="S77" i="1"/>
  <c r="S85" i="1"/>
  <c r="S93" i="1"/>
  <c r="S101" i="1"/>
  <c r="AF8" i="1"/>
  <c r="AF16" i="1"/>
  <c r="AF24" i="1"/>
  <c r="AF32" i="1"/>
  <c r="AF41" i="1"/>
  <c r="AF74" i="1"/>
  <c r="AF82" i="1"/>
  <c r="AF90" i="1"/>
  <c r="AF98" i="1"/>
  <c r="AS5" i="1"/>
  <c r="AS13" i="1"/>
  <c r="AS21" i="1"/>
  <c r="AS29" i="1"/>
  <c r="AS38" i="1"/>
  <c r="AS46" i="1"/>
  <c r="AS54" i="1"/>
  <c r="AS62" i="1"/>
  <c r="AS71" i="1"/>
  <c r="AS79" i="1"/>
  <c r="AS87" i="1"/>
  <c r="AS95" i="1"/>
  <c r="AS103" i="1"/>
  <c r="F5" i="1"/>
  <c r="S12" i="1"/>
  <c r="S20" i="1"/>
  <c r="S28" i="1"/>
  <c r="S37" i="1"/>
  <c r="S45" i="1"/>
  <c r="S53" i="1"/>
  <c r="S61" i="1"/>
  <c r="S70" i="1"/>
  <c r="S78" i="1"/>
  <c r="S86" i="1"/>
  <c r="S94" i="1"/>
  <c r="S102" i="1"/>
  <c r="AF9" i="1"/>
  <c r="AF17" i="1"/>
  <c r="AF25" i="1"/>
  <c r="AF33" i="1"/>
  <c r="AF42" i="1"/>
  <c r="AF50" i="1"/>
  <c r="AF58" i="1"/>
  <c r="AF67" i="1"/>
  <c r="AF75" i="1"/>
  <c r="AF83" i="1"/>
  <c r="AF91" i="1"/>
  <c r="AF99" i="1"/>
  <c r="AS6" i="1"/>
  <c r="AS14" i="1"/>
  <c r="AS22" i="1"/>
  <c r="AS30" i="1"/>
  <c r="AS39" i="1"/>
  <c r="AS47" i="1"/>
  <c r="AS55" i="1"/>
  <c r="AS63" i="1"/>
  <c r="AS72" i="1"/>
  <c r="AS80" i="1"/>
  <c r="AS88" i="1"/>
  <c r="AS96" i="1"/>
  <c r="AS104" i="1"/>
  <c r="S13" i="1"/>
  <c r="S21" i="1"/>
  <c r="S29" i="1"/>
  <c r="S38" i="1"/>
  <c r="S46" i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S54" i="1"/>
  <c r="S62" i="1"/>
  <c r="S71" i="1"/>
  <c r="S79" i="1"/>
  <c r="S87" i="1"/>
  <c r="S95" i="1"/>
  <c r="S103" i="1"/>
  <c r="AF10" i="1"/>
  <c r="AF18" i="1"/>
  <c r="AF26" i="1"/>
  <c r="AF34" i="1"/>
  <c r="AF43" i="1"/>
  <c r="AF51" i="1"/>
  <c r="AF59" i="1"/>
  <c r="AF68" i="1"/>
  <c r="AF76" i="1"/>
  <c r="AF84" i="1"/>
  <c r="AF92" i="1"/>
  <c r="AF100" i="1"/>
  <c r="AS7" i="1"/>
  <c r="AS15" i="1"/>
  <c r="AS23" i="1"/>
  <c r="AS31" i="1"/>
  <c r="AS40" i="1"/>
  <c r="AS48" i="1"/>
  <c r="AS56" i="1"/>
  <c r="AS64" i="1"/>
  <c r="AS73" i="1"/>
  <c r="AS81" i="1"/>
  <c r="AS89" i="1"/>
  <c r="AS97" i="1"/>
  <c r="AS105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T5" i="1" l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G5" i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T31" i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T32" i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T41" i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G6" i="1"/>
  <c r="T15" i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G7" i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G38" i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G19" i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T30" i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G37" i="1"/>
  <c r="AG16" i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G59" i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AG23" i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T23" i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T91" i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G67" i="1"/>
  <c r="T67" i="1"/>
  <c r="T58" i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G58" i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T50" i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T34" i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G34" i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T24" i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G24" i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T49" i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G49" i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G64" i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T60" i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G60" i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AG47" i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E47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AG52" i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T52" i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AE46" i="1"/>
  <c r="AG46" i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AG26" i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AE18" i="1"/>
  <c r="AG18" i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R10" i="1"/>
  <c r="T61" i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G61" i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T45" i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G88" i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T88" i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T71" i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T25" i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G39" i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G44" i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AG102" i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T94" i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T86" i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T78" i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G101" i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T85" i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G72" i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T100" i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T76" i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G30" i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G43" i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T59" i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G27" i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T65" i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G8" i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T26" i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T16" i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T43" i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T44" i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G57" i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T57" i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G45" i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G59" i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T72" i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G84" i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T101" i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G91" i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7" i="1" l="1"/>
  <c r="AE7" i="1"/>
  <c r="AR58" i="1"/>
  <c r="AR26" i="1"/>
  <c r="AR52" i="1"/>
  <c r="AR46" i="1"/>
  <c r="AR16" i="1"/>
  <c r="AE30" i="1"/>
  <c r="AG14" i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34" i="1"/>
  <c r="AR22" i="1"/>
  <c r="AG15" i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E15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G76" i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T6" i="1"/>
  <c r="U6" i="1" s="1"/>
  <c r="AR18" i="1"/>
  <c r="AG100" i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23" i="1"/>
  <c r="AG94" i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R33" i="1"/>
  <c r="AG71" i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S106" i="1"/>
  <c r="AG78" i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T39" i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T19" i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F106" i="1"/>
  <c r="AS106" i="1"/>
  <c r="AE88" i="1"/>
  <c r="AR38" i="1"/>
  <c r="AS66" i="1"/>
  <c r="AG32" i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T38" i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U67" i="1"/>
  <c r="AF106" i="1"/>
  <c r="AH67" i="1"/>
  <c r="AR50" i="1"/>
  <c r="AR5" i="1"/>
  <c r="AG31" i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G41" i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F66" i="1"/>
  <c r="R39" i="1"/>
  <c r="AE49" i="1"/>
  <c r="AE50" i="1"/>
  <c r="F66" i="1"/>
  <c r="AE31" i="1"/>
  <c r="AE45" i="1"/>
  <c r="AR49" i="1"/>
  <c r="R57" i="1"/>
  <c r="AS36" i="1"/>
  <c r="AR88" i="1"/>
  <c r="H37" i="1"/>
  <c r="R15" i="1"/>
  <c r="AR30" i="1"/>
  <c r="AR24" i="1"/>
  <c r="AE22" i="1"/>
  <c r="F36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AE5" i="1"/>
  <c r="AR39" i="1"/>
  <c r="T37" i="1"/>
  <c r="S66" i="1"/>
  <c r="AR19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G54" i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G98" i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T75" i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G75" i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T93" i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G93" i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64" i="1"/>
  <c r="AG37" i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G82" i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G83" i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AR47" i="1"/>
  <c r="AG68" i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T68" i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43" i="1"/>
  <c r="AE76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G72" i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G77" i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AR102" i="1"/>
  <c r="AR59" i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G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AR61" i="1"/>
  <c r="R26" i="1"/>
  <c r="AE26" i="1"/>
  <c r="R19" i="1"/>
  <c r="AE52" i="1"/>
  <c r="R55" i="1"/>
  <c r="AG97" i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T97" i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60" i="1"/>
  <c r="R25" i="1"/>
  <c r="R42" i="1"/>
  <c r="AE23" i="1"/>
  <c r="R59" i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AG13" i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S36" i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G35" i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G87" i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T87" i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G65" i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E65" i="1"/>
  <c r="AG82" i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T82" i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T98" i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G98" i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G69" i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G61" i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AE72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T77" i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G77" i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AG28" i="1"/>
  <c r="T28" i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44" i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G12" i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R49" i="1"/>
  <c r="AR27" i="1"/>
  <c r="G89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G64" i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8" i="1"/>
  <c r="G75" i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T92" i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G92" i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T103" i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G105" i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T105" i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G76" i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AE86" i="1"/>
  <c r="AR72" i="1"/>
  <c r="T62" i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T83" i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G83" i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T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G9" i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AE100" i="1"/>
  <c r="G62" i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G70" i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G86" i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AE57" i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AG79" i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T79" i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G95" i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T95" i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T56" i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G56" i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AG81" i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T81" i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T20" i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G20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AF36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T70" i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G70" i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G74" i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AR60" i="1"/>
  <c r="G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AR43" i="1"/>
  <c r="G67" i="1"/>
  <c r="T63" i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G63" i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G6" i="1"/>
  <c r="T84" i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G33" i="1"/>
  <c r="T33" i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G11" i="1"/>
  <c r="T11" i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85" i="1"/>
  <c r="AE101" i="1"/>
  <c r="AG10" i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AG42" i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T42" i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G25" i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E25" i="1"/>
  <c r="AR8" i="1"/>
  <c r="AE61" i="1"/>
  <c r="AG73" i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T73" i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AG29" i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T29" i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14" i="1"/>
  <c r="AG21" i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E21" i="1"/>
  <c r="AE91" i="1"/>
  <c r="AE16" i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T55" i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G53" i="1"/>
  <c r="T53" i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G102" i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G87" i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G97" i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T99" i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G99" i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T17" i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G17" i="1"/>
  <c r="AE32" i="1"/>
  <c r="AG89" i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T89" i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AG62" i="1"/>
  <c r="T80" i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R101" i="1"/>
  <c r="T74" i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G74" i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T90" i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G90" i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AR91" i="1"/>
  <c r="AE59" i="1"/>
  <c r="AR84" i="1"/>
  <c r="G60" i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AR85" i="1"/>
  <c r="G104" i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AR57" i="1"/>
  <c r="AE78" i="1"/>
  <c r="AE94" i="1"/>
  <c r="AE8" i="1"/>
  <c r="T40" i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G40" i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5" i="1"/>
  <c r="T48" i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AE34" i="1"/>
  <c r="AH6" i="1"/>
  <c r="T51" i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G51" i="1"/>
  <c r="T64" i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G93" i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T102" i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G80" i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AE41" i="1"/>
  <c r="AG96" i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T96" i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T27" i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G91" i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G63" i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T54" i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G54" i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AG69" i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T69" i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R44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AG104" i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T104" i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71" i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22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AR48" i="1"/>
  <c r="R44" i="1"/>
  <c r="R41" i="1"/>
  <c r="R31" i="1"/>
  <c r="G81" i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AE24" i="1"/>
  <c r="R30" i="1"/>
  <c r="AE58" i="1"/>
  <c r="R7" i="1"/>
  <c r="AR78" i="1" l="1"/>
  <c r="AR32" i="1"/>
  <c r="AE39" i="1"/>
  <c r="AR90" i="1"/>
  <c r="AR94" i="1"/>
  <c r="AR103" i="1"/>
  <c r="AR87" i="1"/>
  <c r="AR100" i="1"/>
  <c r="AR15" i="1"/>
  <c r="AE11" i="1"/>
  <c r="AR12" i="1"/>
  <c r="AR76" i="1"/>
  <c r="AR14" i="1"/>
  <c r="AR92" i="1"/>
  <c r="AR21" i="1"/>
  <c r="AR41" i="1"/>
  <c r="AR56" i="1"/>
  <c r="AR95" i="1"/>
  <c r="AE38" i="1"/>
  <c r="AR71" i="1"/>
  <c r="AR13" i="1"/>
  <c r="AS107" i="1"/>
  <c r="AR81" i="1"/>
  <c r="AE105" i="1"/>
  <c r="AF107" i="1"/>
  <c r="R100" i="1"/>
  <c r="R48" i="1"/>
  <c r="AE19" i="1"/>
  <c r="R99" i="1"/>
  <c r="AR82" i="1"/>
  <c r="AE77" i="1"/>
  <c r="R69" i="1"/>
  <c r="AR31" i="1"/>
  <c r="R82" i="1"/>
  <c r="R81" i="1"/>
  <c r="R88" i="1"/>
  <c r="AR65" i="1"/>
  <c r="AG106" i="1"/>
  <c r="V67" i="1"/>
  <c r="U106" i="1"/>
  <c r="AE99" i="1"/>
  <c r="AI67" i="1"/>
  <c r="AR29" i="1"/>
  <c r="AR83" i="1"/>
  <c r="AR97" i="1"/>
  <c r="S107" i="1"/>
  <c r="AE104" i="1"/>
  <c r="AE48" i="1"/>
  <c r="AE55" i="1"/>
  <c r="H67" i="1"/>
  <c r="G106" i="1"/>
  <c r="AR77" i="1"/>
  <c r="R89" i="1"/>
  <c r="F107" i="1"/>
  <c r="AE69" i="1"/>
  <c r="R87" i="1"/>
  <c r="T106" i="1"/>
  <c r="AE96" i="1"/>
  <c r="R94" i="1"/>
  <c r="AE63" i="1"/>
  <c r="R29" i="1"/>
  <c r="R11" i="1"/>
  <c r="R13" i="1"/>
  <c r="R85" i="1"/>
  <c r="AE97" i="1"/>
  <c r="R46" i="1"/>
  <c r="R47" i="1"/>
  <c r="R5" i="1"/>
  <c r="I37" i="1"/>
  <c r="H66" i="1"/>
  <c r="G66" i="1"/>
  <c r="R103" i="1"/>
  <c r="R68" i="1"/>
  <c r="AE80" i="1"/>
  <c r="AE12" i="1"/>
  <c r="AR74" i="1"/>
  <c r="R45" i="1"/>
  <c r="AR73" i="1"/>
  <c r="R95" i="1"/>
  <c r="AE92" i="1"/>
  <c r="AE74" i="1"/>
  <c r="AE89" i="1"/>
  <c r="AE53" i="1"/>
  <c r="AR40" i="1"/>
  <c r="AR25" i="1"/>
  <c r="R24" i="1"/>
  <c r="R28" i="1"/>
  <c r="R56" i="1"/>
  <c r="AE40" i="1"/>
  <c r="R104" i="1"/>
  <c r="AE82" i="1"/>
  <c r="AH37" i="1"/>
  <c r="AG66" i="1"/>
  <c r="R98" i="1"/>
  <c r="U37" i="1"/>
  <c r="T66" i="1"/>
  <c r="R34" i="1"/>
  <c r="AE73" i="1"/>
  <c r="R12" i="1"/>
  <c r="AE56" i="1"/>
  <c r="AR93" i="1"/>
  <c r="AH51" i="1"/>
  <c r="AI51" i="1" s="1"/>
  <c r="AJ51" i="1" s="1"/>
  <c r="AK51" i="1" s="1"/>
  <c r="AL51" i="1" s="1"/>
  <c r="AM51" i="1" s="1"/>
  <c r="AN51" i="1" s="1"/>
  <c r="AO51" i="1" s="1"/>
  <c r="AP51" i="1" s="1"/>
  <c r="AQ51" i="1" s="1"/>
  <c r="AR104" i="1"/>
  <c r="R35" i="1"/>
  <c r="AH9" i="1"/>
  <c r="AI9" i="1" s="1"/>
  <c r="AJ9" i="1" s="1"/>
  <c r="AK9" i="1" s="1"/>
  <c r="AL9" i="1" s="1"/>
  <c r="AM9" i="1" s="1"/>
  <c r="AN9" i="1" s="1"/>
  <c r="AO9" i="1" s="1"/>
  <c r="AP9" i="1" s="1"/>
  <c r="AQ9" i="1" s="1"/>
  <c r="R101" i="1"/>
  <c r="AE83" i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R18" i="1"/>
  <c r="R63" i="1"/>
  <c r="R53" i="1"/>
  <c r="AE51" i="1"/>
  <c r="R60" i="1"/>
  <c r="R102" i="1"/>
  <c r="AR96" i="1"/>
  <c r="AH11" i="1"/>
  <c r="AI11" i="1" s="1"/>
  <c r="AJ11" i="1" s="1"/>
  <c r="AK11" i="1" s="1"/>
  <c r="AL11" i="1" s="1"/>
  <c r="AM11" i="1" s="1"/>
  <c r="AN11" i="1" s="1"/>
  <c r="AO11" i="1" s="1"/>
  <c r="AP11" i="1" s="1"/>
  <c r="AQ11" i="1" s="1"/>
  <c r="H6" i="1"/>
  <c r="G36" i="1"/>
  <c r="R74" i="1"/>
  <c r="R73" i="1"/>
  <c r="R86" i="1"/>
  <c r="AE9" i="1"/>
  <c r="AE62" i="1"/>
  <c r="R80" i="1"/>
  <c r="AE28" i="1"/>
  <c r="R16" i="1"/>
  <c r="R52" i="1"/>
  <c r="R72" i="1"/>
  <c r="AE68" i="1"/>
  <c r="R65" i="1"/>
  <c r="R54" i="1"/>
  <c r="AR105" i="1"/>
  <c r="AH75" i="1"/>
  <c r="AI75" i="1" s="1"/>
  <c r="AJ75" i="1" s="1"/>
  <c r="AK75" i="1" s="1"/>
  <c r="AL75" i="1" s="1"/>
  <c r="AM75" i="1" s="1"/>
  <c r="AN75" i="1" s="1"/>
  <c r="AO75" i="1" s="1"/>
  <c r="AP75" i="1" s="1"/>
  <c r="AQ75" i="1" s="1"/>
  <c r="AH62" i="1"/>
  <c r="AI62" i="1" s="1"/>
  <c r="AJ62" i="1" s="1"/>
  <c r="AK62" i="1" s="1"/>
  <c r="AL62" i="1" s="1"/>
  <c r="AM62" i="1" s="1"/>
  <c r="AN62" i="1" s="1"/>
  <c r="AO62" i="1" s="1"/>
  <c r="AP62" i="1" s="1"/>
  <c r="AQ62" i="1" s="1"/>
  <c r="AE102" i="1"/>
  <c r="R23" i="1"/>
  <c r="R91" i="1"/>
  <c r="AI6" i="1"/>
  <c r="AE90" i="1"/>
  <c r="R90" i="1"/>
  <c r="AH17" i="1"/>
  <c r="AI17" i="1" s="1"/>
  <c r="AJ17" i="1" s="1"/>
  <c r="AK17" i="1" s="1"/>
  <c r="AL17" i="1" s="1"/>
  <c r="AM17" i="1" s="1"/>
  <c r="AN17" i="1" s="1"/>
  <c r="AO17" i="1" s="1"/>
  <c r="AP17" i="1" s="1"/>
  <c r="AQ17" i="1" s="1"/>
  <c r="V6" i="1"/>
  <c r="U36" i="1"/>
  <c r="AE10" i="1"/>
  <c r="AE33" i="1"/>
  <c r="AR35" i="1"/>
  <c r="AE70" i="1"/>
  <c r="R21" i="1"/>
  <c r="AE95" i="1"/>
  <c r="R43" i="1"/>
  <c r="R70" i="1"/>
  <c r="R62" i="1"/>
  <c r="R38" i="1"/>
  <c r="R64" i="1"/>
  <c r="R51" i="1"/>
  <c r="R14" i="1"/>
  <c r="AE98" i="1"/>
  <c r="AE87" i="1"/>
  <c r="AR80" i="1"/>
  <c r="R92" i="1"/>
  <c r="AR99" i="1"/>
  <c r="AE75" i="1"/>
  <c r="AR69" i="1"/>
  <c r="AE54" i="1"/>
  <c r="AG36" i="1"/>
  <c r="AE64" i="1"/>
  <c r="AH53" i="1"/>
  <c r="AI53" i="1" s="1"/>
  <c r="AJ53" i="1" s="1"/>
  <c r="AK53" i="1" s="1"/>
  <c r="AL53" i="1" s="1"/>
  <c r="AM53" i="1" s="1"/>
  <c r="AN53" i="1" s="1"/>
  <c r="AO53" i="1" s="1"/>
  <c r="AP53" i="1" s="1"/>
  <c r="AQ53" i="1" s="1"/>
  <c r="T36" i="1"/>
  <c r="AE42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H20" i="1"/>
  <c r="AI20" i="1" s="1"/>
  <c r="AJ20" i="1" s="1"/>
  <c r="AK20" i="1" s="1"/>
  <c r="AL20" i="1" s="1"/>
  <c r="AM20" i="1" s="1"/>
  <c r="AN20" i="1" s="1"/>
  <c r="AO20" i="1" s="1"/>
  <c r="AP20" i="1" s="1"/>
  <c r="AQ20" i="1" s="1"/>
  <c r="AE13" i="1"/>
  <c r="AR68" i="1"/>
  <c r="R105" i="1"/>
  <c r="AE27" i="1"/>
  <c r="R79" i="1"/>
  <c r="R93" i="1"/>
  <c r="R9" i="1"/>
  <c r="AE17" i="1"/>
  <c r="R97" i="1"/>
  <c r="AE29" i="1"/>
  <c r="R58" i="1"/>
  <c r="AE20" i="1"/>
  <c r="AE103" i="1"/>
  <c r="AR42" i="1"/>
  <c r="AR89" i="1"/>
  <c r="R71" i="1"/>
  <c r="AR86" i="1"/>
  <c r="R83" i="1"/>
  <c r="AE93" i="1"/>
  <c r="R32" i="1"/>
  <c r="R50" i="1"/>
  <c r="R78" i="1"/>
  <c r="AE81" i="1"/>
  <c r="AR55" i="1"/>
  <c r="AH54" i="1"/>
  <c r="AI54" i="1" s="1"/>
  <c r="AJ54" i="1" s="1"/>
  <c r="AK54" i="1" s="1"/>
  <c r="AL54" i="1" s="1"/>
  <c r="AM54" i="1" s="1"/>
  <c r="AN54" i="1" s="1"/>
  <c r="AO54" i="1" s="1"/>
  <c r="AP54" i="1" s="1"/>
  <c r="AQ54" i="1" s="1"/>
  <c r="R40" i="1"/>
  <c r="AR79" i="1"/>
  <c r="AE84" i="1"/>
  <c r="AR63" i="1"/>
  <c r="R96" i="1"/>
  <c r="AE79" i="1"/>
  <c r="R27" i="1"/>
  <c r="R84" i="1"/>
  <c r="R76" i="1"/>
  <c r="R75" i="1"/>
  <c r="R61" i="1"/>
  <c r="AE35" i="1"/>
  <c r="R17" i="1"/>
  <c r="AR70" i="1"/>
  <c r="AR10" i="1"/>
  <c r="AR98" i="1"/>
  <c r="G107" i="1" l="1"/>
  <c r="T107" i="1"/>
  <c r="I67" i="1"/>
  <c r="H106" i="1"/>
  <c r="AH106" i="1"/>
  <c r="AJ67" i="1"/>
  <c r="AI106" i="1"/>
  <c r="AG107" i="1"/>
  <c r="AR62" i="1"/>
  <c r="W67" i="1"/>
  <c r="V106" i="1"/>
  <c r="AR20" i="1"/>
  <c r="AR75" i="1"/>
  <c r="V37" i="1"/>
  <c r="U66" i="1"/>
  <c r="U107" i="1" s="1"/>
  <c r="J37" i="1"/>
  <c r="I66" i="1"/>
  <c r="AI37" i="1"/>
  <c r="AH66" i="1"/>
  <c r="AR9" i="1"/>
  <c r="AR54" i="1"/>
  <c r="AR53" i="1"/>
  <c r="AH36" i="1"/>
  <c r="I6" i="1"/>
  <c r="H36" i="1"/>
  <c r="AJ6" i="1"/>
  <c r="AI36" i="1"/>
  <c r="AR11" i="1"/>
  <c r="AR28" i="1"/>
  <c r="AR51" i="1"/>
  <c r="W6" i="1"/>
  <c r="V36" i="1"/>
  <c r="AR33" i="1"/>
  <c r="AR17" i="1"/>
  <c r="H107" i="1" l="1"/>
  <c r="AH107" i="1"/>
  <c r="AK67" i="1"/>
  <c r="AJ106" i="1"/>
  <c r="X67" i="1"/>
  <c r="W106" i="1"/>
  <c r="J67" i="1"/>
  <c r="I106" i="1"/>
  <c r="K37" i="1"/>
  <c r="J66" i="1"/>
  <c r="W37" i="1"/>
  <c r="V66" i="1"/>
  <c r="V107" i="1" s="1"/>
  <c r="AJ37" i="1"/>
  <c r="AI66" i="1"/>
  <c r="AI107" i="1" s="1"/>
  <c r="AK6" i="1"/>
  <c r="AJ36" i="1"/>
  <c r="X6" i="1"/>
  <c r="W36" i="1"/>
  <c r="J6" i="1"/>
  <c r="I36" i="1"/>
  <c r="I107" i="1" l="1"/>
  <c r="Y67" i="1"/>
  <c r="X106" i="1"/>
  <c r="K67" i="1"/>
  <c r="J106" i="1"/>
  <c r="AL67" i="1"/>
  <c r="AK106" i="1"/>
  <c r="AK37" i="1"/>
  <c r="AJ66" i="1"/>
  <c r="AJ107" i="1" s="1"/>
  <c r="L37" i="1"/>
  <c r="K66" i="1"/>
  <c r="X37" i="1"/>
  <c r="W66" i="1"/>
  <c r="W107" i="1" s="1"/>
  <c r="K6" i="1"/>
  <c r="J36" i="1"/>
  <c r="Y6" i="1"/>
  <c r="X36" i="1"/>
  <c r="AL6" i="1"/>
  <c r="AK36" i="1"/>
  <c r="L67" i="1" l="1"/>
  <c r="K106" i="1"/>
  <c r="J107" i="1"/>
  <c r="AM67" i="1"/>
  <c r="AL106" i="1"/>
  <c r="Z67" i="1"/>
  <c r="Y106" i="1"/>
  <c r="Y37" i="1"/>
  <c r="X66" i="1"/>
  <c r="X107" i="1" s="1"/>
  <c r="M37" i="1"/>
  <c r="L66" i="1"/>
  <c r="AL37" i="1"/>
  <c r="AK66" i="1"/>
  <c r="AK107" i="1" s="1"/>
  <c r="AM6" i="1"/>
  <c r="AL36" i="1"/>
  <c r="Z6" i="1"/>
  <c r="Y36" i="1"/>
  <c r="L6" i="1"/>
  <c r="K36" i="1"/>
  <c r="K107" i="1" l="1"/>
  <c r="AN67" i="1"/>
  <c r="AM106" i="1"/>
  <c r="M67" i="1"/>
  <c r="L106" i="1"/>
  <c r="AA67" i="1"/>
  <c r="Z106" i="1"/>
  <c r="AM37" i="1"/>
  <c r="AL66" i="1"/>
  <c r="AL107" i="1" s="1"/>
  <c r="N37" i="1"/>
  <c r="M66" i="1"/>
  <c r="Z37" i="1"/>
  <c r="Y66" i="1"/>
  <c r="Y107" i="1" s="1"/>
  <c r="M6" i="1"/>
  <c r="L36" i="1"/>
  <c r="AA6" i="1"/>
  <c r="Z36" i="1"/>
  <c r="AN6" i="1"/>
  <c r="AM36" i="1"/>
  <c r="N67" i="1" l="1"/>
  <c r="M106" i="1"/>
  <c r="AB67" i="1"/>
  <c r="AA106" i="1"/>
  <c r="L107" i="1"/>
  <c r="AO67" i="1"/>
  <c r="AN106" i="1"/>
  <c r="AA37" i="1"/>
  <c r="Z66" i="1"/>
  <c r="Z107" i="1" s="1"/>
  <c r="O37" i="1"/>
  <c r="N66" i="1"/>
  <c r="AN37" i="1"/>
  <c r="AM66" i="1"/>
  <c r="AM107" i="1" s="1"/>
  <c r="AO6" i="1"/>
  <c r="AN36" i="1"/>
  <c r="AB6" i="1"/>
  <c r="AA36" i="1"/>
  <c r="N6" i="1"/>
  <c r="M36" i="1"/>
  <c r="M107" i="1" l="1"/>
  <c r="AP67" i="1"/>
  <c r="AO106" i="1"/>
  <c r="AC67" i="1"/>
  <c r="AB106" i="1"/>
  <c r="O67" i="1"/>
  <c r="N106" i="1"/>
  <c r="P37" i="1"/>
  <c r="O66" i="1"/>
  <c r="AO37" i="1"/>
  <c r="AN66" i="1"/>
  <c r="AN107" i="1" s="1"/>
  <c r="AB37" i="1"/>
  <c r="AA66" i="1"/>
  <c r="AA107" i="1" s="1"/>
  <c r="O6" i="1"/>
  <c r="N36" i="1"/>
  <c r="AC6" i="1"/>
  <c r="AB36" i="1"/>
  <c r="AP6" i="1"/>
  <c r="AO36" i="1"/>
  <c r="P67" i="1" l="1"/>
  <c r="O106" i="1"/>
  <c r="AD67" i="1"/>
  <c r="AC106" i="1"/>
  <c r="N107" i="1"/>
  <c r="AQ67" i="1"/>
  <c r="AP106" i="1"/>
  <c r="AP37" i="1"/>
  <c r="AO66" i="1"/>
  <c r="AO107" i="1" s="1"/>
  <c r="AC37" i="1"/>
  <c r="AB66" i="1"/>
  <c r="AB107" i="1" s="1"/>
  <c r="Q37" i="1"/>
  <c r="P66" i="1"/>
  <c r="AQ6" i="1"/>
  <c r="AP36" i="1"/>
  <c r="AD6" i="1"/>
  <c r="AC36" i="1"/>
  <c r="P6" i="1"/>
  <c r="O36" i="1"/>
  <c r="O107" i="1" l="1"/>
  <c r="AD106" i="1"/>
  <c r="AE67" i="1"/>
  <c r="AE106" i="1" s="1"/>
  <c r="AQ106" i="1"/>
  <c r="AR67" i="1"/>
  <c r="AR106" i="1" s="1"/>
  <c r="Q67" i="1"/>
  <c r="P106" i="1"/>
  <c r="AD37" i="1"/>
  <c r="AD66" i="1" s="1"/>
  <c r="AC66" i="1"/>
  <c r="AC107" i="1" s="1"/>
  <c r="AQ37" i="1"/>
  <c r="AP66" i="1"/>
  <c r="AP107" i="1" s="1"/>
  <c r="Q66" i="1"/>
  <c r="R37" i="1"/>
  <c r="R66" i="1" s="1"/>
  <c r="AD36" i="1"/>
  <c r="AE6" i="1"/>
  <c r="AE36" i="1" s="1"/>
  <c r="Q6" i="1"/>
  <c r="P36" i="1"/>
  <c r="AQ36" i="1"/>
  <c r="AR6" i="1"/>
  <c r="AR36" i="1" s="1"/>
  <c r="AD107" i="1" l="1"/>
  <c r="Q106" i="1"/>
  <c r="R67" i="1"/>
  <c r="R106" i="1" s="1"/>
  <c r="P107" i="1"/>
  <c r="AQ66" i="1"/>
  <c r="AQ107" i="1" s="1"/>
  <c r="AR37" i="1"/>
  <c r="AR66" i="1" s="1"/>
  <c r="AR107" i="1" s="1"/>
  <c r="AE37" i="1"/>
  <c r="AE66" i="1" s="1"/>
  <c r="AE107" i="1" s="1"/>
  <c r="Q36" i="1"/>
  <c r="R6" i="1"/>
  <c r="R36" i="1" s="1"/>
  <c r="Q107" i="1" l="1"/>
  <c r="R107" i="1"/>
</calcChain>
</file>

<file path=xl/sharedStrings.xml><?xml version="1.0" encoding="utf-8"?>
<sst xmlns="http://schemas.openxmlformats.org/spreadsheetml/2006/main" count="554" uniqueCount="354">
  <si>
    <t>AdventureWorks Budget Data</t>
  </si>
  <si>
    <t>Grand Total</t>
  </si>
  <si>
    <t>Category</t>
  </si>
  <si>
    <t>Subcategory</t>
  </si>
  <si>
    <t>ProductName</t>
  </si>
  <si>
    <t>ProductKey</t>
  </si>
  <si>
    <t>Prepared By: Deddy Suharto</t>
  </si>
  <si>
    <t>Ideunggul Confidential</t>
  </si>
  <si>
    <t>mesin utama</t>
  </si>
  <si>
    <t>Produk 1</t>
  </si>
  <si>
    <t>Produk 4</t>
  </si>
  <si>
    <t>Produk 7</t>
  </si>
  <si>
    <t>Produk 11</t>
  </si>
  <si>
    <t>Produk 15</t>
  </si>
  <si>
    <t>Produk 19</t>
  </si>
  <si>
    <t>Produk 21</t>
  </si>
  <si>
    <t>Produk 28</t>
  </si>
  <si>
    <t>Produk 29</t>
  </si>
  <si>
    <t>Produk 30</t>
  </si>
  <si>
    <t>Produk 31</t>
  </si>
  <si>
    <t>Produk 32</t>
  </si>
  <si>
    <t>Produk 33</t>
  </si>
  <si>
    <t>Produk 34</t>
  </si>
  <si>
    <t>Produk 37</t>
  </si>
  <si>
    <t>Produk 41</t>
  </si>
  <si>
    <t>Produk 47</t>
  </si>
  <si>
    <t>Produk 51</t>
  </si>
  <si>
    <t>Produk 56</t>
  </si>
  <si>
    <t>Produk 57</t>
  </si>
  <si>
    <t>Produk 59</t>
  </si>
  <si>
    <t>Produk 63</t>
  </si>
  <si>
    <t>Produk 67</t>
  </si>
  <si>
    <t>Produk 71</t>
  </si>
  <si>
    <t>Produk 73</t>
  </si>
  <si>
    <t>Produk 79</t>
  </si>
  <si>
    <t>Produk 81</t>
  </si>
  <si>
    <t>Produk 84</t>
  </si>
  <si>
    <t>Produk 86</t>
  </si>
  <si>
    <t>Produk 90</t>
  </si>
  <si>
    <t>Produk 97</t>
  </si>
  <si>
    <t>Jan, 2019</t>
  </si>
  <si>
    <t>Feb, 2019</t>
  </si>
  <si>
    <t>Jan, 2020</t>
  </si>
  <si>
    <t>Mar, 2019</t>
  </si>
  <si>
    <t>Apr, 2019</t>
  </si>
  <si>
    <t>May, 2019</t>
  </si>
  <si>
    <t>Jun, 2019</t>
  </si>
  <si>
    <t>Jul, 2019</t>
  </si>
  <si>
    <t>Aug, 2019</t>
  </si>
  <si>
    <t>Sep, 2019</t>
  </si>
  <si>
    <t>Oct, 2019</t>
  </si>
  <si>
    <t>Nov, 2019</t>
  </si>
  <si>
    <t>Dec, 2019</t>
  </si>
  <si>
    <t>optional</t>
  </si>
  <si>
    <t>Produk 2</t>
  </si>
  <si>
    <t>Produk 5</t>
  </si>
  <si>
    <t>Produk 8</t>
  </si>
  <si>
    <t>Produk 13</t>
  </si>
  <si>
    <t>Produk 17</t>
  </si>
  <si>
    <t>Produk 20</t>
  </si>
  <si>
    <t>Produk 24</t>
  </si>
  <si>
    <t>Produk 27</t>
  </si>
  <si>
    <t>Produk 35</t>
  </si>
  <si>
    <t>Produk 40</t>
  </si>
  <si>
    <t>Produk 42</t>
  </si>
  <si>
    <t>Produk 45</t>
  </si>
  <si>
    <t>Produk 50</t>
  </si>
  <si>
    <t>Produk 52</t>
  </si>
  <si>
    <t>Produk 53</t>
  </si>
  <si>
    <t>Produk 60</t>
  </si>
  <si>
    <t>Produk 61</t>
  </si>
  <si>
    <t>Produk 62</t>
  </si>
  <si>
    <t>Produk 64</t>
  </si>
  <si>
    <t>Produk 65</t>
  </si>
  <si>
    <t>Produk 68</t>
  </si>
  <si>
    <t>Produk 69</t>
  </si>
  <si>
    <t>Produk 77</t>
  </si>
  <si>
    <t>Produk 80</t>
  </si>
  <si>
    <t>Produk 85</t>
  </si>
  <si>
    <t>Produk 88</t>
  </si>
  <si>
    <t>Produk 91</t>
  </si>
  <si>
    <t>Produk 93</t>
  </si>
  <si>
    <t>Produk 96</t>
  </si>
  <si>
    <t>A1</t>
  </si>
  <si>
    <t>A28</t>
  </si>
  <si>
    <t>A29</t>
  </si>
  <si>
    <t>A30</t>
  </si>
  <si>
    <t>A31</t>
  </si>
  <si>
    <t xml:space="preserve">A2 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</si>
  <si>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</si>
  <si>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</si>
  <si>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</si>
  <si>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</si>
  <si>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</si>
  <si>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</si>
  <si>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</si>
  <si>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</si>
  <si>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</si>
  <si>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</si>
  <si>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</si>
  <si>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</si>
  <si>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</si>
  <si>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</si>
  <si>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</si>
  <si>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</si>
  <si>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</si>
  <si>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</si>
  <si>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</si>
  <si>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</si>
  <si>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</si>
  <si>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</si>
  <si>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</si>
  <si>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</si>
  <si>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</si>
  <si>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</si>
  <si>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</si>
  <si>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</si>
  <si>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</si>
  <si>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</si>
  <si>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</si>
  <si>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</si>
  <si>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</si>
  <si>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</si>
  <si>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</si>
  <si>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</si>
  <si>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</si>
  <si>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</si>
  <si>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</si>
  <si>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</si>
  <si>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</si>
  <si>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</si>
  <si>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</si>
  <si>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</si>
  <si>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</si>
  <si>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</si>
  <si>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</si>
  <si>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</si>
  <si>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</si>
  <si>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</si>
  <si>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</si>
  <si>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</si>
  <si>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</si>
  <si>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</si>
  <si>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Produk 3</t>
  </si>
  <si>
    <t>Produk 6</t>
  </si>
  <si>
    <t>Produk 9</t>
  </si>
  <si>
    <t>Produk 10</t>
  </si>
  <si>
    <t>Produk 12</t>
  </si>
  <si>
    <t>Produk 14</t>
  </si>
  <si>
    <t>Produk 16</t>
  </si>
  <si>
    <t>Produk 18</t>
  </si>
  <si>
    <t>Produk 22</t>
  </si>
  <si>
    <t>Produk 23</t>
  </si>
  <si>
    <t>Produk 25</t>
  </si>
  <si>
    <t>Produk 26</t>
  </si>
  <si>
    <t>Produk 36</t>
  </si>
  <si>
    <t>Produk 38</t>
  </si>
  <si>
    <t>Produk 39</t>
  </si>
  <si>
    <t>Produk 43</t>
  </si>
  <si>
    <t>Produk 44</t>
  </si>
  <si>
    <t>Produk 46</t>
  </si>
  <si>
    <t>Produk 48</t>
  </si>
  <si>
    <t>Produk 49</t>
  </si>
  <si>
    <t>Produk 54</t>
  </si>
  <si>
    <t>Produk 55</t>
  </si>
  <si>
    <t>Produk 58</t>
  </si>
  <si>
    <t>Produk 66</t>
  </si>
  <si>
    <t>Produk 70</t>
  </si>
  <si>
    <t>Produk 72</t>
  </si>
  <si>
    <t>Produk 74</t>
  </si>
  <si>
    <t>Produk 75</t>
  </si>
  <si>
    <t>Produk 76</t>
  </si>
  <si>
    <t>Produk 78</t>
  </si>
  <si>
    <t>Produk 82</t>
  </si>
  <si>
    <t>Produk 83</t>
  </si>
  <si>
    <t>Produk 87</t>
  </si>
  <si>
    <t>Produk 89</t>
  </si>
  <si>
    <t>Produk 92</t>
  </si>
  <si>
    <t>Produk 95</t>
  </si>
  <si>
    <t>Produk 98</t>
  </si>
  <si>
    <t>Produk 100</t>
  </si>
  <si>
    <t>Produk 101</t>
  </si>
  <si>
    <t>SubTotal mesin utama</t>
  </si>
  <si>
    <t>SubTotal optional</t>
  </si>
  <si>
    <t>SubTotal accessories</t>
  </si>
  <si>
    <t>accessories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</si>
  <si>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</si>
  <si>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</si>
  <si>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</si>
  <si>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</si>
  <si>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</si>
  <si>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</si>
  <si>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</si>
  <si>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</si>
  <si>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</si>
  <si>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</si>
  <si>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</si>
  <si>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</si>
  <si>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</si>
  <si>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</si>
  <si>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</si>
  <si>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</si>
  <si>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</si>
  <si>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</si>
  <si>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</si>
  <si>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</si>
  <si>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</si>
  <si>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</si>
  <si>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</si>
  <si>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</si>
  <si>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</si>
  <si>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</si>
  <si>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</si>
  <si>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</si>
  <si>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</si>
  <si>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</si>
  <si>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</si>
  <si>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</si>
  <si>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</si>
  <si>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</si>
  <si>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</si>
  <si>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</si>
  <si>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</si>
  <si>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</si>
  <si>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</si>
  <si>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Produk ID</t>
  </si>
  <si>
    <t>Nama Produk</t>
  </si>
  <si>
    <t>Harga Penjualan</t>
  </si>
  <si>
    <t>ProdukID2000</t>
  </si>
  <si>
    <t>ProdukID2001</t>
  </si>
  <si>
    <t>ProdukID2002</t>
  </si>
  <si>
    <t>ProdukID2003</t>
  </si>
  <si>
    <t>ProdukID2004</t>
  </si>
  <si>
    <t>ProdukID2005</t>
  </si>
  <si>
    <t>ProdukID2006</t>
  </si>
  <si>
    <t>ProdukID2007</t>
  </si>
  <si>
    <t>ProdukID2008</t>
  </si>
  <si>
    <t>ProdukID2009</t>
  </si>
  <si>
    <t>ProdukID2010</t>
  </si>
  <si>
    <t>ProdukID2011</t>
  </si>
  <si>
    <t>ProdukID2012</t>
  </si>
  <si>
    <t>ProdukID2013</t>
  </si>
  <si>
    <t>ProdukID2014</t>
  </si>
  <si>
    <t>ProdukID2015</t>
  </si>
  <si>
    <t>ProdukID2016</t>
  </si>
  <si>
    <t>ProdukID2019</t>
  </si>
  <si>
    <t>ProdukID2020</t>
  </si>
  <si>
    <t>ProdukID2021</t>
  </si>
  <si>
    <t>ProdukID2022</t>
  </si>
  <si>
    <t>ProdukID2023</t>
  </si>
  <si>
    <t>ProdukID2024</t>
  </si>
  <si>
    <t>ProdukID2025</t>
  </si>
  <si>
    <t>ProdukID2026</t>
  </si>
  <si>
    <t>ProdukID2027</t>
  </si>
  <si>
    <t>ProdukID2028</t>
  </si>
  <si>
    <t>ProdukID2029</t>
  </si>
  <si>
    <t>ProdukID2030</t>
  </si>
  <si>
    <t>ProdukID2031</t>
  </si>
  <si>
    <t>ProdukID2032</t>
  </si>
  <si>
    <t>ProdukID2033</t>
  </si>
  <si>
    <t>ProdukID2034</t>
  </si>
  <si>
    <t>ProdukID2035</t>
  </si>
  <si>
    <t>ProdukID2036</t>
  </si>
  <si>
    <t>ProdukID2037</t>
  </si>
  <si>
    <t>ProdukID2038</t>
  </si>
  <si>
    <t>ProdukID2039</t>
  </si>
  <si>
    <t>ProdukID2040</t>
  </si>
  <si>
    <t>ProdukID2041</t>
  </si>
  <si>
    <t>ProdukID2042</t>
  </si>
  <si>
    <t>ProdukID2043</t>
  </si>
  <si>
    <t>ProdukID2044</t>
  </si>
  <si>
    <t>ProdukID2045</t>
  </si>
  <si>
    <t>ProdukID2046</t>
  </si>
  <si>
    <t>ProdukID2047</t>
  </si>
  <si>
    <t>ProdukID2048</t>
  </si>
  <si>
    <t>ProdukID2049</t>
  </si>
  <si>
    <t>ProdukID2050</t>
  </si>
  <si>
    <t>ProdukID2051</t>
  </si>
  <si>
    <t>ProdukID2052</t>
  </si>
  <si>
    <t>ProdukID2053</t>
  </si>
  <si>
    <t>ProdukID2054</t>
  </si>
  <si>
    <t>ProdukID2055</t>
  </si>
  <si>
    <t>ProdukID2056</t>
  </si>
  <si>
    <t>ProdukID2057</t>
  </si>
  <si>
    <t>ProdukID2058</t>
  </si>
  <si>
    <t>ProdukID2059</t>
  </si>
  <si>
    <t>ProdukID2060</t>
  </si>
  <si>
    <t>ProdukID2061</t>
  </si>
  <si>
    <t>ProdukID2062</t>
  </si>
  <si>
    <t>ProdukID2063</t>
  </si>
  <si>
    <t>ProdukID2064</t>
  </si>
  <si>
    <t>ProdukID2065</t>
  </si>
  <si>
    <t>ProdukID2066</t>
  </si>
  <si>
    <t>ProdukID2067</t>
  </si>
  <si>
    <t>ProdukID2068</t>
  </si>
  <si>
    <t>ProdukID2069</t>
  </si>
  <si>
    <t>ProdukID2070</t>
  </si>
  <si>
    <t>ProdukID2071</t>
  </si>
  <si>
    <t>ProdukID2072</t>
  </si>
  <si>
    <t>ProdukID2073</t>
  </si>
  <si>
    <t>ProdukID2074</t>
  </si>
  <si>
    <t>ProdukID2075</t>
  </si>
  <si>
    <t>ProdukID2076</t>
  </si>
  <si>
    <t>ProdukID2077</t>
  </si>
  <si>
    <t>ProdukID2078</t>
  </si>
  <si>
    <t>ProdukID2079</t>
  </si>
  <si>
    <t>ProdukID2080</t>
  </si>
  <si>
    <t>ProdukID2081</t>
  </si>
  <si>
    <t>ProdukID2082</t>
  </si>
  <si>
    <t>ProdukID2083</t>
  </si>
  <si>
    <t>ProdukID2084</t>
  </si>
  <si>
    <t>ProdukID2085</t>
  </si>
  <si>
    <t>ProdukID2086</t>
  </si>
  <si>
    <t>ProdukID2087</t>
  </si>
  <si>
    <t>ProdukID2088</t>
  </si>
  <si>
    <t>ProdukID2089</t>
  </si>
  <si>
    <t>ProdukID2090</t>
  </si>
  <si>
    <t>ProdukID2091</t>
  </si>
  <si>
    <t>ProdukID2092</t>
  </si>
  <si>
    <t>ProdukID2093</t>
  </si>
  <si>
    <t>Produk 94</t>
  </si>
  <si>
    <t>ProdukID2094</t>
  </si>
  <si>
    <t>ProdukID2095</t>
  </si>
  <si>
    <t>ProdukID2096</t>
  </si>
  <si>
    <t>ProdukID2097</t>
  </si>
  <si>
    <t>ProdukID2098</t>
  </si>
  <si>
    <t>Produk 99</t>
  </si>
  <si>
    <t>ProdukID2099</t>
  </si>
  <si>
    <t>ProdukID2100</t>
  </si>
  <si>
    <t xml:space="preserve">harga Jual </t>
  </si>
  <si>
    <t>Jan, 2022</t>
  </si>
  <si>
    <t>Jan, 2021</t>
  </si>
  <si>
    <t>Feb, 2021</t>
  </si>
  <si>
    <t>Mar, 2021</t>
  </si>
  <si>
    <t>Apr, 2021</t>
  </si>
  <si>
    <t>May, 2021</t>
  </si>
  <si>
    <t>Jun, 2021</t>
  </si>
  <si>
    <t>Jul, 2021</t>
  </si>
  <si>
    <t>Aug, 2021</t>
  </si>
  <si>
    <t>Sep, 2021</t>
  </si>
  <si>
    <t>Oct, 2021</t>
  </si>
  <si>
    <t>Nov, 2021</t>
  </si>
  <si>
    <t>Dec, 2021</t>
  </si>
  <si>
    <t>Feb, 2020</t>
  </si>
  <si>
    <t>Mar, 2020</t>
  </si>
  <si>
    <t>Apr, 2020</t>
  </si>
  <si>
    <t>May, 2020</t>
  </si>
  <si>
    <t>Jun, 2020</t>
  </si>
  <si>
    <t>Jul, 2020</t>
  </si>
  <si>
    <t>Aug, 2020</t>
  </si>
  <si>
    <t>Sep, 2020</t>
  </si>
  <si>
    <t>Oct, 2020</t>
  </si>
  <si>
    <t>Nov, 2020</t>
  </si>
  <si>
    <t>Dec,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</si>
</sst>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1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41" fontId="0" fillId="0" borderId="0" xfId="2" applyFont="1"/>
    <xf numFmtId="41" fontId="2" fillId="3" borderId="0" xfId="2" applyFont="1" applyFill="1"/>
    <xf numFmtId="41" fontId="0" fillId="3" borderId="0" xfId="2" applyFont="1" applyFill="1"/>
    <xf numFmtId="41" fontId="2" fillId="2" borderId="0" xfId="2" applyFont="1" applyFill="1"/>
    <xf numFmtId="41" fontId="4" fillId="3" borderId="0" xfId="2" applyFont="1" applyFill="1"/>
    <xf numFmtId="49" fontId="0" fillId="0" borderId="0" xfId="0" applyNumberFormat="1"/>
    <xf numFmtId="49" fontId="0" fillId="0" borderId="2" xfId="0" applyNumberFormat="1" applyBorder="1"/>
    <xf numFmtId="49" fontId="1" fillId="0" borderId="1" xfId="1" applyNumberFormat="1"/>
    <xf numFmtId="49" fontId="2" fillId="2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</cellXfs>
  <cellStyles count="3">
    <cellStyle name="Comma [0]" xfId="2" builtinId="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0"/>
  <sheetViews>
    <sheetView tabSelected="1" zoomScaleNormal="100" workbookViewId="0">
      <selection activeCell="J14" sqref="J14"/>
    </sheetView>
  </sheetViews>
  <sheetFormatPr defaultRowHeight="14.4" outlineLevelRow="1" x14ac:dyDescent="0.3"/>
  <cols>
    <col min="1" max="1" width="14.44140625" customWidth="1"/>
    <col min="2" max="2" width="15.44140625" customWidth="1"/>
    <col min="3" max="3" width="21.109375" style="14" customWidth="1"/>
    <col min="4" max="4" width="15.109375" bestFit="1" customWidth="1"/>
    <col min="5" max="5" width="15.44140625" bestFit="1" customWidth="1"/>
    <col min="6" max="8" width="12.5546875" bestFit="1" customWidth="1"/>
    <col min="9" max="9" width="15.33203125" customWidth="1"/>
    <col min="10" max="17" width="12.5546875" bestFit="1" customWidth="1"/>
    <col min="18" max="18" width="14.33203125" bestFit="1" customWidth="1"/>
    <col min="19" max="30" width="12.5546875" customWidth="1"/>
    <col min="31" max="31" width="14.33203125" bestFit="1" customWidth="1"/>
    <col min="32" max="45" width="12.5546875" customWidth="1"/>
  </cols>
  <sheetData>
    <row r="1" spans="1:45" ht="20.399999999999999" thickBot="1" x14ac:dyDescent="0.45">
      <c r="A1" s="1" t="s">
        <v>0</v>
      </c>
      <c r="B1" s="1"/>
      <c r="C1" s="16"/>
    </row>
    <row r="2" spans="1:45" ht="15" thickTop="1" x14ac:dyDescent="0.3">
      <c r="A2" t="s">
        <v>6</v>
      </c>
    </row>
    <row r="3" spans="1:45" x14ac:dyDescent="0.3">
      <c r="A3" s="2" t="s">
        <v>7</v>
      </c>
    </row>
    <row r="4" spans="1:45" x14ac:dyDescent="0.3">
      <c r="A4" s="3" t="s">
        <v>2</v>
      </c>
      <c r="B4" s="3" t="s">
        <v>3</v>
      </c>
      <c r="C4" s="17" t="s">
        <v>4</v>
      </c>
      <c r="D4" s="3" t="s">
        <v>5</v>
      </c>
      <c r="E4" s="3" t="s">
        <v>329</v>
      </c>
      <c r="F4" s="3" t="s">
        <v>40</v>
      </c>
      <c r="G4" s="3" t="s">
        <v>41</v>
      </c>
      <c r="H4" s="3" t="s">
        <v>43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 t="s">
        <v>49</v>
      </c>
      <c r="O4" s="3" t="s">
        <v>50</v>
      </c>
      <c r="P4" s="3" t="s">
        <v>51</v>
      </c>
      <c r="Q4" s="3" t="s">
        <v>52</v>
      </c>
      <c r="R4" s="4" t="s">
        <v>1</v>
      </c>
      <c r="S4" s="3" t="s">
        <v>42</v>
      </c>
      <c r="T4" s="3" t="s">
        <v>343</v>
      </c>
      <c r="U4" s="3" t="s">
        <v>344</v>
      </c>
      <c r="V4" s="3" t="s">
        <v>345</v>
      </c>
      <c r="W4" s="3" t="s">
        <v>346</v>
      </c>
      <c r="X4" s="3" t="s">
        <v>347</v>
      </c>
      <c r="Y4" s="3" t="s">
        <v>348</v>
      </c>
      <c r="Z4" s="3" t="s">
        <v>349</v>
      </c>
      <c r="AA4" s="3" t="s">
        <v>350</v>
      </c>
      <c r="AB4" s="3" t="s">
        <v>351</v>
      </c>
      <c r="AC4" s="3" t="s">
        <v>352</v>
      </c>
      <c r="AD4" s="3" t="s">
        <v>353</v>
      </c>
      <c r="AE4" s="4" t="s">
        <v>1</v>
      </c>
      <c r="AF4" s="3" t="s">
        <v>331</v>
      </c>
      <c r="AG4" s="3" t="s">
        <v>332</v>
      </c>
      <c r="AH4" s="3" t="s">
        <v>333</v>
      </c>
      <c r="AI4" s="3" t="s">
        <v>334</v>
      </c>
      <c r="AJ4" s="3" t="s">
        <v>335</v>
      </c>
      <c r="AK4" s="3" t="s">
        <v>336</v>
      </c>
      <c r="AL4" s="3" t="s">
        <v>337</v>
      </c>
      <c r="AM4" s="3" t="s">
        <v>338</v>
      </c>
      <c r="AN4" s="3" t="s">
        <v>339</v>
      </c>
      <c r="AO4" s="3" t="s">
        <v>340</v>
      </c>
      <c r="AP4" s="3" t="s">
        <v>341</v>
      </c>
      <c r="AQ4" s="3" t="s">
        <v>342</v>
      </c>
      <c r="AR4" s="4" t="s">
        <v>1</v>
      </c>
      <c r="AS4" s="3" t="s">
        <v>330</v>
      </c>
    </row>
    <row r="5" spans="1:45" outlineLevel="1" x14ac:dyDescent="0.3">
      <c r="A5" t="s">
        <v>8</v>
      </c>
      <c r="B5" t="s">
        <v>83</v>
      </c>
      <c r="C5" s="15" t="s">
        <v>9</v>
      </c>
      <c r="D5" t="str">
        <f t="shared" ref="D5:D35" si="0">VLOOKUP(C5,$C$119:$D$219,2,FALSE)</f>
        <v>ProdukID2000</v>
      </c>
      <c r="E5" s="9">
        <f t="shared" ref="E5:E35" si="1">VLOOKUP(C5,$C$119:$E$219,3,FALSE)</f>
        <v>31370000</v>
      </c>
      <c r="F5" s="9">
        <f>10%*E5</f>
        <v>3137000</v>
      </c>
      <c r="G5" s="9">
        <f>F5+(F5*2.2%)</f>
        <v>3206014</v>
      </c>
      <c r="H5" s="9">
        <f>G5+(G5*2.5%)</f>
        <v>3286164.35</v>
      </c>
      <c r="I5" s="9">
        <f>H5+(H5*3%)</f>
        <v>3384749.2804999999</v>
      </c>
      <c r="J5" s="9">
        <f>I5+(I5*2.7%)</f>
        <v>3476137.5110734999</v>
      </c>
      <c r="K5" s="9">
        <f>J5+(J5*2.1%)</f>
        <v>3549136.3988060434</v>
      </c>
      <c r="L5" s="9">
        <f>K5+(K5*3.5%)</f>
        <v>3673356.1727642547</v>
      </c>
      <c r="M5" s="9">
        <f>L5+(L5*2.8%)</f>
        <v>3776210.145601654</v>
      </c>
      <c r="N5" s="9">
        <f>M5+(M5*2%)</f>
        <v>3851734.348513687</v>
      </c>
      <c r="O5" s="9">
        <f>N5+(N5*4.2%)</f>
        <v>4013507.1911512618</v>
      </c>
      <c r="P5" s="9">
        <f>O5+(O5*3.3%)</f>
        <v>4145952.9284592536</v>
      </c>
      <c r="Q5" s="9">
        <f>P5+(P5*3.2%)</f>
        <v>4278623.4221699499</v>
      </c>
      <c r="R5" s="10">
        <f>SUM(F5:Q5)</f>
        <v>43778585.749039605</v>
      </c>
      <c r="S5" s="9">
        <f>12%*E5</f>
        <v>3764400</v>
      </c>
      <c r="T5" s="9">
        <f>S5+(S5*2.2%)</f>
        <v>3847216.8</v>
      </c>
      <c r="U5" s="9">
        <f>T5+(T5*2.5%)</f>
        <v>3943397.2199999997</v>
      </c>
      <c r="V5" s="9">
        <f>U5+(U5*3%)</f>
        <v>4061699.1365999999</v>
      </c>
      <c r="W5" s="9">
        <f>V5+(V5*2.7%)</f>
        <v>4171365.0132881999</v>
      </c>
      <c r="X5" s="9">
        <f>W5+(W5*2.1%)</f>
        <v>4258963.6785672521</v>
      </c>
      <c r="Y5" s="9">
        <f>X5+(X5*3.5%)</f>
        <v>4408027.4073171057</v>
      </c>
      <c r="Z5" s="9">
        <f>Y5+(Y5*2.8%)</f>
        <v>4531452.1747219842</v>
      </c>
      <c r="AA5" s="9">
        <f>Z5+(Z5*2%)</f>
        <v>4622081.2182164239</v>
      </c>
      <c r="AB5" s="9">
        <f>AA5+(AA5*4.2%)</f>
        <v>4816208.6293815132</v>
      </c>
      <c r="AC5" s="9">
        <f>AB5+(AB5*3.3%)</f>
        <v>4975143.5141511029</v>
      </c>
      <c r="AD5" s="9">
        <f>AC5+(AC5*3.2%)</f>
        <v>5134348.1066039382</v>
      </c>
      <c r="AE5" s="11">
        <f>SUM(S5:AD5)</f>
        <v>52534302.89884752</v>
      </c>
      <c r="AF5" s="9">
        <f>14%*E5</f>
        <v>4391800</v>
      </c>
      <c r="AG5" s="9">
        <f>12%*S5</f>
        <v>451728</v>
      </c>
      <c r="AH5" s="9">
        <f>AG5+(AG5*2.2%)</f>
        <v>461666.016</v>
      </c>
      <c r="AI5" s="9">
        <f>AH5+(AH5*2.5%)</f>
        <v>473207.66639999999</v>
      </c>
      <c r="AJ5" s="9">
        <f>AI5+(AI5*3%)</f>
        <v>487403.89639199997</v>
      </c>
      <c r="AK5" s="9">
        <f>AJ5+(AJ5*2.7%)</f>
        <v>500563.80159458396</v>
      </c>
      <c r="AL5" s="9">
        <f>AK5+(AK5*2.1%)</f>
        <v>511075.6414280702</v>
      </c>
      <c r="AM5" s="9">
        <f>AL5+(AL5*3.5%)</f>
        <v>528963.28887805261</v>
      </c>
      <c r="AN5" s="9">
        <f>AM5+(AM5*2.8%)</f>
        <v>543774.2609666381</v>
      </c>
      <c r="AO5" s="9">
        <f>AN5+(AN5*2%)</f>
        <v>554649.74618597084</v>
      </c>
      <c r="AP5" s="9">
        <f>AO5+(AO5*4.2%)</f>
        <v>577945.03552578157</v>
      </c>
      <c r="AQ5" s="9">
        <f>AP5+(AP5*3.3%)</f>
        <v>597017.22169813234</v>
      </c>
      <c r="AR5" s="9">
        <f>SUM(AF5:AQ5)</f>
        <v>10079794.57506923</v>
      </c>
      <c r="AS5" s="9">
        <f>20%*E5</f>
        <v>6274000</v>
      </c>
    </row>
    <row r="6" spans="1:45" outlineLevel="1" x14ac:dyDescent="0.3">
      <c r="A6" t="s">
        <v>8</v>
      </c>
      <c r="B6" t="s">
        <v>88</v>
      </c>
      <c r="C6" s="15" t="s">
        <v>10</v>
      </c>
      <c r="D6" t="str">
        <f t="shared" si="0"/>
        <v>ProdukID2003</v>
      </c>
      <c r="E6" s="9">
        <f t="shared" si="1"/>
        <v>24960000</v>
      </c>
      <c r="F6" s="9">
        <f t="shared" ref="F6:F35" si="2">10%*E6</f>
        <v>2496000</v>
      </c>
      <c r="G6" s="9">
        <f t="shared" ref="G6:G69" si="3">F6+(F6*2.2%)</f>
        <v>2550912</v>
      </c>
      <c r="H6" s="9">
        <f t="shared" ref="H6:H69" si="4">G6+(G6*2.5%)</f>
        <v>2614684.7999999998</v>
      </c>
      <c r="I6" s="9">
        <f t="shared" ref="I6:I69" si="5">H6+(H6*3%)</f>
        <v>2693125.3439999996</v>
      </c>
      <c r="J6" s="9">
        <f t="shared" ref="J6:J69" si="6">I6+(I6*2.7%)</f>
        <v>2765839.7282879995</v>
      </c>
      <c r="K6" s="9">
        <f t="shared" ref="K6:K69" si="7">J6+(J6*2.1%)</f>
        <v>2823922.3625820475</v>
      </c>
      <c r="L6" s="9">
        <f t="shared" ref="L6:L69" si="8">K6+(K6*3.5%)</f>
        <v>2922759.6452724193</v>
      </c>
      <c r="M6" s="9">
        <f t="shared" ref="M6:M69" si="9">L6+(L6*2.8%)</f>
        <v>3004596.9153400469</v>
      </c>
      <c r="N6" s="9">
        <f t="shared" ref="N6:N69" si="10">M6+(M6*2%)</f>
        <v>3064688.8536468479</v>
      </c>
      <c r="O6" s="9">
        <f t="shared" ref="O6:O69" si="11">N6+(N6*4.2%)</f>
        <v>3193405.7855000156</v>
      </c>
      <c r="P6" s="9">
        <f t="shared" ref="P6:P69" si="12">O6+(O6*3.3%)</f>
        <v>3298788.1764215161</v>
      </c>
      <c r="Q6" s="9">
        <f t="shared" ref="Q6:Q69" si="13">P6+(P6*3.2%)</f>
        <v>3404349.3980670045</v>
      </c>
      <c r="R6" s="10">
        <f t="shared" ref="R6:R69" si="14">SUM(F6:Q6)</f>
        <v>34833073.009117894</v>
      </c>
      <c r="S6" s="9">
        <f t="shared" ref="S6:S35" si="15">12%*E6</f>
        <v>2995200</v>
      </c>
      <c r="T6" s="9">
        <f t="shared" ref="T6:T69" si="16">S6+(S6*2.2%)</f>
        <v>3061094.3999999999</v>
      </c>
      <c r="U6" s="9">
        <f t="shared" ref="U6:U69" si="17">T6+(T6*2.5%)</f>
        <v>3137621.76</v>
      </c>
      <c r="V6" s="9">
        <f t="shared" ref="V6:V69" si="18">U6+(U6*3%)</f>
        <v>3231750.4127999996</v>
      </c>
      <c r="W6" s="9">
        <f t="shared" ref="W6:W69" si="19">V6+(V6*2.7%)</f>
        <v>3319007.6739455997</v>
      </c>
      <c r="X6" s="9">
        <f t="shared" ref="X6:X69" si="20">W6+(W6*2.1%)</f>
        <v>3388706.8350984575</v>
      </c>
      <c r="Y6" s="9">
        <f t="shared" ref="Y6:Y69" si="21">X6+(X6*3.5%)</f>
        <v>3507311.5743269036</v>
      </c>
      <c r="Z6" s="9">
        <f t="shared" ref="Z6:Z69" si="22">Y6+(Y6*2.8%)</f>
        <v>3605516.2984080566</v>
      </c>
      <c r="AA6" s="9">
        <f t="shared" ref="AA6:AA69" si="23">Z6+(Z6*2%)</f>
        <v>3677626.6243762178</v>
      </c>
      <c r="AB6" s="9">
        <f t="shared" ref="AB6:AB69" si="24">AA6+(AA6*4.2%)</f>
        <v>3832086.9426000188</v>
      </c>
      <c r="AC6" s="9">
        <f t="shared" ref="AC6:AC69" si="25">AB6+(AB6*3.3%)</f>
        <v>3958545.8117058193</v>
      </c>
      <c r="AD6" s="9">
        <f t="shared" ref="AD6:AD69" si="26">AC6+(AC6*3.2%)</f>
        <v>4085219.2776804054</v>
      </c>
      <c r="AE6" s="11">
        <f t="shared" ref="AE6:AE69" si="27">SUM(S6:AD6)</f>
        <v>41799687.610941477</v>
      </c>
      <c r="AF6" s="9">
        <f t="shared" ref="AF6:AF35" si="28">14%*E6</f>
        <v>3494400.0000000005</v>
      </c>
      <c r="AG6" s="9">
        <f t="shared" ref="AG6:AG69" si="29">12%*S6</f>
        <v>359424</v>
      </c>
      <c r="AH6" s="9">
        <f t="shared" ref="AH6:AH69" si="30">AG6+(AG6*2.2%)</f>
        <v>367331.32799999998</v>
      </c>
      <c r="AI6" s="9">
        <f t="shared" ref="AI6:AI69" si="31">AH6+(AH6*2.5%)</f>
        <v>376514.61119999998</v>
      </c>
      <c r="AJ6" s="9">
        <f t="shared" ref="AJ6:AJ69" si="32">AI6+(AI6*3%)</f>
        <v>387810.04953600001</v>
      </c>
      <c r="AK6" s="9">
        <f t="shared" ref="AK6:AK69" si="33">AJ6+(AJ6*2.7%)</f>
        <v>398280.920873472</v>
      </c>
      <c r="AL6" s="9">
        <f t="shared" ref="AL6:AL69" si="34">AK6+(AK6*2.1%)</f>
        <v>406644.82021181489</v>
      </c>
      <c r="AM6" s="9">
        <f t="shared" ref="AM6:AM69" si="35">AL6+(AL6*3.5%)</f>
        <v>420877.3889192284</v>
      </c>
      <c r="AN6" s="9">
        <f t="shared" ref="AN6:AN69" si="36">AM6+(AM6*2.8%)</f>
        <v>432661.95580896677</v>
      </c>
      <c r="AO6" s="9">
        <f t="shared" ref="AO6:AO69" si="37">AN6+(AN6*2%)</f>
        <v>441315.19492514612</v>
      </c>
      <c r="AP6" s="9">
        <f t="shared" ref="AP6:AP69" si="38">AO6+(AO6*4.2%)</f>
        <v>459850.43311200227</v>
      </c>
      <c r="AQ6" s="9">
        <f t="shared" ref="AQ6:AQ69" si="39">AP6+(AP6*3.3%)</f>
        <v>475025.49740469834</v>
      </c>
      <c r="AR6" s="9">
        <f t="shared" ref="AR6:AR69" si="40">SUM(AF6:AQ6)</f>
        <v>8020136.1999913286</v>
      </c>
      <c r="AS6" s="9">
        <f t="shared" ref="AS6:AS35" si="41">20%*E6</f>
        <v>4992000</v>
      </c>
    </row>
    <row r="7" spans="1:45" outlineLevel="1" x14ac:dyDescent="0.3">
      <c r="A7" t="s">
        <v>8</v>
      </c>
      <c r="B7" t="s">
        <v>89</v>
      </c>
      <c r="C7" s="15" t="s">
        <v>11</v>
      </c>
      <c r="D7" t="str">
        <f t="shared" si="0"/>
        <v>ProdukID2006</v>
      </c>
      <c r="E7" s="9">
        <f t="shared" si="1"/>
        <v>25560000</v>
      </c>
      <c r="F7" s="9">
        <f t="shared" si="2"/>
        <v>2556000</v>
      </c>
      <c r="G7" s="9">
        <f t="shared" si="3"/>
        <v>2612232</v>
      </c>
      <c r="H7" s="9">
        <f t="shared" si="4"/>
        <v>2677537.7999999998</v>
      </c>
      <c r="I7" s="9">
        <f t="shared" si="5"/>
        <v>2757863.9339999999</v>
      </c>
      <c r="J7" s="9">
        <f t="shared" si="6"/>
        <v>2832326.260218</v>
      </c>
      <c r="K7" s="9">
        <f t="shared" si="7"/>
        <v>2891805.111682578</v>
      </c>
      <c r="L7" s="9">
        <f t="shared" si="8"/>
        <v>2993018.2905914681</v>
      </c>
      <c r="M7" s="9">
        <f t="shared" si="9"/>
        <v>3076822.802728029</v>
      </c>
      <c r="N7" s="9">
        <f t="shared" si="10"/>
        <v>3138359.2587825893</v>
      </c>
      <c r="O7" s="9">
        <f t="shared" si="11"/>
        <v>3270170.3476514583</v>
      </c>
      <c r="P7" s="9">
        <f t="shared" si="12"/>
        <v>3378085.9691239563</v>
      </c>
      <c r="Q7" s="9">
        <f t="shared" si="13"/>
        <v>3486184.720135923</v>
      </c>
      <c r="R7" s="10">
        <f t="shared" si="14"/>
        <v>35670406.494914003</v>
      </c>
      <c r="S7" s="9">
        <f t="shared" si="15"/>
        <v>3067200</v>
      </c>
      <c r="T7" s="9">
        <f t="shared" si="16"/>
        <v>3134678.4</v>
      </c>
      <c r="U7" s="9">
        <f t="shared" si="17"/>
        <v>3213045.36</v>
      </c>
      <c r="V7" s="9">
        <f t="shared" si="18"/>
        <v>3309436.7207999998</v>
      </c>
      <c r="W7" s="9">
        <f t="shared" si="19"/>
        <v>3398791.5122615998</v>
      </c>
      <c r="X7" s="9">
        <f t="shared" si="20"/>
        <v>3470166.1340190936</v>
      </c>
      <c r="Y7" s="9">
        <f t="shared" si="21"/>
        <v>3591621.9487097617</v>
      </c>
      <c r="Z7" s="9">
        <f t="shared" si="22"/>
        <v>3692187.363273635</v>
      </c>
      <c r="AA7" s="9">
        <f t="shared" si="23"/>
        <v>3766031.1105391076</v>
      </c>
      <c r="AB7" s="9">
        <f t="shared" si="24"/>
        <v>3924204.4171817503</v>
      </c>
      <c r="AC7" s="9">
        <f t="shared" si="25"/>
        <v>4053703.1629487481</v>
      </c>
      <c r="AD7" s="9">
        <f t="shared" si="26"/>
        <v>4183421.664163108</v>
      </c>
      <c r="AE7" s="11">
        <f t="shared" si="27"/>
        <v>42804487.793896809</v>
      </c>
      <c r="AF7" s="9">
        <f t="shared" si="28"/>
        <v>3578400.0000000005</v>
      </c>
      <c r="AG7" s="9">
        <f t="shared" si="29"/>
        <v>368064</v>
      </c>
      <c r="AH7" s="9">
        <f t="shared" si="30"/>
        <v>376161.408</v>
      </c>
      <c r="AI7" s="9">
        <f t="shared" si="31"/>
        <v>385565.44319999998</v>
      </c>
      <c r="AJ7" s="9">
        <f t="shared" si="32"/>
        <v>397132.40649599995</v>
      </c>
      <c r="AK7" s="9">
        <f t="shared" si="33"/>
        <v>407854.98147139198</v>
      </c>
      <c r="AL7" s="9">
        <f t="shared" si="34"/>
        <v>416419.93608229118</v>
      </c>
      <c r="AM7" s="9">
        <f t="shared" si="35"/>
        <v>430994.63384517137</v>
      </c>
      <c r="AN7" s="9">
        <f t="shared" si="36"/>
        <v>443062.48359283619</v>
      </c>
      <c r="AO7" s="9">
        <f t="shared" si="37"/>
        <v>451923.73326469288</v>
      </c>
      <c r="AP7" s="9">
        <f t="shared" si="38"/>
        <v>470904.53006180999</v>
      </c>
      <c r="AQ7" s="9">
        <f t="shared" si="39"/>
        <v>486444.37955384969</v>
      </c>
      <c r="AR7" s="9">
        <f t="shared" si="40"/>
        <v>8212927.935568044</v>
      </c>
      <c r="AS7" s="9">
        <f t="shared" si="41"/>
        <v>5112000</v>
      </c>
    </row>
    <row r="8" spans="1:45" outlineLevel="1" x14ac:dyDescent="0.3">
      <c r="A8" t="s">
        <v>8</v>
      </c>
      <c r="B8" t="s">
        <v>90</v>
      </c>
      <c r="C8" s="14" t="s">
        <v>12</v>
      </c>
      <c r="D8" t="str">
        <f t="shared" si="0"/>
        <v>ProdukID2010</v>
      </c>
      <c r="E8" s="9">
        <f t="shared" si="1"/>
        <v>25370000</v>
      </c>
      <c r="F8" s="9">
        <f t="shared" si="2"/>
        <v>2537000</v>
      </c>
      <c r="G8" s="9">
        <f t="shared" si="3"/>
        <v>2592814</v>
      </c>
      <c r="H8" s="9">
        <f t="shared" si="4"/>
        <v>2657634.35</v>
      </c>
      <c r="I8" s="9">
        <f t="shared" si="5"/>
        <v>2737363.3805</v>
      </c>
      <c r="J8" s="9">
        <f t="shared" si="6"/>
        <v>2811272.1917734998</v>
      </c>
      <c r="K8" s="9">
        <f t="shared" si="7"/>
        <v>2870308.9078007434</v>
      </c>
      <c r="L8" s="9">
        <f t="shared" si="8"/>
        <v>2970769.7195737693</v>
      </c>
      <c r="M8" s="9">
        <f t="shared" si="9"/>
        <v>3053951.2717218348</v>
      </c>
      <c r="N8" s="9">
        <f t="shared" si="10"/>
        <v>3115030.2971562715</v>
      </c>
      <c r="O8" s="9">
        <f t="shared" si="11"/>
        <v>3245861.5696368348</v>
      </c>
      <c r="P8" s="9">
        <f t="shared" si="12"/>
        <v>3352975.0014348505</v>
      </c>
      <c r="Q8" s="9">
        <f t="shared" si="13"/>
        <v>3460270.2014807658</v>
      </c>
      <c r="R8" s="10">
        <f t="shared" si="14"/>
        <v>35405250.891078569</v>
      </c>
      <c r="S8" s="9">
        <f t="shared" si="15"/>
        <v>3044400</v>
      </c>
      <c r="T8" s="9">
        <f t="shared" si="16"/>
        <v>3111376.8</v>
      </c>
      <c r="U8" s="9">
        <f t="shared" si="17"/>
        <v>3189161.2199999997</v>
      </c>
      <c r="V8" s="9">
        <f t="shared" si="18"/>
        <v>3284836.0565999998</v>
      </c>
      <c r="W8" s="9">
        <f t="shared" si="19"/>
        <v>3373526.6301281997</v>
      </c>
      <c r="X8" s="9">
        <f t="shared" si="20"/>
        <v>3444370.6893608919</v>
      </c>
      <c r="Y8" s="9">
        <f t="shared" si="21"/>
        <v>3564923.6634885231</v>
      </c>
      <c r="Z8" s="9">
        <f t="shared" si="22"/>
        <v>3664741.5260662017</v>
      </c>
      <c r="AA8" s="9">
        <f t="shared" si="23"/>
        <v>3738036.3565875259</v>
      </c>
      <c r="AB8" s="9">
        <f t="shared" si="24"/>
        <v>3895033.8835642021</v>
      </c>
      <c r="AC8" s="9">
        <f t="shared" si="25"/>
        <v>4023570.0017218208</v>
      </c>
      <c r="AD8" s="9">
        <f t="shared" si="26"/>
        <v>4152324.241776919</v>
      </c>
      <c r="AE8" s="11">
        <f t="shared" si="27"/>
        <v>42486301.069294289</v>
      </c>
      <c r="AF8" s="9">
        <f t="shared" si="28"/>
        <v>3551800.0000000005</v>
      </c>
      <c r="AG8" s="9">
        <f t="shared" si="29"/>
        <v>365328</v>
      </c>
      <c r="AH8" s="9">
        <f t="shared" si="30"/>
        <v>373365.21600000001</v>
      </c>
      <c r="AI8" s="9">
        <f t="shared" si="31"/>
        <v>382699.34640000004</v>
      </c>
      <c r="AJ8" s="9">
        <f t="shared" si="32"/>
        <v>394180.32679200004</v>
      </c>
      <c r="AK8" s="9">
        <f t="shared" si="33"/>
        <v>404823.19561538403</v>
      </c>
      <c r="AL8" s="9">
        <f t="shared" si="34"/>
        <v>413324.4827233071</v>
      </c>
      <c r="AM8" s="9">
        <f t="shared" si="35"/>
        <v>427790.83961862285</v>
      </c>
      <c r="AN8" s="9">
        <f t="shared" si="36"/>
        <v>439768.98312794429</v>
      </c>
      <c r="AO8" s="9">
        <f t="shared" si="37"/>
        <v>448564.36279050319</v>
      </c>
      <c r="AP8" s="9">
        <f t="shared" si="38"/>
        <v>467404.06602770434</v>
      </c>
      <c r="AQ8" s="9">
        <f t="shared" si="39"/>
        <v>482828.40020661859</v>
      </c>
      <c r="AR8" s="9">
        <f t="shared" si="40"/>
        <v>8151877.2193020852</v>
      </c>
      <c r="AS8" s="9">
        <f t="shared" si="41"/>
        <v>5074000</v>
      </c>
    </row>
    <row r="9" spans="1:45" outlineLevel="1" x14ac:dyDescent="0.3">
      <c r="A9" t="s">
        <v>8</v>
      </c>
      <c r="B9" t="s">
        <v>91</v>
      </c>
      <c r="C9" s="14" t="s">
        <v>13</v>
      </c>
      <c r="D9" t="str">
        <f t="shared" si="0"/>
        <v>ProdukID2014</v>
      </c>
      <c r="E9" s="9">
        <f t="shared" si="1"/>
        <v>25330000</v>
      </c>
      <c r="F9" s="9">
        <f t="shared" si="2"/>
        <v>2533000</v>
      </c>
      <c r="G9" s="9">
        <f t="shared" si="3"/>
        <v>2588726</v>
      </c>
      <c r="H9" s="9">
        <f t="shared" si="4"/>
        <v>2653444.15</v>
      </c>
      <c r="I9" s="9">
        <f t="shared" si="5"/>
        <v>2733047.4745</v>
      </c>
      <c r="J9" s="9">
        <f t="shared" si="6"/>
        <v>2806839.7563115</v>
      </c>
      <c r="K9" s="9">
        <f t="shared" si="7"/>
        <v>2865783.3911940414</v>
      </c>
      <c r="L9" s="9">
        <f t="shared" si="8"/>
        <v>2966085.8098858329</v>
      </c>
      <c r="M9" s="9">
        <f t="shared" si="9"/>
        <v>3049136.2125626365</v>
      </c>
      <c r="N9" s="9">
        <f t="shared" si="10"/>
        <v>3110118.9368138891</v>
      </c>
      <c r="O9" s="9">
        <f t="shared" si="11"/>
        <v>3240743.9321600725</v>
      </c>
      <c r="P9" s="9">
        <f t="shared" si="12"/>
        <v>3347688.4819213548</v>
      </c>
      <c r="Q9" s="9">
        <f t="shared" si="13"/>
        <v>3454814.5133428383</v>
      </c>
      <c r="R9" s="10">
        <f t="shared" si="14"/>
        <v>35349428.658692166</v>
      </c>
      <c r="S9" s="9">
        <f t="shared" si="15"/>
        <v>3039600</v>
      </c>
      <c r="T9" s="9">
        <f t="shared" si="16"/>
        <v>3106471.2</v>
      </c>
      <c r="U9" s="9">
        <f t="shared" si="17"/>
        <v>3184132.98</v>
      </c>
      <c r="V9" s="9">
        <f t="shared" si="18"/>
        <v>3279656.9693999998</v>
      </c>
      <c r="W9" s="9">
        <f t="shared" si="19"/>
        <v>3368207.7075737999</v>
      </c>
      <c r="X9" s="9">
        <f t="shared" si="20"/>
        <v>3438940.0694328495</v>
      </c>
      <c r="Y9" s="9">
        <f t="shared" si="21"/>
        <v>3559302.9718629993</v>
      </c>
      <c r="Z9" s="9">
        <f t="shared" si="22"/>
        <v>3658963.4550751634</v>
      </c>
      <c r="AA9" s="9">
        <f t="shared" si="23"/>
        <v>3732142.7241766667</v>
      </c>
      <c r="AB9" s="9">
        <f t="shared" si="24"/>
        <v>3888892.7185920868</v>
      </c>
      <c r="AC9" s="9">
        <f t="shared" si="25"/>
        <v>4017226.1783056259</v>
      </c>
      <c r="AD9" s="9">
        <f t="shared" si="26"/>
        <v>4145777.4160114061</v>
      </c>
      <c r="AE9" s="11">
        <f t="shared" si="27"/>
        <v>42419314.390430599</v>
      </c>
      <c r="AF9" s="9">
        <f t="shared" si="28"/>
        <v>3546200.0000000005</v>
      </c>
      <c r="AG9" s="9">
        <f t="shared" si="29"/>
        <v>364752</v>
      </c>
      <c r="AH9" s="9">
        <f t="shared" si="30"/>
        <v>372776.54399999999</v>
      </c>
      <c r="AI9" s="9">
        <f t="shared" si="31"/>
        <v>382095.95759999997</v>
      </c>
      <c r="AJ9" s="9">
        <f t="shared" si="32"/>
        <v>393558.83632799995</v>
      </c>
      <c r="AK9" s="9">
        <f t="shared" si="33"/>
        <v>404184.92490885593</v>
      </c>
      <c r="AL9" s="9">
        <f t="shared" si="34"/>
        <v>412672.80833194189</v>
      </c>
      <c r="AM9" s="9">
        <f t="shared" si="35"/>
        <v>427116.35662355984</v>
      </c>
      <c r="AN9" s="9">
        <f t="shared" si="36"/>
        <v>439075.61460901954</v>
      </c>
      <c r="AO9" s="9">
        <f t="shared" si="37"/>
        <v>447857.12690119992</v>
      </c>
      <c r="AP9" s="9">
        <f t="shared" si="38"/>
        <v>466667.12623105035</v>
      </c>
      <c r="AQ9" s="9">
        <f t="shared" si="39"/>
        <v>482067.14139667503</v>
      </c>
      <c r="AR9" s="9">
        <f t="shared" si="40"/>
        <v>8139024.4369303044</v>
      </c>
      <c r="AS9" s="9">
        <f t="shared" si="41"/>
        <v>5066000</v>
      </c>
    </row>
    <row r="10" spans="1:45" outlineLevel="1" x14ac:dyDescent="0.3">
      <c r="A10" t="s">
        <v>8</v>
      </c>
      <c r="B10" t="s">
        <v>92</v>
      </c>
      <c r="C10" s="14" t="s">
        <v>14</v>
      </c>
      <c r="D10" t="str">
        <f t="shared" si="0"/>
        <v>ProdukID2020</v>
      </c>
      <c r="E10" s="9">
        <f t="shared" si="1"/>
        <v>27610000</v>
      </c>
      <c r="F10" s="9">
        <f t="shared" si="2"/>
        <v>2761000</v>
      </c>
      <c r="G10" s="9">
        <f t="shared" si="3"/>
        <v>2821742</v>
      </c>
      <c r="H10" s="9">
        <f t="shared" si="4"/>
        <v>2892285.55</v>
      </c>
      <c r="I10" s="9">
        <f t="shared" si="5"/>
        <v>2979054.1165</v>
      </c>
      <c r="J10" s="9">
        <f t="shared" si="6"/>
        <v>3059488.5776455002</v>
      </c>
      <c r="K10" s="9">
        <f t="shared" si="7"/>
        <v>3123737.8377760556</v>
      </c>
      <c r="L10" s="9">
        <f t="shared" si="8"/>
        <v>3233068.6620982173</v>
      </c>
      <c r="M10" s="9">
        <f t="shared" si="9"/>
        <v>3323594.5846369672</v>
      </c>
      <c r="N10" s="9">
        <f t="shared" si="10"/>
        <v>3390066.4763297066</v>
      </c>
      <c r="O10" s="9">
        <f t="shared" si="11"/>
        <v>3532449.2683355543</v>
      </c>
      <c r="P10" s="9">
        <f t="shared" si="12"/>
        <v>3649020.0941906278</v>
      </c>
      <c r="Q10" s="9">
        <f t="shared" si="13"/>
        <v>3765788.7372047277</v>
      </c>
      <c r="R10" s="10">
        <f t="shared" si="14"/>
        <v>38531295.904717363</v>
      </c>
      <c r="S10" s="9">
        <f t="shared" si="15"/>
        <v>3313200</v>
      </c>
      <c r="T10" s="9">
        <f t="shared" si="16"/>
        <v>3386090.4</v>
      </c>
      <c r="U10" s="9">
        <f t="shared" si="17"/>
        <v>3470742.66</v>
      </c>
      <c r="V10" s="9">
        <f t="shared" si="18"/>
        <v>3574864.9398000003</v>
      </c>
      <c r="W10" s="9">
        <f t="shared" si="19"/>
        <v>3671386.2931746002</v>
      </c>
      <c r="X10" s="9">
        <f t="shared" si="20"/>
        <v>3748485.405331267</v>
      </c>
      <c r="Y10" s="9">
        <f t="shared" si="21"/>
        <v>3879682.3945178613</v>
      </c>
      <c r="Z10" s="9">
        <f t="shared" si="22"/>
        <v>3988313.5015643616</v>
      </c>
      <c r="AA10" s="9">
        <f t="shared" si="23"/>
        <v>4068079.771595649</v>
      </c>
      <c r="AB10" s="9">
        <f t="shared" si="24"/>
        <v>4238939.1220026659</v>
      </c>
      <c r="AC10" s="9">
        <f t="shared" si="25"/>
        <v>4378824.1130287535</v>
      </c>
      <c r="AD10" s="9">
        <f t="shared" si="26"/>
        <v>4518946.484645674</v>
      </c>
      <c r="AE10" s="11">
        <f t="shared" si="27"/>
        <v>46237555.085660838</v>
      </c>
      <c r="AF10" s="9">
        <f t="shared" si="28"/>
        <v>3865400.0000000005</v>
      </c>
      <c r="AG10" s="9">
        <f t="shared" si="29"/>
        <v>397584</v>
      </c>
      <c r="AH10" s="9">
        <f t="shared" si="30"/>
        <v>406330.848</v>
      </c>
      <c r="AI10" s="9">
        <f t="shared" si="31"/>
        <v>416489.11920000002</v>
      </c>
      <c r="AJ10" s="9">
        <f t="shared" si="32"/>
        <v>428983.79277599999</v>
      </c>
      <c r="AK10" s="9">
        <f t="shared" si="33"/>
        <v>440566.355180952</v>
      </c>
      <c r="AL10" s="9">
        <f t="shared" si="34"/>
        <v>449818.24863975198</v>
      </c>
      <c r="AM10" s="9">
        <f t="shared" si="35"/>
        <v>465561.88734214328</v>
      </c>
      <c r="AN10" s="9">
        <f t="shared" si="36"/>
        <v>478597.62018772331</v>
      </c>
      <c r="AO10" s="9">
        <f t="shared" si="37"/>
        <v>488169.57259147777</v>
      </c>
      <c r="AP10" s="9">
        <f t="shared" si="38"/>
        <v>508672.69464031985</v>
      </c>
      <c r="AQ10" s="9">
        <f t="shared" si="39"/>
        <v>525458.89356345043</v>
      </c>
      <c r="AR10" s="9">
        <f t="shared" si="40"/>
        <v>8871633.0321218185</v>
      </c>
      <c r="AS10" s="9">
        <f t="shared" si="41"/>
        <v>5522000</v>
      </c>
    </row>
    <row r="11" spans="1:45" outlineLevel="1" x14ac:dyDescent="0.3">
      <c r="A11" t="s">
        <v>8</v>
      </c>
      <c r="B11" t="s">
        <v>93</v>
      </c>
      <c r="C11" s="14" t="s">
        <v>15</v>
      </c>
      <c r="D11" t="str">
        <f t="shared" si="0"/>
        <v>ProdukID2022</v>
      </c>
      <c r="E11" s="9">
        <f t="shared" si="1"/>
        <v>28070000</v>
      </c>
      <c r="F11" s="9">
        <f t="shared" si="2"/>
        <v>2807000</v>
      </c>
      <c r="G11" s="9">
        <f t="shared" si="3"/>
        <v>2868754</v>
      </c>
      <c r="H11" s="9">
        <f t="shared" si="4"/>
        <v>2940472.85</v>
      </c>
      <c r="I11" s="9">
        <f t="shared" si="5"/>
        <v>3028687.0355000002</v>
      </c>
      <c r="J11" s="9">
        <f t="shared" si="6"/>
        <v>3110461.5854585003</v>
      </c>
      <c r="K11" s="9">
        <f t="shared" si="7"/>
        <v>3175781.2787531288</v>
      </c>
      <c r="L11" s="9">
        <f t="shared" si="8"/>
        <v>3286933.6235094885</v>
      </c>
      <c r="M11" s="9">
        <f t="shared" si="9"/>
        <v>3378967.764967754</v>
      </c>
      <c r="N11" s="9">
        <f t="shared" si="10"/>
        <v>3446547.120267109</v>
      </c>
      <c r="O11" s="9">
        <f t="shared" si="11"/>
        <v>3591302.0993183274</v>
      </c>
      <c r="P11" s="9">
        <f t="shared" si="12"/>
        <v>3709815.0685958322</v>
      </c>
      <c r="Q11" s="9">
        <f t="shared" si="13"/>
        <v>3828529.1507908991</v>
      </c>
      <c r="R11" s="10">
        <f t="shared" si="14"/>
        <v>39173251.577161044</v>
      </c>
      <c r="S11" s="9">
        <f t="shared" si="15"/>
        <v>3368400</v>
      </c>
      <c r="T11" s="9">
        <f t="shared" si="16"/>
        <v>3442504.8</v>
      </c>
      <c r="U11" s="9">
        <f t="shared" si="17"/>
        <v>3528567.42</v>
      </c>
      <c r="V11" s="9">
        <f t="shared" si="18"/>
        <v>3634424.4425999997</v>
      </c>
      <c r="W11" s="9">
        <f t="shared" si="19"/>
        <v>3732553.9025501995</v>
      </c>
      <c r="X11" s="9">
        <f t="shared" si="20"/>
        <v>3810937.5345037538</v>
      </c>
      <c r="Y11" s="9">
        <f t="shared" si="21"/>
        <v>3944320.3482113853</v>
      </c>
      <c r="Z11" s="9">
        <f t="shared" si="22"/>
        <v>4054761.317961304</v>
      </c>
      <c r="AA11" s="9">
        <f t="shared" si="23"/>
        <v>4135856.5443205303</v>
      </c>
      <c r="AB11" s="9">
        <f t="shared" si="24"/>
        <v>4309562.5191819929</v>
      </c>
      <c r="AC11" s="9">
        <f t="shared" si="25"/>
        <v>4451778.0823149988</v>
      </c>
      <c r="AD11" s="9">
        <f t="shared" si="26"/>
        <v>4594234.9809490787</v>
      </c>
      <c r="AE11" s="11">
        <f t="shared" si="27"/>
        <v>47007901.892593242</v>
      </c>
      <c r="AF11" s="9">
        <f t="shared" si="28"/>
        <v>3929800.0000000005</v>
      </c>
      <c r="AG11" s="9">
        <f t="shared" si="29"/>
        <v>404208</v>
      </c>
      <c r="AH11" s="9">
        <f t="shared" si="30"/>
        <v>413100.576</v>
      </c>
      <c r="AI11" s="9">
        <f t="shared" si="31"/>
        <v>423428.09039999999</v>
      </c>
      <c r="AJ11" s="9">
        <f t="shared" si="32"/>
        <v>436130.933112</v>
      </c>
      <c r="AK11" s="9">
        <f t="shared" si="33"/>
        <v>447906.46830602398</v>
      </c>
      <c r="AL11" s="9">
        <f t="shared" si="34"/>
        <v>457312.5041404505</v>
      </c>
      <c r="AM11" s="9">
        <f t="shared" si="35"/>
        <v>473318.44178536627</v>
      </c>
      <c r="AN11" s="9">
        <f t="shared" si="36"/>
        <v>486571.35815535655</v>
      </c>
      <c r="AO11" s="9">
        <f t="shared" si="37"/>
        <v>496302.78531846369</v>
      </c>
      <c r="AP11" s="9">
        <f t="shared" si="38"/>
        <v>517147.50230183918</v>
      </c>
      <c r="AQ11" s="9">
        <f t="shared" si="39"/>
        <v>534213.36987779988</v>
      </c>
      <c r="AR11" s="9">
        <f t="shared" si="40"/>
        <v>9019440.0293973014</v>
      </c>
      <c r="AS11" s="9">
        <f t="shared" si="41"/>
        <v>5614000</v>
      </c>
    </row>
    <row r="12" spans="1:45" outlineLevel="1" x14ac:dyDescent="0.3">
      <c r="A12" t="s">
        <v>8</v>
      </c>
      <c r="B12" t="s">
        <v>94</v>
      </c>
      <c r="C12" s="14" t="s">
        <v>16</v>
      </c>
      <c r="D12" t="str">
        <f t="shared" si="0"/>
        <v>ProdukID2027</v>
      </c>
      <c r="E12" s="9">
        <f t="shared" si="1"/>
        <v>34960000</v>
      </c>
      <c r="F12" s="9">
        <f t="shared" si="2"/>
        <v>3496000</v>
      </c>
      <c r="G12" s="9">
        <f t="shared" si="3"/>
        <v>3572912</v>
      </c>
      <c r="H12" s="9">
        <f t="shared" si="4"/>
        <v>3662234.8</v>
      </c>
      <c r="I12" s="9">
        <f t="shared" si="5"/>
        <v>3772101.8439999996</v>
      </c>
      <c r="J12" s="9">
        <f t="shared" si="6"/>
        <v>3873948.5937879994</v>
      </c>
      <c r="K12" s="9">
        <f t="shared" si="7"/>
        <v>3955301.5142575474</v>
      </c>
      <c r="L12" s="9">
        <f t="shared" si="8"/>
        <v>4093737.0672565615</v>
      </c>
      <c r="M12" s="9">
        <f t="shared" si="9"/>
        <v>4208361.705139745</v>
      </c>
      <c r="N12" s="9">
        <f t="shared" si="10"/>
        <v>4292528.9392425399</v>
      </c>
      <c r="O12" s="9">
        <f t="shared" si="11"/>
        <v>4472815.1546907267</v>
      </c>
      <c r="P12" s="9">
        <f t="shared" si="12"/>
        <v>4620418.0547955204</v>
      </c>
      <c r="Q12" s="9">
        <f t="shared" si="13"/>
        <v>4768271.4325489774</v>
      </c>
      <c r="R12" s="10">
        <f t="shared" si="14"/>
        <v>48788631.105719618</v>
      </c>
      <c r="S12" s="9">
        <f t="shared" si="15"/>
        <v>4195200</v>
      </c>
      <c r="T12" s="9">
        <f t="shared" si="16"/>
        <v>4287494.4000000004</v>
      </c>
      <c r="U12" s="9">
        <f t="shared" si="17"/>
        <v>4394681.7600000007</v>
      </c>
      <c r="V12" s="9">
        <f t="shared" si="18"/>
        <v>4526522.2128000008</v>
      </c>
      <c r="W12" s="9">
        <f t="shared" si="19"/>
        <v>4648738.3125456013</v>
      </c>
      <c r="X12" s="9">
        <f t="shared" si="20"/>
        <v>4746361.8171090586</v>
      </c>
      <c r="Y12" s="9">
        <f t="shared" si="21"/>
        <v>4912484.4807078755</v>
      </c>
      <c r="Z12" s="9">
        <f t="shared" si="22"/>
        <v>5050034.0461676959</v>
      </c>
      <c r="AA12" s="9">
        <f t="shared" si="23"/>
        <v>5151034.7270910498</v>
      </c>
      <c r="AB12" s="9">
        <f t="shared" si="24"/>
        <v>5367378.1856288742</v>
      </c>
      <c r="AC12" s="9">
        <f t="shared" si="25"/>
        <v>5544501.6657546274</v>
      </c>
      <c r="AD12" s="9">
        <f t="shared" si="26"/>
        <v>5721925.7190587753</v>
      </c>
      <c r="AE12" s="11">
        <f t="shared" si="27"/>
        <v>58546357.326863565</v>
      </c>
      <c r="AF12" s="9">
        <f t="shared" si="28"/>
        <v>4894400</v>
      </c>
      <c r="AG12" s="9">
        <f t="shared" si="29"/>
        <v>503424</v>
      </c>
      <c r="AH12" s="9">
        <f t="shared" si="30"/>
        <v>514499.32799999998</v>
      </c>
      <c r="AI12" s="9">
        <f t="shared" si="31"/>
        <v>527361.8112</v>
      </c>
      <c r="AJ12" s="9">
        <f t="shared" si="32"/>
        <v>543182.66553600004</v>
      </c>
      <c r="AK12" s="9">
        <f t="shared" si="33"/>
        <v>557848.59750547202</v>
      </c>
      <c r="AL12" s="9">
        <f t="shared" si="34"/>
        <v>569563.41805308696</v>
      </c>
      <c r="AM12" s="9">
        <f t="shared" si="35"/>
        <v>589498.13768494502</v>
      </c>
      <c r="AN12" s="9">
        <f t="shared" si="36"/>
        <v>606004.08554012352</v>
      </c>
      <c r="AO12" s="9">
        <f t="shared" si="37"/>
        <v>618124.16725092602</v>
      </c>
      <c r="AP12" s="9">
        <f t="shared" si="38"/>
        <v>644085.38227546494</v>
      </c>
      <c r="AQ12" s="9">
        <f t="shared" si="39"/>
        <v>665340.19989055535</v>
      </c>
      <c r="AR12" s="9">
        <f t="shared" si="40"/>
        <v>11233331.792936573</v>
      </c>
      <c r="AS12" s="9">
        <f t="shared" si="41"/>
        <v>6992000</v>
      </c>
    </row>
    <row r="13" spans="1:45" outlineLevel="1" x14ac:dyDescent="0.3">
      <c r="A13" t="s">
        <v>8</v>
      </c>
      <c r="B13" t="s">
        <v>95</v>
      </c>
      <c r="C13" s="14" t="s">
        <v>17</v>
      </c>
      <c r="D13" t="str">
        <f t="shared" si="0"/>
        <v>ProdukID2028</v>
      </c>
      <c r="E13" s="9">
        <f t="shared" si="1"/>
        <v>31960000</v>
      </c>
      <c r="F13" s="9">
        <f t="shared" si="2"/>
        <v>3196000</v>
      </c>
      <c r="G13" s="9">
        <f t="shared" si="3"/>
        <v>3266312</v>
      </c>
      <c r="H13" s="9">
        <f t="shared" si="4"/>
        <v>3347969.8</v>
      </c>
      <c r="I13" s="9">
        <f t="shared" si="5"/>
        <v>3448408.8939999999</v>
      </c>
      <c r="J13" s="9">
        <f t="shared" si="6"/>
        <v>3541515.934138</v>
      </c>
      <c r="K13" s="9">
        <f t="shared" si="7"/>
        <v>3615887.7687548981</v>
      </c>
      <c r="L13" s="9">
        <f t="shared" si="8"/>
        <v>3742443.8406613194</v>
      </c>
      <c r="M13" s="9">
        <f t="shared" si="9"/>
        <v>3847232.2681998364</v>
      </c>
      <c r="N13" s="9">
        <f t="shared" si="10"/>
        <v>3924176.9135638331</v>
      </c>
      <c r="O13" s="9">
        <f t="shared" si="11"/>
        <v>4088992.3439335143</v>
      </c>
      <c r="P13" s="9">
        <f t="shared" si="12"/>
        <v>4223929.0912833204</v>
      </c>
      <c r="Q13" s="9">
        <f t="shared" si="13"/>
        <v>4359094.8222043868</v>
      </c>
      <c r="R13" s="10">
        <f t="shared" si="14"/>
        <v>44601963.676739112</v>
      </c>
      <c r="S13" s="9">
        <f t="shared" si="15"/>
        <v>3835200</v>
      </c>
      <c r="T13" s="9">
        <f t="shared" si="16"/>
        <v>3919574.4</v>
      </c>
      <c r="U13" s="9">
        <f t="shared" si="17"/>
        <v>4017563.76</v>
      </c>
      <c r="V13" s="9">
        <f t="shared" si="18"/>
        <v>4138090.6727999998</v>
      </c>
      <c r="W13" s="9">
        <f t="shared" si="19"/>
        <v>4249819.1209656</v>
      </c>
      <c r="X13" s="9">
        <f t="shared" si="20"/>
        <v>4339065.3225058774</v>
      </c>
      <c r="Y13" s="9">
        <f t="shared" si="21"/>
        <v>4490932.6087935828</v>
      </c>
      <c r="Z13" s="9">
        <f t="shared" si="22"/>
        <v>4616678.7218398033</v>
      </c>
      <c r="AA13" s="9">
        <f t="shared" si="23"/>
        <v>4709012.2962765992</v>
      </c>
      <c r="AB13" s="9">
        <f t="shared" si="24"/>
        <v>4906790.8127202168</v>
      </c>
      <c r="AC13" s="9">
        <f t="shared" si="25"/>
        <v>5068714.9095399836</v>
      </c>
      <c r="AD13" s="9">
        <f t="shared" si="26"/>
        <v>5230913.7866452634</v>
      </c>
      <c r="AE13" s="11">
        <f t="shared" si="27"/>
        <v>53522356.412086926</v>
      </c>
      <c r="AF13" s="9">
        <f t="shared" si="28"/>
        <v>4474400</v>
      </c>
      <c r="AG13" s="9">
        <f t="shared" si="29"/>
        <v>460224</v>
      </c>
      <c r="AH13" s="9">
        <f t="shared" si="30"/>
        <v>470348.92800000001</v>
      </c>
      <c r="AI13" s="9">
        <f t="shared" si="31"/>
        <v>482107.65120000002</v>
      </c>
      <c r="AJ13" s="9">
        <f t="shared" si="32"/>
        <v>496570.88073600002</v>
      </c>
      <c r="AK13" s="9">
        <f t="shared" si="33"/>
        <v>509978.29451587202</v>
      </c>
      <c r="AL13" s="9">
        <f t="shared" si="34"/>
        <v>520687.83870070532</v>
      </c>
      <c r="AM13" s="9">
        <f t="shared" si="35"/>
        <v>538911.91305523005</v>
      </c>
      <c r="AN13" s="9">
        <f t="shared" si="36"/>
        <v>554001.44662077643</v>
      </c>
      <c r="AO13" s="9">
        <f t="shared" si="37"/>
        <v>565081.47555319197</v>
      </c>
      <c r="AP13" s="9">
        <f t="shared" si="38"/>
        <v>588814.89752642601</v>
      </c>
      <c r="AQ13" s="9">
        <f t="shared" si="39"/>
        <v>608245.78914479807</v>
      </c>
      <c r="AR13" s="9">
        <f t="shared" si="40"/>
        <v>10269373.115053</v>
      </c>
      <c r="AS13" s="9">
        <f t="shared" si="41"/>
        <v>6392000</v>
      </c>
    </row>
    <row r="14" spans="1:45" outlineLevel="1" x14ac:dyDescent="0.3">
      <c r="A14" t="s">
        <v>8</v>
      </c>
      <c r="B14" t="s">
        <v>96</v>
      </c>
      <c r="C14" s="14" t="s">
        <v>18</v>
      </c>
      <c r="D14" t="str">
        <f t="shared" si="0"/>
        <v>ProdukID2029</v>
      </c>
      <c r="E14" s="9">
        <f t="shared" si="1"/>
        <v>25870000</v>
      </c>
      <c r="F14" s="9">
        <f t="shared" si="2"/>
        <v>2587000</v>
      </c>
      <c r="G14" s="9">
        <f t="shared" si="3"/>
        <v>2643914</v>
      </c>
      <c r="H14" s="9">
        <f t="shared" si="4"/>
        <v>2710011.85</v>
      </c>
      <c r="I14" s="9">
        <f t="shared" si="5"/>
        <v>2791312.2055000002</v>
      </c>
      <c r="J14" s="9">
        <f t="shared" si="6"/>
        <v>2866677.6350485003</v>
      </c>
      <c r="K14" s="9">
        <f t="shared" si="7"/>
        <v>2926877.8653845186</v>
      </c>
      <c r="L14" s="9">
        <f t="shared" si="8"/>
        <v>3029318.5906729768</v>
      </c>
      <c r="M14" s="9">
        <f t="shared" si="9"/>
        <v>3114139.5112118199</v>
      </c>
      <c r="N14" s="9">
        <f t="shared" si="10"/>
        <v>3176422.3014360564</v>
      </c>
      <c r="O14" s="9">
        <f t="shared" si="11"/>
        <v>3309832.0380963706</v>
      </c>
      <c r="P14" s="9">
        <f t="shared" si="12"/>
        <v>3419056.4953535507</v>
      </c>
      <c r="Q14" s="9">
        <f t="shared" si="13"/>
        <v>3528466.3032048643</v>
      </c>
      <c r="R14" s="10">
        <f t="shared" si="14"/>
        <v>36103028.79590866</v>
      </c>
      <c r="S14" s="9">
        <f t="shared" si="15"/>
        <v>3104400</v>
      </c>
      <c r="T14" s="9">
        <f t="shared" si="16"/>
        <v>3172696.8</v>
      </c>
      <c r="U14" s="9">
        <f t="shared" si="17"/>
        <v>3252014.2199999997</v>
      </c>
      <c r="V14" s="9">
        <f t="shared" si="18"/>
        <v>3349574.6465999996</v>
      </c>
      <c r="W14" s="9">
        <f t="shared" si="19"/>
        <v>3440013.1620581998</v>
      </c>
      <c r="X14" s="9">
        <f t="shared" si="20"/>
        <v>3512253.438461422</v>
      </c>
      <c r="Y14" s="9">
        <f t="shared" si="21"/>
        <v>3635182.3088075719</v>
      </c>
      <c r="Z14" s="9">
        <f t="shared" si="22"/>
        <v>3736967.4134541838</v>
      </c>
      <c r="AA14" s="9">
        <f t="shared" si="23"/>
        <v>3811706.7617232674</v>
      </c>
      <c r="AB14" s="9">
        <f t="shared" si="24"/>
        <v>3971798.4457156444</v>
      </c>
      <c r="AC14" s="9">
        <f t="shared" si="25"/>
        <v>4102867.7944242605</v>
      </c>
      <c r="AD14" s="9">
        <f t="shared" si="26"/>
        <v>4234159.5638458366</v>
      </c>
      <c r="AE14" s="11">
        <f t="shared" si="27"/>
        <v>43323634.555090383</v>
      </c>
      <c r="AF14" s="9">
        <f t="shared" si="28"/>
        <v>3621800.0000000005</v>
      </c>
      <c r="AG14" s="9">
        <f t="shared" si="29"/>
        <v>372528</v>
      </c>
      <c r="AH14" s="9">
        <f t="shared" si="30"/>
        <v>380723.61599999998</v>
      </c>
      <c r="AI14" s="9">
        <f t="shared" si="31"/>
        <v>390241.70639999997</v>
      </c>
      <c r="AJ14" s="9">
        <f t="shared" si="32"/>
        <v>401948.95759199996</v>
      </c>
      <c r="AK14" s="9">
        <f t="shared" si="33"/>
        <v>412801.57944698399</v>
      </c>
      <c r="AL14" s="9">
        <f t="shared" si="34"/>
        <v>421470.41261537065</v>
      </c>
      <c r="AM14" s="9">
        <f t="shared" si="35"/>
        <v>436221.87705690862</v>
      </c>
      <c r="AN14" s="9">
        <f t="shared" si="36"/>
        <v>448436.08961450204</v>
      </c>
      <c r="AO14" s="9">
        <f t="shared" si="37"/>
        <v>457404.81140679208</v>
      </c>
      <c r="AP14" s="9">
        <f t="shared" si="38"/>
        <v>476615.81348587736</v>
      </c>
      <c r="AQ14" s="9">
        <f t="shared" si="39"/>
        <v>492344.13533091132</v>
      </c>
      <c r="AR14" s="9">
        <f t="shared" si="40"/>
        <v>8312536.9989493471</v>
      </c>
      <c r="AS14" s="9">
        <f t="shared" si="41"/>
        <v>5174000</v>
      </c>
    </row>
    <row r="15" spans="1:45" outlineLevel="1" x14ac:dyDescent="0.3">
      <c r="A15" t="s">
        <v>8</v>
      </c>
      <c r="B15" t="s">
        <v>97</v>
      </c>
      <c r="C15" s="14" t="s">
        <v>19</v>
      </c>
      <c r="D15" t="str">
        <f t="shared" si="0"/>
        <v>ProdukID2030</v>
      </c>
      <c r="E15" s="9">
        <f t="shared" si="1"/>
        <v>26590000</v>
      </c>
      <c r="F15" s="9">
        <f t="shared" si="2"/>
        <v>2659000</v>
      </c>
      <c r="G15" s="9">
        <f t="shared" si="3"/>
        <v>2717498</v>
      </c>
      <c r="H15" s="9">
        <f t="shared" si="4"/>
        <v>2785435.45</v>
      </c>
      <c r="I15" s="9">
        <f t="shared" si="5"/>
        <v>2868998.5135000004</v>
      </c>
      <c r="J15" s="9">
        <f t="shared" si="6"/>
        <v>2946461.4733645003</v>
      </c>
      <c r="K15" s="9">
        <f t="shared" si="7"/>
        <v>3008337.1643051547</v>
      </c>
      <c r="L15" s="9">
        <f t="shared" si="8"/>
        <v>3113628.965055835</v>
      </c>
      <c r="M15" s="9">
        <f t="shared" si="9"/>
        <v>3200810.5760773984</v>
      </c>
      <c r="N15" s="9">
        <f t="shared" si="10"/>
        <v>3264826.7875989461</v>
      </c>
      <c r="O15" s="9">
        <f t="shared" si="11"/>
        <v>3401949.5126781017</v>
      </c>
      <c r="P15" s="9">
        <f t="shared" si="12"/>
        <v>3514213.846596479</v>
      </c>
      <c r="Q15" s="9">
        <f t="shared" si="13"/>
        <v>3626668.6896875664</v>
      </c>
      <c r="R15" s="10">
        <f t="shared" si="14"/>
        <v>37107828.978863984</v>
      </c>
      <c r="S15" s="9">
        <f t="shared" si="15"/>
        <v>3190800</v>
      </c>
      <c r="T15" s="9">
        <f t="shared" si="16"/>
        <v>3260997.6</v>
      </c>
      <c r="U15" s="9">
        <f t="shared" si="17"/>
        <v>3342522.54</v>
      </c>
      <c r="V15" s="9">
        <f t="shared" si="18"/>
        <v>3442798.2162000001</v>
      </c>
      <c r="W15" s="9">
        <f t="shared" si="19"/>
        <v>3535753.7680374002</v>
      </c>
      <c r="X15" s="9">
        <f t="shared" si="20"/>
        <v>3610004.5971661857</v>
      </c>
      <c r="Y15" s="9">
        <f t="shared" si="21"/>
        <v>3736354.7580670021</v>
      </c>
      <c r="Z15" s="9">
        <f t="shared" si="22"/>
        <v>3840972.6912928782</v>
      </c>
      <c r="AA15" s="9">
        <f t="shared" si="23"/>
        <v>3917792.1451187357</v>
      </c>
      <c r="AB15" s="9">
        <f t="shared" si="24"/>
        <v>4082339.4152137227</v>
      </c>
      <c r="AC15" s="9">
        <f t="shared" si="25"/>
        <v>4217056.6159157753</v>
      </c>
      <c r="AD15" s="9">
        <f t="shared" si="26"/>
        <v>4352002.4276250806</v>
      </c>
      <c r="AE15" s="11">
        <f t="shared" si="27"/>
        <v>44529394.774636783</v>
      </c>
      <c r="AF15" s="9">
        <f t="shared" si="28"/>
        <v>3722600.0000000005</v>
      </c>
      <c r="AG15" s="9">
        <f t="shared" si="29"/>
        <v>382896</v>
      </c>
      <c r="AH15" s="9">
        <f t="shared" si="30"/>
        <v>391319.712</v>
      </c>
      <c r="AI15" s="9">
        <f t="shared" si="31"/>
        <v>401102.70480000001</v>
      </c>
      <c r="AJ15" s="9">
        <f t="shared" si="32"/>
        <v>413135.785944</v>
      </c>
      <c r="AK15" s="9">
        <f t="shared" si="33"/>
        <v>424290.45216448803</v>
      </c>
      <c r="AL15" s="9">
        <f t="shared" si="34"/>
        <v>433200.55165994226</v>
      </c>
      <c r="AM15" s="9">
        <f t="shared" si="35"/>
        <v>448362.57096804027</v>
      </c>
      <c r="AN15" s="9">
        <f t="shared" si="36"/>
        <v>460916.72295514541</v>
      </c>
      <c r="AO15" s="9">
        <f t="shared" si="37"/>
        <v>470135.05741424829</v>
      </c>
      <c r="AP15" s="9">
        <f t="shared" si="38"/>
        <v>489880.72982564673</v>
      </c>
      <c r="AQ15" s="9">
        <f t="shared" si="39"/>
        <v>506046.79390989308</v>
      </c>
      <c r="AR15" s="9">
        <f t="shared" si="40"/>
        <v>8543887.0816414058</v>
      </c>
      <c r="AS15" s="9">
        <f t="shared" si="41"/>
        <v>5318000</v>
      </c>
    </row>
    <row r="16" spans="1:45" outlineLevel="1" x14ac:dyDescent="0.3">
      <c r="A16" t="s">
        <v>8</v>
      </c>
      <c r="B16" t="s">
        <v>98</v>
      </c>
      <c r="C16" s="14" t="s">
        <v>20</v>
      </c>
      <c r="D16" t="str">
        <f t="shared" si="0"/>
        <v>ProdukID2031</v>
      </c>
      <c r="E16" s="9">
        <f t="shared" si="1"/>
        <v>22930000</v>
      </c>
      <c r="F16" s="9">
        <f t="shared" si="2"/>
        <v>2293000</v>
      </c>
      <c r="G16" s="9">
        <f t="shared" si="3"/>
        <v>2343446</v>
      </c>
      <c r="H16" s="9">
        <f t="shared" si="4"/>
        <v>2402032.15</v>
      </c>
      <c r="I16" s="9">
        <f t="shared" si="5"/>
        <v>2474093.1144999997</v>
      </c>
      <c r="J16" s="9">
        <f t="shared" si="6"/>
        <v>2540893.6285914998</v>
      </c>
      <c r="K16" s="9">
        <f t="shared" si="7"/>
        <v>2594252.3947919211</v>
      </c>
      <c r="L16" s="9">
        <f t="shared" si="8"/>
        <v>2685051.2286096383</v>
      </c>
      <c r="M16" s="9">
        <f t="shared" si="9"/>
        <v>2760232.6630107081</v>
      </c>
      <c r="N16" s="9">
        <f t="shared" si="10"/>
        <v>2815437.3162709223</v>
      </c>
      <c r="O16" s="9">
        <f t="shared" si="11"/>
        <v>2933685.683554301</v>
      </c>
      <c r="P16" s="9">
        <f t="shared" si="12"/>
        <v>3030497.3111115932</v>
      </c>
      <c r="Q16" s="9">
        <f t="shared" si="13"/>
        <v>3127473.2250671643</v>
      </c>
      <c r="R16" s="10">
        <f t="shared" si="14"/>
        <v>32000094.715507749</v>
      </c>
      <c r="S16" s="9">
        <f t="shared" si="15"/>
        <v>2751600</v>
      </c>
      <c r="T16" s="9">
        <f t="shared" si="16"/>
        <v>2812135.2</v>
      </c>
      <c r="U16" s="9">
        <f t="shared" si="17"/>
        <v>2882438.58</v>
      </c>
      <c r="V16" s="9">
        <f t="shared" si="18"/>
        <v>2968911.7374</v>
      </c>
      <c r="W16" s="9">
        <f t="shared" si="19"/>
        <v>3049072.3543098001</v>
      </c>
      <c r="X16" s="9">
        <f t="shared" si="20"/>
        <v>3113102.8737503057</v>
      </c>
      <c r="Y16" s="9">
        <f t="shared" si="21"/>
        <v>3222061.4743315666</v>
      </c>
      <c r="Z16" s="9">
        <f t="shared" si="22"/>
        <v>3312279.1956128506</v>
      </c>
      <c r="AA16" s="9">
        <f t="shared" si="23"/>
        <v>3378524.7795251077</v>
      </c>
      <c r="AB16" s="9">
        <f t="shared" si="24"/>
        <v>3520422.8202651623</v>
      </c>
      <c r="AC16" s="9">
        <f t="shared" si="25"/>
        <v>3636596.7733339127</v>
      </c>
      <c r="AD16" s="9">
        <f t="shared" si="26"/>
        <v>3752967.8700805977</v>
      </c>
      <c r="AE16" s="11">
        <f t="shared" si="27"/>
        <v>38400113.658609308</v>
      </c>
      <c r="AF16" s="9">
        <f t="shared" si="28"/>
        <v>3210200.0000000005</v>
      </c>
      <c r="AG16" s="9">
        <f t="shared" si="29"/>
        <v>330192</v>
      </c>
      <c r="AH16" s="9">
        <f t="shared" si="30"/>
        <v>337456.22399999999</v>
      </c>
      <c r="AI16" s="9">
        <f t="shared" si="31"/>
        <v>345892.62959999999</v>
      </c>
      <c r="AJ16" s="9">
        <f t="shared" si="32"/>
        <v>356269.40848799999</v>
      </c>
      <c r="AK16" s="9">
        <f t="shared" si="33"/>
        <v>365888.68251717597</v>
      </c>
      <c r="AL16" s="9">
        <f t="shared" si="34"/>
        <v>373572.34485003666</v>
      </c>
      <c r="AM16" s="9">
        <f t="shared" si="35"/>
        <v>386647.37691978796</v>
      </c>
      <c r="AN16" s="9">
        <f t="shared" si="36"/>
        <v>397473.50347354205</v>
      </c>
      <c r="AO16" s="9">
        <f t="shared" si="37"/>
        <v>405422.97354301286</v>
      </c>
      <c r="AP16" s="9">
        <f t="shared" si="38"/>
        <v>422450.73843181942</v>
      </c>
      <c r="AQ16" s="9">
        <f t="shared" si="39"/>
        <v>436391.61280006944</v>
      </c>
      <c r="AR16" s="9">
        <f t="shared" si="40"/>
        <v>7367857.4946234431</v>
      </c>
      <c r="AS16" s="9">
        <f t="shared" si="41"/>
        <v>4586000</v>
      </c>
    </row>
    <row r="17" spans="1:45" outlineLevel="1" x14ac:dyDescent="0.3">
      <c r="A17" t="s">
        <v>8</v>
      </c>
      <c r="B17" t="s">
        <v>99</v>
      </c>
      <c r="C17" s="14" t="s">
        <v>21</v>
      </c>
      <c r="D17" t="str">
        <f t="shared" si="0"/>
        <v>ProdukID2032</v>
      </c>
      <c r="E17" s="9">
        <f t="shared" si="1"/>
        <v>27540000</v>
      </c>
      <c r="F17" s="9">
        <f t="shared" si="2"/>
        <v>2754000</v>
      </c>
      <c r="G17" s="9">
        <f t="shared" si="3"/>
        <v>2814588</v>
      </c>
      <c r="H17" s="9">
        <f t="shared" si="4"/>
        <v>2884952.7</v>
      </c>
      <c r="I17" s="9">
        <f t="shared" si="5"/>
        <v>2971501.2810000004</v>
      </c>
      <c r="J17" s="9">
        <f t="shared" si="6"/>
        <v>3051731.8155870005</v>
      </c>
      <c r="K17" s="9">
        <f t="shared" si="7"/>
        <v>3115818.1837143274</v>
      </c>
      <c r="L17" s="9">
        <f t="shared" si="8"/>
        <v>3224871.8201443288</v>
      </c>
      <c r="M17" s="9">
        <f t="shared" si="9"/>
        <v>3315168.2311083698</v>
      </c>
      <c r="N17" s="9">
        <f t="shared" si="10"/>
        <v>3381471.5957305371</v>
      </c>
      <c r="O17" s="9">
        <f t="shared" si="11"/>
        <v>3523493.4027512195</v>
      </c>
      <c r="P17" s="9">
        <f t="shared" si="12"/>
        <v>3639768.6850420097</v>
      </c>
      <c r="Q17" s="9">
        <f t="shared" si="13"/>
        <v>3756241.2829633541</v>
      </c>
      <c r="R17" s="10">
        <f t="shared" si="14"/>
        <v>38433606.998041153</v>
      </c>
      <c r="S17" s="9">
        <f t="shared" si="15"/>
        <v>3304800</v>
      </c>
      <c r="T17" s="9">
        <f t="shared" si="16"/>
        <v>3377505.6</v>
      </c>
      <c r="U17" s="9">
        <f t="shared" si="17"/>
        <v>3461943.24</v>
      </c>
      <c r="V17" s="9">
        <f t="shared" si="18"/>
        <v>3565801.5372000001</v>
      </c>
      <c r="W17" s="9">
        <f t="shared" si="19"/>
        <v>3662078.1787044001</v>
      </c>
      <c r="X17" s="9">
        <f t="shared" si="20"/>
        <v>3738981.8204571926</v>
      </c>
      <c r="Y17" s="9">
        <f t="shared" si="21"/>
        <v>3869846.1841731942</v>
      </c>
      <c r="Z17" s="9">
        <f t="shared" si="22"/>
        <v>3978201.8773300438</v>
      </c>
      <c r="AA17" s="9">
        <f t="shared" si="23"/>
        <v>4057765.9148766445</v>
      </c>
      <c r="AB17" s="9">
        <f t="shared" si="24"/>
        <v>4228192.0833014632</v>
      </c>
      <c r="AC17" s="9">
        <f t="shared" si="25"/>
        <v>4367722.4220504118</v>
      </c>
      <c r="AD17" s="9">
        <f t="shared" si="26"/>
        <v>4507489.5395560246</v>
      </c>
      <c r="AE17" s="11">
        <f t="shared" si="27"/>
        <v>46120328.39764937</v>
      </c>
      <c r="AF17" s="9">
        <f t="shared" si="28"/>
        <v>3855600.0000000005</v>
      </c>
      <c r="AG17" s="9">
        <f t="shared" si="29"/>
        <v>396576</v>
      </c>
      <c r="AH17" s="9">
        <f t="shared" si="30"/>
        <v>405300.67200000002</v>
      </c>
      <c r="AI17" s="9">
        <f t="shared" si="31"/>
        <v>415433.1888</v>
      </c>
      <c r="AJ17" s="9">
        <f t="shared" si="32"/>
        <v>427896.18446399999</v>
      </c>
      <c r="AK17" s="9">
        <f t="shared" si="33"/>
        <v>439449.381444528</v>
      </c>
      <c r="AL17" s="9">
        <f t="shared" si="34"/>
        <v>448677.8184548631</v>
      </c>
      <c r="AM17" s="9">
        <f t="shared" si="35"/>
        <v>464381.54210078332</v>
      </c>
      <c r="AN17" s="9">
        <f t="shared" si="36"/>
        <v>477384.22527960525</v>
      </c>
      <c r="AO17" s="9">
        <f t="shared" si="37"/>
        <v>486931.90978519735</v>
      </c>
      <c r="AP17" s="9">
        <f t="shared" si="38"/>
        <v>507383.04999617563</v>
      </c>
      <c r="AQ17" s="9">
        <f t="shared" si="39"/>
        <v>524126.69064604945</v>
      </c>
      <c r="AR17" s="9">
        <f t="shared" si="40"/>
        <v>8849140.6629712023</v>
      </c>
      <c r="AS17" s="9">
        <f t="shared" si="41"/>
        <v>5508000</v>
      </c>
    </row>
    <row r="18" spans="1:45" outlineLevel="1" x14ac:dyDescent="0.3">
      <c r="A18" t="s">
        <v>8</v>
      </c>
      <c r="B18" t="s">
        <v>100</v>
      </c>
      <c r="C18" s="14" t="s">
        <v>22</v>
      </c>
      <c r="D18" t="str">
        <f t="shared" si="0"/>
        <v>ProdukID2033</v>
      </c>
      <c r="E18" s="9">
        <f t="shared" si="1"/>
        <v>30550000</v>
      </c>
      <c r="F18" s="9">
        <f t="shared" si="2"/>
        <v>3055000</v>
      </c>
      <c r="G18" s="9">
        <f t="shared" si="3"/>
        <v>3122210</v>
      </c>
      <c r="H18" s="9">
        <f t="shared" si="4"/>
        <v>3200265.25</v>
      </c>
      <c r="I18" s="9">
        <f t="shared" si="5"/>
        <v>3296273.2075</v>
      </c>
      <c r="J18" s="9">
        <f t="shared" si="6"/>
        <v>3385272.5841025002</v>
      </c>
      <c r="K18" s="9">
        <f t="shared" si="7"/>
        <v>3456363.3083686526</v>
      </c>
      <c r="L18" s="9">
        <f t="shared" si="8"/>
        <v>3577336.0241615553</v>
      </c>
      <c r="M18" s="9">
        <f t="shared" si="9"/>
        <v>3677501.4328380791</v>
      </c>
      <c r="N18" s="9">
        <f t="shared" si="10"/>
        <v>3751051.4614948407</v>
      </c>
      <c r="O18" s="9">
        <f t="shared" si="11"/>
        <v>3908595.6228776239</v>
      </c>
      <c r="P18" s="9">
        <f t="shared" si="12"/>
        <v>4037579.2784325853</v>
      </c>
      <c r="Q18" s="9">
        <f t="shared" si="13"/>
        <v>4166781.8153424282</v>
      </c>
      <c r="R18" s="10">
        <f t="shared" si="14"/>
        <v>42634229.985118262</v>
      </c>
      <c r="S18" s="9">
        <f t="shared" si="15"/>
        <v>3666000</v>
      </c>
      <c r="T18" s="9">
        <f t="shared" si="16"/>
        <v>3746652</v>
      </c>
      <c r="U18" s="9">
        <f t="shared" si="17"/>
        <v>3840318.3</v>
      </c>
      <c r="V18" s="9">
        <f t="shared" si="18"/>
        <v>3955527.8489999999</v>
      </c>
      <c r="W18" s="9">
        <f t="shared" si="19"/>
        <v>4062327.1009229999</v>
      </c>
      <c r="X18" s="9">
        <f t="shared" si="20"/>
        <v>4147635.9700423828</v>
      </c>
      <c r="Y18" s="9">
        <f t="shared" si="21"/>
        <v>4292803.2289938666</v>
      </c>
      <c r="Z18" s="9">
        <f t="shared" si="22"/>
        <v>4413001.7194056949</v>
      </c>
      <c r="AA18" s="9">
        <f t="shared" si="23"/>
        <v>4501261.7537938086</v>
      </c>
      <c r="AB18" s="9">
        <f t="shared" si="24"/>
        <v>4690314.7474531485</v>
      </c>
      <c r="AC18" s="9">
        <f t="shared" si="25"/>
        <v>4845095.1341191027</v>
      </c>
      <c r="AD18" s="9">
        <f t="shared" si="26"/>
        <v>5000138.1784109138</v>
      </c>
      <c r="AE18" s="11">
        <f t="shared" si="27"/>
        <v>51161075.982141912</v>
      </c>
      <c r="AF18" s="9">
        <f t="shared" si="28"/>
        <v>4277000</v>
      </c>
      <c r="AG18" s="9">
        <f t="shared" si="29"/>
        <v>439920</v>
      </c>
      <c r="AH18" s="9">
        <f t="shared" si="30"/>
        <v>449598.24</v>
      </c>
      <c r="AI18" s="9">
        <f t="shared" si="31"/>
        <v>460838.196</v>
      </c>
      <c r="AJ18" s="9">
        <f t="shared" si="32"/>
        <v>474663.34188000002</v>
      </c>
      <c r="AK18" s="9">
        <f t="shared" si="33"/>
        <v>487479.25211076002</v>
      </c>
      <c r="AL18" s="9">
        <f t="shared" si="34"/>
        <v>497716.31640508596</v>
      </c>
      <c r="AM18" s="9">
        <f t="shared" si="35"/>
        <v>515136.387479264</v>
      </c>
      <c r="AN18" s="9">
        <f t="shared" si="36"/>
        <v>529560.20632868342</v>
      </c>
      <c r="AO18" s="9">
        <f t="shared" si="37"/>
        <v>540151.41045525705</v>
      </c>
      <c r="AP18" s="9">
        <f t="shared" si="38"/>
        <v>562837.7696943779</v>
      </c>
      <c r="AQ18" s="9">
        <f t="shared" si="39"/>
        <v>581411.41609429242</v>
      </c>
      <c r="AR18" s="9">
        <f t="shared" si="40"/>
        <v>9816312.5364477225</v>
      </c>
      <c r="AS18" s="9">
        <f t="shared" si="41"/>
        <v>6110000</v>
      </c>
    </row>
    <row r="19" spans="1:45" outlineLevel="1" x14ac:dyDescent="0.3">
      <c r="A19" t="s">
        <v>8</v>
      </c>
      <c r="B19" t="s">
        <v>101</v>
      </c>
      <c r="C19" s="14" t="s">
        <v>23</v>
      </c>
      <c r="D19" t="str">
        <f t="shared" si="0"/>
        <v>ProdukID2036</v>
      </c>
      <c r="E19" s="9">
        <f t="shared" si="1"/>
        <v>22150000</v>
      </c>
      <c r="F19" s="9">
        <f t="shared" si="2"/>
        <v>2215000</v>
      </c>
      <c r="G19" s="9">
        <f t="shared" si="3"/>
        <v>2263730</v>
      </c>
      <c r="H19" s="9">
        <f t="shared" si="4"/>
        <v>2320323.25</v>
      </c>
      <c r="I19" s="9">
        <f t="shared" si="5"/>
        <v>2389932.9474999998</v>
      </c>
      <c r="J19" s="9">
        <f t="shared" si="6"/>
        <v>2454461.1370824999</v>
      </c>
      <c r="K19" s="9">
        <f t="shared" si="7"/>
        <v>2506004.8209612323</v>
      </c>
      <c r="L19" s="9">
        <f t="shared" si="8"/>
        <v>2593714.9896948757</v>
      </c>
      <c r="M19" s="9">
        <f t="shared" si="9"/>
        <v>2666339.0094063324</v>
      </c>
      <c r="N19" s="9">
        <f t="shared" si="10"/>
        <v>2719665.7895944589</v>
      </c>
      <c r="O19" s="9">
        <f t="shared" si="11"/>
        <v>2833891.7527574264</v>
      </c>
      <c r="P19" s="9">
        <f t="shared" si="12"/>
        <v>2927410.1805984215</v>
      </c>
      <c r="Q19" s="9">
        <f t="shared" si="13"/>
        <v>3021087.3063775711</v>
      </c>
      <c r="R19" s="10">
        <f t="shared" si="14"/>
        <v>30911561.183972821</v>
      </c>
      <c r="S19" s="9">
        <f t="shared" si="15"/>
        <v>2658000</v>
      </c>
      <c r="T19" s="9">
        <f t="shared" si="16"/>
        <v>2716476</v>
      </c>
      <c r="U19" s="9">
        <f t="shared" si="17"/>
        <v>2784387.9</v>
      </c>
      <c r="V19" s="9">
        <f t="shared" si="18"/>
        <v>2867919.537</v>
      </c>
      <c r="W19" s="9">
        <f t="shared" si="19"/>
        <v>2945353.3644989999</v>
      </c>
      <c r="X19" s="9">
        <f t="shared" si="20"/>
        <v>3007205.7851534788</v>
      </c>
      <c r="Y19" s="9">
        <f t="shared" si="21"/>
        <v>3112457.9876338504</v>
      </c>
      <c r="Z19" s="9">
        <f t="shared" si="22"/>
        <v>3199606.8112875982</v>
      </c>
      <c r="AA19" s="9">
        <f t="shared" si="23"/>
        <v>3263598.9475133503</v>
      </c>
      <c r="AB19" s="9">
        <f t="shared" si="24"/>
        <v>3400670.103308911</v>
      </c>
      <c r="AC19" s="9">
        <f t="shared" si="25"/>
        <v>3512892.2167181051</v>
      </c>
      <c r="AD19" s="9">
        <f t="shared" si="26"/>
        <v>3625304.7676530844</v>
      </c>
      <c r="AE19" s="11">
        <f t="shared" si="27"/>
        <v>37093873.420767374</v>
      </c>
      <c r="AF19" s="9">
        <f t="shared" si="28"/>
        <v>3101000.0000000005</v>
      </c>
      <c r="AG19" s="9">
        <f t="shared" si="29"/>
        <v>318960</v>
      </c>
      <c r="AH19" s="9">
        <f t="shared" si="30"/>
        <v>325977.12</v>
      </c>
      <c r="AI19" s="9">
        <f t="shared" si="31"/>
        <v>334126.54800000001</v>
      </c>
      <c r="AJ19" s="9">
        <f t="shared" si="32"/>
        <v>344150.34444000002</v>
      </c>
      <c r="AK19" s="9">
        <f t="shared" si="33"/>
        <v>353442.40373988001</v>
      </c>
      <c r="AL19" s="9">
        <f t="shared" si="34"/>
        <v>360864.69421841751</v>
      </c>
      <c r="AM19" s="9">
        <f t="shared" si="35"/>
        <v>373494.95851606212</v>
      </c>
      <c r="AN19" s="9">
        <f t="shared" si="36"/>
        <v>383952.81735451188</v>
      </c>
      <c r="AO19" s="9">
        <f t="shared" si="37"/>
        <v>391631.8737016021</v>
      </c>
      <c r="AP19" s="9">
        <f t="shared" si="38"/>
        <v>408080.41239706939</v>
      </c>
      <c r="AQ19" s="9">
        <f t="shared" si="39"/>
        <v>421547.06600617268</v>
      </c>
      <c r="AR19" s="9">
        <f t="shared" si="40"/>
        <v>7117228.2383737154</v>
      </c>
      <c r="AS19" s="9">
        <f t="shared" si="41"/>
        <v>4430000</v>
      </c>
    </row>
    <row r="20" spans="1:45" outlineLevel="1" x14ac:dyDescent="0.3">
      <c r="A20" t="s">
        <v>8</v>
      </c>
      <c r="B20" t="s">
        <v>102</v>
      </c>
      <c r="C20" s="14" t="s">
        <v>24</v>
      </c>
      <c r="D20" t="str">
        <f t="shared" si="0"/>
        <v>ProdukID2040</v>
      </c>
      <c r="E20" s="9">
        <f t="shared" si="1"/>
        <v>26450000</v>
      </c>
      <c r="F20" s="9">
        <f t="shared" si="2"/>
        <v>2645000</v>
      </c>
      <c r="G20" s="9">
        <f t="shared" si="3"/>
        <v>2703190</v>
      </c>
      <c r="H20" s="9">
        <f t="shared" si="4"/>
        <v>2770769.75</v>
      </c>
      <c r="I20" s="9">
        <f t="shared" si="5"/>
        <v>2853892.8424999998</v>
      </c>
      <c r="J20" s="9">
        <f t="shared" si="6"/>
        <v>2930947.9492474999</v>
      </c>
      <c r="K20" s="9">
        <f t="shared" si="7"/>
        <v>2992497.8561816975</v>
      </c>
      <c r="L20" s="9">
        <f t="shared" si="8"/>
        <v>3097235.281148057</v>
      </c>
      <c r="M20" s="9">
        <f t="shared" si="9"/>
        <v>3183957.8690202027</v>
      </c>
      <c r="N20" s="9">
        <f t="shared" si="10"/>
        <v>3247637.0264006066</v>
      </c>
      <c r="O20" s="9">
        <f t="shared" si="11"/>
        <v>3384037.781509432</v>
      </c>
      <c r="P20" s="9">
        <f t="shared" si="12"/>
        <v>3495711.0282992432</v>
      </c>
      <c r="Q20" s="9">
        <f t="shared" si="13"/>
        <v>3607573.7812048187</v>
      </c>
      <c r="R20" s="10">
        <f t="shared" si="14"/>
        <v>36912451.165511556</v>
      </c>
      <c r="S20" s="9">
        <f t="shared" si="15"/>
        <v>3174000</v>
      </c>
      <c r="T20" s="9">
        <f t="shared" si="16"/>
        <v>3243828</v>
      </c>
      <c r="U20" s="9">
        <f t="shared" si="17"/>
        <v>3324923.7</v>
      </c>
      <c r="V20" s="9">
        <f t="shared" si="18"/>
        <v>3424671.4110000003</v>
      </c>
      <c r="W20" s="9">
        <f t="shared" si="19"/>
        <v>3517137.5390970004</v>
      </c>
      <c r="X20" s="9">
        <f t="shared" si="20"/>
        <v>3590997.4274180373</v>
      </c>
      <c r="Y20" s="9">
        <f t="shared" si="21"/>
        <v>3716682.3373776688</v>
      </c>
      <c r="Z20" s="9">
        <f t="shared" si="22"/>
        <v>3820749.4428242436</v>
      </c>
      <c r="AA20" s="9">
        <f t="shared" si="23"/>
        <v>3897164.4316807282</v>
      </c>
      <c r="AB20" s="9">
        <f t="shared" si="24"/>
        <v>4060845.3378113187</v>
      </c>
      <c r="AC20" s="9">
        <f t="shared" si="25"/>
        <v>4194853.2339590918</v>
      </c>
      <c r="AD20" s="9">
        <f t="shared" si="26"/>
        <v>4329088.5374457827</v>
      </c>
      <c r="AE20" s="11">
        <f t="shared" si="27"/>
        <v>44294941.39861387</v>
      </c>
      <c r="AF20" s="9">
        <f t="shared" si="28"/>
        <v>3703000.0000000005</v>
      </c>
      <c r="AG20" s="9">
        <f t="shared" si="29"/>
        <v>380880</v>
      </c>
      <c r="AH20" s="9">
        <f t="shared" si="30"/>
        <v>389259.36</v>
      </c>
      <c r="AI20" s="9">
        <f t="shared" si="31"/>
        <v>398990.84399999998</v>
      </c>
      <c r="AJ20" s="9">
        <f t="shared" si="32"/>
        <v>410960.56932000001</v>
      </c>
      <c r="AK20" s="9">
        <f t="shared" si="33"/>
        <v>422056.50469164003</v>
      </c>
      <c r="AL20" s="9">
        <f t="shared" si="34"/>
        <v>430919.69129016448</v>
      </c>
      <c r="AM20" s="9">
        <f t="shared" si="35"/>
        <v>446001.88048532023</v>
      </c>
      <c r="AN20" s="9">
        <f t="shared" si="36"/>
        <v>458489.93313890917</v>
      </c>
      <c r="AO20" s="9">
        <f t="shared" si="37"/>
        <v>467659.73180168733</v>
      </c>
      <c r="AP20" s="9">
        <f t="shared" si="38"/>
        <v>487301.44053735823</v>
      </c>
      <c r="AQ20" s="9">
        <f t="shared" si="39"/>
        <v>503382.38807509106</v>
      </c>
      <c r="AR20" s="9">
        <f t="shared" si="40"/>
        <v>8498902.3433401715</v>
      </c>
      <c r="AS20" s="9">
        <f t="shared" si="41"/>
        <v>5290000</v>
      </c>
    </row>
    <row r="21" spans="1:45" outlineLevel="1" x14ac:dyDescent="0.3">
      <c r="A21" t="s">
        <v>8</v>
      </c>
      <c r="B21" t="s">
        <v>103</v>
      </c>
      <c r="C21" s="14" t="s">
        <v>25</v>
      </c>
      <c r="D21" t="str">
        <f t="shared" si="0"/>
        <v>ProdukID2046</v>
      </c>
      <c r="E21" s="9">
        <f t="shared" si="1"/>
        <v>33740000</v>
      </c>
      <c r="F21" s="9">
        <f t="shared" si="2"/>
        <v>3374000</v>
      </c>
      <c r="G21" s="9">
        <f t="shared" si="3"/>
        <v>3448228</v>
      </c>
      <c r="H21" s="9">
        <f t="shared" si="4"/>
        <v>3534433.7</v>
      </c>
      <c r="I21" s="9">
        <f t="shared" si="5"/>
        <v>3640466.7110000001</v>
      </c>
      <c r="J21" s="9">
        <f t="shared" si="6"/>
        <v>3738759.3121970003</v>
      </c>
      <c r="K21" s="9">
        <f t="shared" si="7"/>
        <v>3817273.2577531375</v>
      </c>
      <c r="L21" s="9">
        <f t="shared" si="8"/>
        <v>3950877.8217744972</v>
      </c>
      <c r="M21" s="9">
        <f t="shared" si="9"/>
        <v>4061502.4007841833</v>
      </c>
      <c r="N21" s="9">
        <f t="shared" si="10"/>
        <v>4142732.4487998672</v>
      </c>
      <c r="O21" s="9">
        <f t="shared" si="11"/>
        <v>4316727.2116494616</v>
      </c>
      <c r="P21" s="9">
        <f t="shared" si="12"/>
        <v>4459179.2096338943</v>
      </c>
      <c r="Q21" s="9">
        <f t="shared" si="13"/>
        <v>4601872.9443421792</v>
      </c>
      <c r="R21" s="10">
        <f t="shared" si="14"/>
        <v>47086053.017934225</v>
      </c>
      <c r="S21" s="9">
        <f t="shared" si="15"/>
        <v>4048800</v>
      </c>
      <c r="T21" s="9">
        <f t="shared" si="16"/>
        <v>4137873.6</v>
      </c>
      <c r="U21" s="9">
        <f t="shared" si="17"/>
        <v>4241320.4400000004</v>
      </c>
      <c r="V21" s="9">
        <f t="shared" si="18"/>
        <v>4368560.0532</v>
      </c>
      <c r="W21" s="9">
        <f t="shared" si="19"/>
        <v>4486511.1746364003</v>
      </c>
      <c r="X21" s="9">
        <f t="shared" si="20"/>
        <v>4580727.9093037648</v>
      </c>
      <c r="Y21" s="9">
        <f t="shared" si="21"/>
        <v>4741053.386129397</v>
      </c>
      <c r="Z21" s="9">
        <f t="shared" si="22"/>
        <v>4873802.8809410203</v>
      </c>
      <c r="AA21" s="9">
        <f t="shared" si="23"/>
        <v>4971278.9385598404</v>
      </c>
      <c r="AB21" s="9">
        <f t="shared" si="24"/>
        <v>5180072.6539793536</v>
      </c>
      <c r="AC21" s="9">
        <f t="shared" si="25"/>
        <v>5351015.051560672</v>
      </c>
      <c r="AD21" s="9">
        <f t="shared" si="26"/>
        <v>5522247.5332106138</v>
      </c>
      <c r="AE21" s="11">
        <f t="shared" si="27"/>
        <v>56503263.621521056</v>
      </c>
      <c r="AF21" s="9">
        <f t="shared" si="28"/>
        <v>4723600</v>
      </c>
      <c r="AG21" s="9">
        <f t="shared" si="29"/>
        <v>485856</v>
      </c>
      <c r="AH21" s="9">
        <f t="shared" si="30"/>
        <v>496544.83199999999</v>
      </c>
      <c r="AI21" s="9">
        <f t="shared" si="31"/>
        <v>508958.45279999997</v>
      </c>
      <c r="AJ21" s="9">
        <f t="shared" si="32"/>
        <v>524227.20638399996</v>
      </c>
      <c r="AK21" s="9">
        <f t="shared" si="33"/>
        <v>538381.34095636802</v>
      </c>
      <c r="AL21" s="9">
        <f t="shared" si="34"/>
        <v>549687.34911645181</v>
      </c>
      <c r="AM21" s="9">
        <f t="shared" si="35"/>
        <v>568926.40633552766</v>
      </c>
      <c r="AN21" s="9">
        <f t="shared" si="36"/>
        <v>584856.3457129224</v>
      </c>
      <c r="AO21" s="9">
        <f t="shared" si="37"/>
        <v>596553.47262718086</v>
      </c>
      <c r="AP21" s="9">
        <f t="shared" si="38"/>
        <v>621608.71847752249</v>
      </c>
      <c r="AQ21" s="9">
        <f t="shared" si="39"/>
        <v>642121.80618728069</v>
      </c>
      <c r="AR21" s="9">
        <f t="shared" si="40"/>
        <v>10841321.930597257</v>
      </c>
      <c r="AS21" s="9">
        <f t="shared" si="41"/>
        <v>6748000</v>
      </c>
    </row>
    <row r="22" spans="1:45" outlineLevel="1" x14ac:dyDescent="0.3">
      <c r="A22" t="s">
        <v>8</v>
      </c>
      <c r="B22" t="s">
        <v>104</v>
      </c>
      <c r="C22" s="14" t="s">
        <v>26</v>
      </c>
      <c r="D22" t="str">
        <f t="shared" si="0"/>
        <v>ProdukID2050</v>
      </c>
      <c r="E22" s="9">
        <f t="shared" si="1"/>
        <v>33470000</v>
      </c>
      <c r="F22" s="9">
        <f t="shared" si="2"/>
        <v>3347000</v>
      </c>
      <c r="G22" s="9">
        <f t="shared" si="3"/>
        <v>3420634</v>
      </c>
      <c r="H22" s="9">
        <f t="shared" si="4"/>
        <v>3506149.85</v>
      </c>
      <c r="I22" s="9">
        <f t="shared" si="5"/>
        <v>3611334.3455000003</v>
      </c>
      <c r="J22" s="9">
        <f t="shared" si="6"/>
        <v>3708840.3728285003</v>
      </c>
      <c r="K22" s="9">
        <f t="shared" si="7"/>
        <v>3786726.0206578989</v>
      </c>
      <c r="L22" s="9">
        <f t="shared" si="8"/>
        <v>3919261.4313809252</v>
      </c>
      <c r="M22" s="9">
        <f t="shared" si="9"/>
        <v>4029000.7514595911</v>
      </c>
      <c r="N22" s="9">
        <f t="shared" si="10"/>
        <v>4109580.7664887831</v>
      </c>
      <c r="O22" s="9">
        <f t="shared" si="11"/>
        <v>4282183.1586813116</v>
      </c>
      <c r="P22" s="9">
        <f t="shared" si="12"/>
        <v>4423495.2029177947</v>
      </c>
      <c r="Q22" s="9">
        <f t="shared" si="13"/>
        <v>4565047.0494111646</v>
      </c>
      <c r="R22" s="10">
        <f t="shared" si="14"/>
        <v>46709252.949325964</v>
      </c>
      <c r="S22" s="9">
        <f t="shared" si="15"/>
        <v>4016400</v>
      </c>
      <c r="T22" s="9">
        <f t="shared" si="16"/>
        <v>4104760.8</v>
      </c>
      <c r="U22" s="9">
        <f t="shared" si="17"/>
        <v>4207379.8199999994</v>
      </c>
      <c r="V22" s="9">
        <f t="shared" si="18"/>
        <v>4333601.2145999996</v>
      </c>
      <c r="W22" s="9">
        <f t="shared" si="19"/>
        <v>4450608.4473941997</v>
      </c>
      <c r="X22" s="9">
        <f t="shared" si="20"/>
        <v>4544071.2247894779</v>
      </c>
      <c r="Y22" s="9">
        <f t="shared" si="21"/>
        <v>4703113.7176571097</v>
      </c>
      <c r="Z22" s="9">
        <f t="shared" si="22"/>
        <v>4834800.9017515089</v>
      </c>
      <c r="AA22" s="9">
        <f t="shared" si="23"/>
        <v>4931496.9197865389</v>
      </c>
      <c r="AB22" s="9">
        <f t="shared" si="24"/>
        <v>5138619.7904175734</v>
      </c>
      <c r="AC22" s="9">
        <f t="shared" si="25"/>
        <v>5308194.2435013531</v>
      </c>
      <c r="AD22" s="9">
        <f t="shared" si="26"/>
        <v>5478056.4592933962</v>
      </c>
      <c r="AE22" s="11">
        <f t="shared" si="27"/>
        <v>56051103.539191149</v>
      </c>
      <c r="AF22" s="9">
        <f t="shared" si="28"/>
        <v>4685800</v>
      </c>
      <c r="AG22" s="9">
        <f t="shared" si="29"/>
        <v>481968</v>
      </c>
      <c r="AH22" s="9">
        <f t="shared" si="30"/>
        <v>492571.29599999997</v>
      </c>
      <c r="AI22" s="9">
        <f t="shared" si="31"/>
        <v>504885.5784</v>
      </c>
      <c r="AJ22" s="9">
        <f t="shared" si="32"/>
        <v>520032.14575199998</v>
      </c>
      <c r="AK22" s="9">
        <f t="shared" si="33"/>
        <v>534073.01368730399</v>
      </c>
      <c r="AL22" s="9">
        <f t="shared" si="34"/>
        <v>545288.54697473743</v>
      </c>
      <c r="AM22" s="9">
        <f t="shared" si="35"/>
        <v>564373.64611885324</v>
      </c>
      <c r="AN22" s="9">
        <f t="shared" si="36"/>
        <v>580176.10821018112</v>
      </c>
      <c r="AO22" s="9">
        <f t="shared" si="37"/>
        <v>591779.63037438469</v>
      </c>
      <c r="AP22" s="9">
        <f t="shared" si="38"/>
        <v>616634.37485010887</v>
      </c>
      <c r="AQ22" s="9">
        <f t="shared" si="39"/>
        <v>636983.30922016245</v>
      </c>
      <c r="AR22" s="9">
        <f t="shared" si="40"/>
        <v>10754565.649587734</v>
      </c>
      <c r="AS22" s="9">
        <f t="shared" si="41"/>
        <v>6694000</v>
      </c>
    </row>
    <row r="23" spans="1:45" outlineLevel="1" x14ac:dyDescent="0.3">
      <c r="A23" t="s">
        <v>8</v>
      </c>
      <c r="B23" t="s">
        <v>105</v>
      </c>
      <c r="C23" s="14" t="s">
        <v>27</v>
      </c>
      <c r="D23" t="str">
        <f t="shared" si="0"/>
        <v>ProdukID2055</v>
      </c>
      <c r="E23" s="9">
        <f t="shared" si="1"/>
        <v>34930000</v>
      </c>
      <c r="F23" s="9">
        <f t="shared" si="2"/>
        <v>3493000</v>
      </c>
      <c r="G23" s="9">
        <f t="shared" si="3"/>
        <v>3569846</v>
      </c>
      <c r="H23" s="9">
        <f t="shared" si="4"/>
        <v>3659092.15</v>
      </c>
      <c r="I23" s="9">
        <f t="shared" si="5"/>
        <v>3768864.9145</v>
      </c>
      <c r="J23" s="9">
        <f t="shared" si="6"/>
        <v>3870624.2671914999</v>
      </c>
      <c r="K23" s="9">
        <f t="shared" si="7"/>
        <v>3951907.3768025213</v>
      </c>
      <c r="L23" s="9">
        <f t="shared" si="8"/>
        <v>4090224.1349906097</v>
      </c>
      <c r="M23" s="9">
        <f t="shared" si="9"/>
        <v>4204750.4107703464</v>
      </c>
      <c r="N23" s="9">
        <f t="shared" si="10"/>
        <v>4288845.4189857533</v>
      </c>
      <c r="O23" s="9">
        <f t="shared" si="11"/>
        <v>4468976.9265831551</v>
      </c>
      <c r="P23" s="9">
        <f t="shared" si="12"/>
        <v>4616453.1651603989</v>
      </c>
      <c r="Q23" s="9">
        <f t="shared" si="13"/>
        <v>4764179.6664455319</v>
      </c>
      <c r="R23" s="10">
        <f t="shared" si="14"/>
        <v>48746764.431429811</v>
      </c>
      <c r="S23" s="9">
        <f t="shared" si="15"/>
        <v>4191600</v>
      </c>
      <c r="T23" s="9">
        <f t="shared" si="16"/>
        <v>4283815.2</v>
      </c>
      <c r="U23" s="9">
        <f t="shared" si="17"/>
        <v>4390910.58</v>
      </c>
      <c r="V23" s="9">
        <f t="shared" si="18"/>
        <v>4522637.8974000001</v>
      </c>
      <c r="W23" s="9">
        <f t="shared" si="19"/>
        <v>4644749.1206298005</v>
      </c>
      <c r="X23" s="9">
        <f t="shared" si="20"/>
        <v>4742288.8521630261</v>
      </c>
      <c r="Y23" s="9">
        <f t="shared" si="21"/>
        <v>4908268.9619887322</v>
      </c>
      <c r="Z23" s="9">
        <f t="shared" si="22"/>
        <v>5045700.4929244164</v>
      </c>
      <c r="AA23" s="9">
        <f t="shared" si="23"/>
        <v>5146614.5027829045</v>
      </c>
      <c r="AB23" s="9">
        <f t="shared" si="24"/>
        <v>5362772.3118997868</v>
      </c>
      <c r="AC23" s="9">
        <f t="shared" si="25"/>
        <v>5539743.7981924796</v>
      </c>
      <c r="AD23" s="9">
        <f t="shared" si="26"/>
        <v>5717015.5997346388</v>
      </c>
      <c r="AE23" s="11">
        <f t="shared" si="27"/>
        <v>58496117.317715786</v>
      </c>
      <c r="AF23" s="9">
        <f t="shared" si="28"/>
        <v>4890200</v>
      </c>
      <c r="AG23" s="9">
        <f t="shared" si="29"/>
        <v>502992</v>
      </c>
      <c r="AH23" s="9">
        <f t="shared" si="30"/>
        <v>514057.82400000002</v>
      </c>
      <c r="AI23" s="9">
        <f t="shared" si="31"/>
        <v>526909.2696</v>
      </c>
      <c r="AJ23" s="9">
        <f t="shared" si="32"/>
        <v>542716.54768800002</v>
      </c>
      <c r="AK23" s="9">
        <f t="shared" si="33"/>
        <v>557369.894475576</v>
      </c>
      <c r="AL23" s="9">
        <f t="shared" si="34"/>
        <v>569074.66225956311</v>
      </c>
      <c r="AM23" s="9">
        <f t="shared" si="35"/>
        <v>588992.27543864783</v>
      </c>
      <c r="AN23" s="9">
        <f t="shared" si="36"/>
        <v>605484.05915093003</v>
      </c>
      <c r="AO23" s="9">
        <f t="shared" si="37"/>
        <v>617593.74033394863</v>
      </c>
      <c r="AP23" s="9">
        <f t="shared" si="38"/>
        <v>643532.67742797453</v>
      </c>
      <c r="AQ23" s="9">
        <f t="shared" si="39"/>
        <v>664769.2557830977</v>
      </c>
      <c r="AR23" s="9">
        <f t="shared" si="40"/>
        <v>11223692.206157738</v>
      </c>
      <c r="AS23" s="9">
        <f t="shared" si="41"/>
        <v>6986000</v>
      </c>
    </row>
    <row r="24" spans="1:45" outlineLevel="1" x14ac:dyDescent="0.3">
      <c r="A24" t="s">
        <v>8</v>
      </c>
      <c r="B24" t="s">
        <v>106</v>
      </c>
      <c r="C24" s="14" t="s">
        <v>28</v>
      </c>
      <c r="D24" t="str">
        <f t="shared" si="0"/>
        <v>ProdukID2056</v>
      </c>
      <c r="E24" s="9">
        <f t="shared" si="1"/>
        <v>22890000</v>
      </c>
      <c r="F24" s="9">
        <f t="shared" si="2"/>
        <v>2289000</v>
      </c>
      <c r="G24" s="9">
        <f t="shared" si="3"/>
        <v>2339358</v>
      </c>
      <c r="H24" s="9">
        <f t="shared" si="4"/>
        <v>2397841.9500000002</v>
      </c>
      <c r="I24" s="9">
        <f t="shared" si="5"/>
        <v>2469777.2085000002</v>
      </c>
      <c r="J24" s="9">
        <f t="shared" si="6"/>
        <v>2536461.1931295004</v>
      </c>
      <c r="K24" s="9">
        <f t="shared" si="7"/>
        <v>2589726.8781852201</v>
      </c>
      <c r="L24" s="9">
        <f t="shared" si="8"/>
        <v>2680367.3189217029</v>
      </c>
      <c r="M24" s="9">
        <f t="shared" si="9"/>
        <v>2755417.6038515107</v>
      </c>
      <c r="N24" s="9">
        <f t="shared" si="10"/>
        <v>2810525.9559285408</v>
      </c>
      <c r="O24" s="9">
        <f t="shared" si="11"/>
        <v>2928568.0460775397</v>
      </c>
      <c r="P24" s="9">
        <f t="shared" si="12"/>
        <v>3025210.7915980984</v>
      </c>
      <c r="Q24" s="9">
        <f t="shared" si="13"/>
        <v>3122017.5369292377</v>
      </c>
      <c r="R24" s="10">
        <f t="shared" si="14"/>
        <v>31944272.483121354</v>
      </c>
      <c r="S24" s="9">
        <f t="shared" si="15"/>
        <v>2746800</v>
      </c>
      <c r="T24" s="9">
        <f t="shared" si="16"/>
        <v>2807229.6</v>
      </c>
      <c r="U24" s="9">
        <f t="shared" si="17"/>
        <v>2877410.3400000003</v>
      </c>
      <c r="V24" s="9">
        <f t="shared" si="18"/>
        <v>2963732.6502000005</v>
      </c>
      <c r="W24" s="9">
        <f t="shared" si="19"/>
        <v>3043753.4317554007</v>
      </c>
      <c r="X24" s="9">
        <f t="shared" si="20"/>
        <v>3107672.2538222643</v>
      </c>
      <c r="Y24" s="9">
        <f t="shared" si="21"/>
        <v>3216440.7827060437</v>
      </c>
      <c r="Z24" s="9">
        <f t="shared" si="22"/>
        <v>3306501.1246218127</v>
      </c>
      <c r="AA24" s="9">
        <f t="shared" si="23"/>
        <v>3372631.1471142489</v>
      </c>
      <c r="AB24" s="9">
        <f t="shared" si="24"/>
        <v>3514281.6552930474</v>
      </c>
      <c r="AC24" s="9">
        <f t="shared" si="25"/>
        <v>3630252.9499177178</v>
      </c>
      <c r="AD24" s="9">
        <f t="shared" si="26"/>
        <v>3746421.0443150848</v>
      </c>
      <c r="AE24" s="11">
        <f t="shared" si="27"/>
        <v>38333126.979745619</v>
      </c>
      <c r="AF24" s="9">
        <f t="shared" si="28"/>
        <v>3204600.0000000005</v>
      </c>
      <c r="AG24" s="9">
        <f t="shared" si="29"/>
        <v>329616</v>
      </c>
      <c r="AH24" s="9">
        <f t="shared" si="30"/>
        <v>336867.55200000003</v>
      </c>
      <c r="AI24" s="9">
        <f t="shared" si="31"/>
        <v>345289.24080000003</v>
      </c>
      <c r="AJ24" s="9">
        <f t="shared" si="32"/>
        <v>355647.91802400001</v>
      </c>
      <c r="AK24" s="9">
        <f t="shared" si="33"/>
        <v>365250.41181064799</v>
      </c>
      <c r="AL24" s="9">
        <f t="shared" si="34"/>
        <v>372920.67045867158</v>
      </c>
      <c r="AM24" s="9">
        <f t="shared" si="35"/>
        <v>385972.89392472507</v>
      </c>
      <c r="AN24" s="9">
        <f t="shared" si="36"/>
        <v>396780.13495461736</v>
      </c>
      <c r="AO24" s="9">
        <f t="shared" si="37"/>
        <v>404715.73765370972</v>
      </c>
      <c r="AP24" s="9">
        <f t="shared" si="38"/>
        <v>421713.7986351655</v>
      </c>
      <c r="AQ24" s="9">
        <f t="shared" si="39"/>
        <v>435630.35399012594</v>
      </c>
      <c r="AR24" s="9">
        <f t="shared" si="40"/>
        <v>7355004.7122516632</v>
      </c>
      <c r="AS24" s="9">
        <f t="shared" si="41"/>
        <v>4578000</v>
      </c>
    </row>
    <row r="25" spans="1:45" outlineLevel="1" x14ac:dyDescent="0.3">
      <c r="A25" t="s">
        <v>8</v>
      </c>
      <c r="B25" t="s">
        <v>107</v>
      </c>
      <c r="C25" s="14" t="s">
        <v>29</v>
      </c>
      <c r="D25" t="str">
        <f t="shared" si="0"/>
        <v>ProdukID2058</v>
      </c>
      <c r="E25" s="9">
        <f t="shared" si="1"/>
        <v>31600000</v>
      </c>
      <c r="F25" s="9">
        <f t="shared" si="2"/>
        <v>3160000</v>
      </c>
      <c r="G25" s="9">
        <f t="shared" si="3"/>
        <v>3229520</v>
      </c>
      <c r="H25" s="9">
        <f t="shared" si="4"/>
        <v>3310258</v>
      </c>
      <c r="I25" s="9">
        <f t="shared" si="5"/>
        <v>3409565.74</v>
      </c>
      <c r="J25" s="9">
        <f t="shared" si="6"/>
        <v>3501624.0149800004</v>
      </c>
      <c r="K25" s="9">
        <f t="shared" si="7"/>
        <v>3575158.1192945805</v>
      </c>
      <c r="L25" s="9">
        <f t="shared" si="8"/>
        <v>3700288.6534698908</v>
      </c>
      <c r="M25" s="9">
        <f t="shared" si="9"/>
        <v>3803896.7357670479</v>
      </c>
      <c r="N25" s="9">
        <f t="shared" si="10"/>
        <v>3879974.6704823887</v>
      </c>
      <c r="O25" s="9">
        <f t="shared" si="11"/>
        <v>4042933.606642649</v>
      </c>
      <c r="P25" s="9">
        <f t="shared" si="12"/>
        <v>4176350.4156618565</v>
      </c>
      <c r="Q25" s="9">
        <f t="shared" si="13"/>
        <v>4309993.6289630355</v>
      </c>
      <c r="R25" s="10">
        <f t="shared" si="14"/>
        <v>44099563.585261457</v>
      </c>
      <c r="S25" s="9">
        <f t="shared" si="15"/>
        <v>3792000</v>
      </c>
      <c r="T25" s="9">
        <f t="shared" si="16"/>
        <v>3875424</v>
      </c>
      <c r="U25" s="9">
        <f t="shared" si="17"/>
        <v>3972309.6</v>
      </c>
      <c r="V25" s="9">
        <f t="shared" si="18"/>
        <v>4091478.8880000003</v>
      </c>
      <c r="W25" s="9">
        <f t="shared" si="19"/>
        <v>4201948.8179760007</v>
      </c>
      <c r="X25" s="9">
        <f t="shared" si="20"/>
        <v>4290189.7431534966</v>
      </c>
      <c r="Y25" s="9">
        <f t="shared" si="21"/>
        <v>4440346.3841638686</v>
      </c>
      <c r="Z25" s="9">
        <f t="shared" si="22"/>
        <v>4564676.0829204572</v>
      </c>
      <c r="AA25" s="9">
        <f t="shared" si="23"/>
        <v>4655969.6045788666</v>
      </c>
      <c r="AB25" s="9">
        <f t="shared" si="24"/>
        <v>4851520.327971179</v>
      </c>
      <c r="AC25" s="9">
        <f t="shared" si="25"/>
        <v>5011620.4987942278</v>
      </c>
      <c r="AD25" s="9">
        <f t="shared" si="26"/>
        <v>5171992.3547556428</v>
      </c>
      <c r="AE25" s="11">
        <f t="shared" si="27"/>
        <v>52919476.30231373</v>
      </c>
      <c r="AF25" s="9">
        <f t="shared" si="28"/>
        <v>4424000</v>
      </c>
      <c r="AG25" s="9">
        <f t="shared" si="29"/>
        <v>455040</v>
      </c>
      <c r="AH25" s="9">
        <f t="shared" si="30"/>
        <v>465050.88</v>
      </c>
      <c r="AI25" s="9">
        <f t="shared" si="31"/>
        <v>476677.152</v>
      </c>
      <c r="AJ25" s="9">
        <f t="shared" si="32"/>
        <v>490977.46655999997</v>
      </c>
      <c r="AK25" s="9">
        <f t="shared" si="33"/>
        <v>504233.85815711995</v>
      </c>
      <c r="AL25" s="9">
        <f t="shared" si="34"/>
        <v>514822.76917841949</v>
      </c>
      <c r="AM25" s="9">
        <f t="shared" si="35"/>
        <v>532841.5660996642</v>
      </c>
      <c r="AN25" s="9">
        <f t="shared" si="36"/>
        <v>547761.12995045481</v>
      </c>
      <c r="AO25" s="9">
        <f t="shared" si="37"/>
        <v>558716.35254946386</v>
      </c>
      <c r="AP25" s="9">
        <f t="shared" si="38"/>
        <v>582182.43935654138</v>
      </c>
      <c r="AQ25" s="9">
        <f t="shared" si="39"/>
        <v>601394.45985530724</v>
      </c>
      <c r="AR25" s="9">
        <f t="shared" si="40"/>
        <v>10153698.07370697</v>
      </c>
      <c r="AS25" s="9">
        <f t="shared" si="41"/>
        <v>6320000</v>
      </c>
    </row>
    <row r="26" spans="1:45" outlineLevel="1" x14ac:dyDescent="0.3">
      <c r="A26" t="s">
        <v>8</v>
      </c>
      <c r="B26" t="s">
        <v>108</v>
      </c>
      <c r="C26" s="14" t="s">
        <v>30</v>
      </c>
      <c r="D26" t="str">
        <f t="shared" si="0"/>
        <v>ProdukID2062</v>
      </c>
      <c r="E26" s="9">
        <f t="shared" si="1"/>
        <v>34500000</v>
      </c>
      <c r="F26" s="9">
        <f t="shared" si="2"/>
        <v>3450000</v>
      </c>
      <c r="G26" s="9">
        <f t="shared" si="3"/>
        <v>3525900</v>
      </c>
      <c r="H26" s="9">
        <f t="shared" si="4"/>
        <v>3614047.5</v>
      </c>
      <c r="I26" s="9">
        <f t="shared" si="5"/>
        <v>3722468.9249999998</v>
      </c>
      <c r="J26" s="9">
        <f t="shared" si="6"/>
        <v>3822975.5859749997</v>
      </c>
      <c r="K26" s="9">
        <f t="shared" si="7"/>
        <v>3903258.0732804746</v>
      </c>
      <c r="L26" s="9">
        <f t="shared" si="8"/>
        <v>4039872.1058452912</v>
      </c>
      <c r="M26" s="9">
        <f t="shared" si="9"/>
        <v>4152988.5248089591</v>
      </c>
      <c r="N26" s="9">
        <f t="shared" si="10"/>
        <v>4236048.2953051385</v>
      </c>
      <c r="O26" s="9">
        <f t="shared" si="11"/>
        <v>4413962.323707954</v>
      </c>
      <c r="P26" s="9">
        <f t="shared" si="12"/>
        <v>4559623.0803903164</v>
      </c>
      <c r="Q26" s="9">
        <f t="shared" si="13"/>
        <v>4705531.0189628061</v>
      </c>
      <c r="R26" s="10">
        <f t="shared" si="14"/>
        <v>48146675.433275945</v>
      </c>
      <c r="S26" s="9">
        <f t="shared" si="15"/>
        <v>4140000</v>
      </c>
      <c r="T26" s="9">
        <f t="shared" si="16"/>
        <v>4231080</v>
      </c>
      <c r="U26" s="9">
        <f t="shared" si="17"/>
        <v>4336857</v>
      </c>
      <c r="V26" s="9">
        <f t="shared" si="18"/>
        <v>4466962.71</v>
      </c>
      <c r="W26" s="9">
        <f t="shared" si="19"/>
        <v>4587570.7031699996</v>
      </c>
      <c r="X26" s="9">
        <f t="shared" si="20"/>
        <v>4683909.6879365696</v>
      </c>
      <c r="Y26" s="9">
        <f t="shared" si="21"/>
        <v>4847846.5270143496</v>
      </c>
      <c r="Z26" s="9">
        <f t="shared" si="22"/>
        <v>4983586.2297707517</v>
      </c>
      <c r="AA26" s="9">
        <f t="shared" si="23"/>
        <v>5083257.9543661671</v>
      </c>
      <c r="AB26" s="9">
        <f t="shared" si="24"/>
        <v>5296754.7884495463</v>
      </c>
      <c r="AC26" s="9">
        <f t="shared" si="25"/>
        <v>5471547.6964683812</v>
      </c>
      <c r="AD26" s="9">
        <f t="shared" si="26"/>
        <v>5646637.2227553697</v>
      </c>
      <c r="AE26" s="11">
        <f t="shared" si="27"/>
        <v>57776010.519931145</v>
      </c>
      <c r="AF26" s="9">
        <f t="shared" si="28"/>
        <v>4830000</v>
      </c>
      <c r="AG26" s="9">
        <f t="shared" si="29"/>
        <v>496800</v>
      </c>
      <c r="AH26" s="9">
        <f t="shared" si="30"/>
        <v>507729.6</v>
      </c>
      <c r="AI26" s="9">
        <f t="shared" si="31"/>
        <v>520422.83999999997</v>
      </c>
      <c r="AJ26" s="9">
        <f t="shared" si="32"/>
        <v>536035.52519999992</v>
      </c>
      <c r="AK26" s="9">
        <f t="shared" si="33"/>
        <v>550508.48438039992</v>
      </c>
      <c r="AL26" s="9">
        <f t="shared" si="34"/>
        <v>562069.16255238827</v>
      </c>
      <c r="AM26" s="9">
        <f t="shared" si="35"/>
        <v>581741.58324172185</v>
      </c>
      <c r="AN26" s="9">
        <f t="shared" si="36"/>
        <v>598030.34757249011</v>
      </c>
      <c r="AO26" s="9">
        <f t="shared" si="37"/>
        <v>609990.95452393987</v>
      </c>
      <c r="AP26" s="9">
        <f t="shared" si="38"/>
        <v>635610.57461394533</v>
      </c>
      <c r="AQ26" s="9">
        <f t="shared" si="39"/>
        <v>656585.72357620555</v>
      </c>
      <c r="AR26" s="9">
        <f t="shared" si="40"/>
        <v>11085524.79566109</v>
      </c>
      <c r="AS26" s="9">
        <f t="shared" si="41"/>
        <v>6900000</v>
      </c>
    </row>
    <row r="27" spans="1:45" outlineLevel="1" x14ac:dyDescent="0.3">
      <c r="A27" t="s">
        <v>8</v>
      </c>
      <c r="B27" t="s">
        <v>109</v>
      </c>
      <c r="C27" s="14" t="s">
        <v>31</v>
      </c>
      <c r="D27" t="str">
        <f t="shared" si="0"/>
        <v>ProdukID2066</v>
      </c>
      <c r="E27" s="9">
        <f t="shared" si="1"/>
        <v>29270000</v>
      </c>
      <c r="F27" s="9">
        <f t="shared" si="2"/>
        <v>2927000</v>
      </c>
      <c r="G27" s="9">
        <f t="shared" si="3"/>
        <v>2991394</v>
      </c>
      <c r="H27" s="9">
        <f t="shared" si="4"/>
        <v>3066178.85</v>
      </c>
      <c r="I27" s="9">
        <f t="shared" si="5"/>
        <v>3158164.2154999999</v>
      </c>
      <c r="J27" s="9">
        <f t="shared" si="6"/>
        <v>3243434.6493185</v>
      </c>
      <c r="K27" s="9">
        <f t="shared" si="7"/>
        <v>3311546.7769541885</v>
      </c>
      <c r="L27" s="9">
        <f t="shared" si="8"/>
        <v>3427450.9141475852</v>
      </c>
      <c r="M27" s="9">
        <f t="shared" si="9"/>
        <v>3523419.5397437178</v>
      </c>
      <c r="N27" s="9">
        <f t="shared" si="10"/>
        <v>3593887.9305385919</v>
      </c>
      <c r="O27" s="9">
        <f t="shared" si="11"/>
        <v>3744831.2236212129</v>
      </c>
      <c r="P27" s="9">
        <f t="shared" si="12"/>
        <v>3868410.654000713</v>
      </c>
      <c r="Q27" s="9">
        <f t="shared" si="13"/>
        <v>3992199.7949287361</v>
      </c>
      <c r="R27" s="10">
        <f t="shared" si="14"/>
        <v>40847918.548753239</v>
      </c>
      <c r="S27" s="9">
        <f t="shared" si="15"/>
        <v>3512400</v>
      </c>
      <c r="T27" s="9">
        <f t="shared" si="16"/>
        <v>3589672.8</v>
      </c>
      <c r="U27" s="9">
        <f t="shared" si="17"/>
        <v>3679414.6199999996</v>
      </c>
      <c r="V27" s="9">
        <f t="shared" si="18"/>
        <v>3789797.0585999996</v>
      </c>
      <c r="W27" s="9">
        <f t="shared" si="19"/>
        <v>3892121.5791821997</v>
      </c>
      <c r="X27" s="9">
        <f t="shared" si="20"/>
        <v>3973856.1323450259</v>
      </c>
      <c r="Y27" s="9">
        <f t="shared" si="21"/>
        <v>4112941.0969771016</v>
      </c>
      <c r="Z27" s="9">
        <f t="shared" si="22"/>
        <v>4228103.4476924604</v>
      </c>
      <c r="AA27" s="9">
        <f t="shared" si="23"/>
        <v>4312665.5166463098</v>
      </c>
      <c r="AB27" s="9">
        <f t="shared" si="24"/>
        <v>4493797.4683454549</v>
      </c>
      <c r="AC27" s="9">
        <f t="shared" si="25"/>
        <v>4642092.7848008545</v>
      </c>
      <c r="AD27" s="9">
        <f t="shared" si="26"/>
        <v>4790639.753914482</v>
      </c>
      <c r="AE27" s="11">
        <f t="shared" si="27"/>
        <v>49017502.258503892</v>
      </c>
      <c r="AF27" s="9">
        <f t="shared" si="28"/>
        <v>4097800.0000000005</v>
      </c>
      <c r="AG27" s="9">
        <f t="shared" si="29"/>
        <v>421488</v>
      </c>
      <c r="AH27" s="9">
        <f t="shared" si="30"/>
        <v>430760.73599999998</v>
      </c>
      <c r="AI27" s="9">
        <f t="shared" si="31"/>
        <v>441529.75439999998</v>
      </c>
      <c r="AJ27" s="9">
        <f t="shared" si="32"/>
        <v>454775.64703199995</v>
      </c>
      <c r="AK27" s="9">
        <f t="shared" si="33"/>
        <v>467054.58950186393</v>
      </c>
      <c r="AL27" s="9">
        <f t="shared" si="34"/>
        <v>476862.73588140309</v>
      </c>
      <c r="AM27" s="9">
        <f t="shared" si="35"/>
        <v>493552.93163725222</v>
      </c>
      <c r="AN27" s="9">
        <f t="shared" si="36"/>
        <v>507372.41372309526</v>
      </c>
      <c r="AO27" s="9">
        <f t="shared" si="37"/>
        <v>517519.86199755716</v>
      </c>
      <c r="AP27" s="9">
        <f t="shared" si="38"/>
        <v>539255.69620145462</v>
      </c>
      <c r="AQ27" s="9">
        <f t="shared" si="39"/>
        <v>557051.13417610258</v>
      </c>
      <c r="AR27" s="9">
        <f t="shared" si="40"/>
        <v>9405023.5005507302</v>
      </c>
      <c r="AS27" s="9">
        <f t="shared" si="41"/>
        <v>5854000</v>
      </c>
    </row>
    <row r="28" spans="1:45" outlineLevel="1" x14ac:dyDescent="0.3">
      <c r="A28" t="s">
        <v>8</v>
      </c>
      <c r="B28" t="s">
        <v>110</v>
      </c>
      <c r="C28" s="14" t="s">
        <v>32</v>
      </c>
      <c r="D28" t="str">
        <f t="shared" si="0"/>
        <v>ProdukID2070</v>
      </c>
      <c r="E28" s="9">
        <f t="shared" si="1"/>
        <v>23390000</v>
      </c>
      <c r="F28" s="9">
        <f t="shared" si="2"/>
        <v>2339000</v>
      </c>
      <c r="G28" s="9">
        <f t="shared" si="3"/>
        <v>2390458</v>
      </c>
      <c r="H28" s="9">
        <f t="shared" si="4"/>
        <v>2450219.4500000002</v>
      </c>
      <c r="I28" s="9">
        <f t="shared" si="5"/>
        <v>2523726.0335000004</v>
      </c>
      <c r="J28" s="9">
        <f t="shared" si="6"/>
        <v>2591866.6364045003</v>
      </c>
      <c r="K28" s="9">
        <f t="shared" si="7"/>
        <v>2646295.8357689949</v>
      </c>
      <c r="L28" s="9">
        <f t="shared" si="8"/>
        <v>2738916.1900209095</v>
      </c>
      <c r="M28" s="9">
        <f t="shared" si="9"/>
        <v>2815605.8433414949</v>
      </c>
      <c r="N28" s="9">
        <f t="shared" si="10"/>
        <v>2871917.9602083247</v>
      </c>
      <c r="O28" s="9">
        <f t="shared" si="11"/>
        <v>2992538.5145370741</v>
      </c>
      <c r="P28" s="9">
        <f t="shared" si="12"/>
        <v>3091292.2855167976</v>
      </c>
      <c r="Q28" s="9">
        <f t="shared" si="13"/>
        <v>3190213.6386533352</v>
      </c>
      <c r="R28" s="10">
        <f t="shared" si="14"/>
        <v>32642050.38795143</v>
      </c>
      <c r="S28" s="9">
        <f t="shared" si="15"/>
        <v>2806800</v>
      </c>
      <c r="T28" s="9">
        <f t="shared" si="16"/>
        <v>2868549.6</v>
      </c>
      <c r="U28" s="9">
        <f t="shared" si="17"/>
        <v>2940263.3400000003</v>
      </c>
      <c r="V28" s="9">
        <f t="shared" si="18"/>
        <v>3028471.2402000003</v>
      </c>
      <c r="W28" s="9">
        <f t="shared" si="19"/>
        <v>3110239.9636854003</v>
      </c>
      <c r="X28" s="9">
        <f t="shared" si="20"/>
        <v>3175555.0029227939</v>
      </c>
      <c r="Y28" s="9">
        <f t="shared" si="21"/>
        <v>3286699.4280250915</v>
      </c>
      <c r="Z28" s="9">
        <f t="shared" si="22"/>
        <v>3378727.0120097939</v>
      </c>
      <c r="AA28" s="9">
        <f t="shared" si="23"/>
        <v>3446301.5522499899</v>
      </c>
      <c r="AB28" s="9">
        <f t="shared" si="24"/>
        <v>3591046.2174444897</v>
      </c>
      <c r="AC28" s="9">
        <f t="shared" si="25"/>
        <v>3709550.742620158</v>
      </c>
      <c r="AD28" s="9">
        <f t="shared" si="26"/>
        <v>3828256.3663840028</v>
      </c>
      <c r="AE28" s="11">
        <f t="shared" si="27"/>
        <v>39170460.46554172</v>
      </c>
      <c r="AF28" s="9">
        <f t="shared" si="28"/>
        <v>3274600.0000000005</v>
      </c>
      <c r="AG28" s="9">
        <f t="shared" si="29"/>
        <v>336816</v>
      </c>
      <c r="AH28" s="9">
        <f t="shared" si="30"/>
        <v>344225.95199999999</v>
      </c>
      <c r="AI28" s="9">
        <f t="shared" si="31"/>
        <v>352831.60080000001</v>
      </c>
      <c r="AJ28" s="9">
        <f t="shared" si="32"/>
        <v>363416.548824</v>
      </c>
      <c r="AK28" s="9">
        <f t="shared" si="33"/>
        <v>373228.79564224801</v>
      </c>
      <c r="AL28" s="9">
        <f t="shared" si="34"/>
        <v>381066.60035073524</v>
      </c>
      <c r="AM28" s="9">
        <f t="shared" si="35"/>
        <v>394403.93136301095</v>
      </c>
      <c r="AN28" s="9">
        <f t="shared" si="36"/>
        <v>405447.24144117528</v>
      </c>
      <c r="AO28" s="9">
        <f t="shared" si="37"/>
        <v>413556.18626999878</v>
      </c>
      <c r="AP28" s="9">
        <f t="shared" si="38"/>
        <v>430925.54609333875</v>
      </c>
      <c r="AQ28" s="9">
        <f t="shared" si="39"/>
        <v>445146.08911441895</v>
      </c>
      <c r="AR28" s="9">
        <f t="shared" si="40"/>
        <v>7515664.4918989269</v>
      </c>
      <c r="AS28" s="9">
        <f t="shared" si="41"/>
        <v>4678000</v>
      </c>
    </row>
    <row r="29" spans="1:45" outlineLevel="1" x14ac:dyDescent="0.3">
      <c r="A29" t="s">
        <v>8</v>
      </c>
      <c r="B29" t="s">
        <v>111</v>
      </c>
      <c r="C29" s="14" t="s">
        <v>33</v>
      </c>
      <c r="D29" t="str">
        <f t="shared" si="0"/>
        <v>ProdukID2072</v>
      </c>
      <c r="E29" s="9">
        <f t="shared" si="1"/>
        <v>26420000</v>
      </c>
      <c r="F29" s="9">
        <f t="shared" si="2"/>
        <v>2642000</v>
      </c>
      <c r="G29" s="9">
        <f t="shared" si="3"/>
        <v>2700124</v>
      </c>
      <c r="H29" s="9">
        <f t="shared" si="4"/>
        <v>2767627.1</v>
      </c>
      <c r="I29" s="9">
        <f t="shared" si="5"/>
        <v>2850655.9130000002</v>
      </c>
      <c r="J29" s="9">
        <f t="shared" si="6"/>
        <v>2927623.622651</v>
      </c>
      <c r="K29" s="9">
        <f t="shared" si="7"/>
        <v>2989103.7187266708</v>
      </c>
      <c r="L29" s="9">
        <f t="shared" si="8"/>
        <v>3093722.3488821043</v>
      </c>
      <c r="M29" s="9">
        <f t="shared" si="9"/>
        <v>3180346.5746508031</v>
      </c>
      <c r="N29" s="9">
        <f t="shared" si="10"/>
        <v>3243953.5061438191</v>
      </c>
      <c r="O29" s="9">
        <f t="shared" si="11"/>
        <v>3380199.5534018595</v>
      </c>
      <c r="P29" s="9">
        <f t="shared" si="12"/>
        <v>3491746.1386641208</v>
      </c>
      <c r="Q29" s="9">
        <f t="shared" si="13"/>
        <v>3603482.0151013727</v>
      </c>
      <c r="R29" s="10">
        <f t="shared" si="14"/>
        <v>36870584.491221748</v>
      </c>
      <c r="S29" s="9">
        <f t="shared" si="15"/>
        <v>3170400</v>
      </c>
      <c r="T29" s="9">
        <f t="shared" si="16"/>
        <v>3240148.8</v>
      </c>
      <c r="U29" s="9">
        <f t="shared" si="17"/>
        <v>3321152.52</v>
      </c>
      <c r="V29" s="9">
        <f t="shared" si="18"/>
        <v>3420787.0956000001</v>
      </c>
      <c r="W29" s="9">
        <f t="shared" si="19"/>
        <v>3513148.3471812</v>
      </c>
      <c r="X29" s="9">
        <f t="shared" si="20"/>
        <v>3586924.4624720053</v>
      </c>
      <c r="Y29" s="9">
        <f t="shared" si="21"/>
        <v>3712466.8186585256</v>
      </c>
      <c r="Z29" s="9">
        <f t="shared" si="22"/>
        <v>3816415.8895809641</v>
      </c>
      <c r="AA29" s="9">
        <f t="shared" si="23"/>
        <v>3892744.2073725834</v>
      </c>
      <c r="AB29" s="9">
        <f t="shared" si="24"/>
        <v>4056239.4640822317</v>
      </c>
      <c r="AC29" s="9">
        <f t="shared" si="25"/>
        <v>4190095.3663969454</v>
      </c>
      <c r="AD29" s="9">
        <f t="shared" si="26"/>
        <v>4324178.418121648</v>
      </c>
      <c r="AE29" s="11">
        <f t="shared" si="27"/>
        <v>44244701.389466114</v>
      </c>
      <c r="AF29" s="9">
        <f t="shared" si="28"/>
        <v>3698800.0000000005</v>
      </c>
      <c r="AG29" s="9">
        <f t="shared" si="29"/>
        <v>380448</v>
      </c>
      <c r="AH29" s="9">
        <f t="shared" si="30"/>
        <v>388817.85600000003</v>
      </c>
      <c r="AI29" s="9">
        <f t="shared" si="31"/>
        <v>398538.30240000004</v>
      </c>
      <c r="AJ29" s="9">
        <f t="shared" si="32"/>
        <v>410494.45147200004</v>
      </c>
      <c r="AK29" s="9">
        <f t="shared" si="33"/>
        <v>421577.80166174407</v>
      </c>
      <c r="AL29" s="9">
        <f t="shared" si="34"/>
        <v>430430.93549664068</v>
      </c>
      <c r="AM29" s="9">
        <f t="shared" si="35"/>
        <v>445496.01823902311</v>
      </c>
      <c r="AN29" s="9">
        <f t="shared" si="36"/>
        <v>457969.90674971574</v>
      </c>
      <c r="AO29" s="9">
        <f t="shared" si="37"/>
        <v>467129.30488471006</v>
      </c>
      <c r="AP29" s="9">
        <f t="shared" si="38"/>
        <v>486748.73568986787</v>
      </c>
      <c r="AQ29" s="9">
        <f t="shared" si="39"/>
        <v>502811.44396763353</v>
      </c>
      <c r="AR29" s="9">
        <f t="shared" si="40"/>
        <v>8489262.756561337</v>
      </c>
      <c r="AS29" s="9">
        <f t="shared" si="41"/>
        <v>5284000</v>
      </c>
    </row>
    <row r="30" spans="1:45" outlineLevel="1" x14ac:dyDescent="0.3">
      <c r="A30" t="s">
        <v>8</v>
      </c>
      <c r="B30" t="s">
        <v>112</v>
      </c>
      <c r="C30" s="14" t="s">
        <v>34</v>
      </c>
      <c r="D30" t="str">
        <f t="shared" si="0"/>
        <v>ProdukID2078</v>
      </c>
      <c r="E30" s="9">
        <f t="shared" si="1"/>
        <v>25170000</v>
      </c>
      <c r="F30" s="9">
        <f t="shared" si="2"/>
        <v>2517000</v>
      </c>
      <c r="G30" s="9">
        <f t="shared" si="3"/>
        <v>2572374</v>
      </c>
      <c r="H30" s="9">
        <f t="shared" si="4"/>
        <v>2636683.35</v>
      </c>
      <c r="I30" s="9">
        <f t="shared" si="5"/>
        <v>2715783.8505000002</v>
      </c>
      <c r="J30" s="9">
        <f t="shared" si="6"/>
        <v>2789110.0144635001</v>
      </c>
      <c r="K30" s="9">
        <f t="shared" si="7"/>
        <v>2847681.3247672338</v>
      </c>
      <c r="L30" s="9">
        <f t="shared" si="8"/>
        <v>2947350.1711340868</v>
      </c>
      <c r="M30" s="9">
        <f t="shared" si="9"/>
        <v>3029875.9759258414</v>
      </c>
      <c r="N30" s="9">
        <f t="shared" si="10"/>
        <v>3090473.4954443583</v>
      </c>
      <c r="O30" s="9">
        <f t="shared" si="11"/>
        <v>3220273.3822530215</v>
      </c>
      <c r="P30" s="9">
        <f t="shared" si="12"/>
        <v>3326542.4038673714</v>
      </c>
      <c r="Q30" s="9">
        <f t="shared" si="13"/>
        <v>3432991.7607911271</v>
      </c>
      <c r="R30" s="10">
        <f t="shared" si="14"/>
        <v>35126139.72914654</v>
      </c>
      <c r="S30" s="9">
        <f t="shared" si="15"/>
        <v>3020400</v>
      </c>
      <c r="T30" s="9">
        <f t="shared" si="16"/>
        <v>3086848.8</v>
      </c>
      <c r="U30" s="9">
        <f t="shared" si="17"/>
        <v>3164020.02</v>
      </c>
      <c r="V30" s="9">
        <f t="shared" si="18"/>
        <v>3258940.6206</v>
      </c>
      <c r="W30" s="9">
        <f t="shared" si="19"/>
        <v>3346932.0173562001</v>
      </c>
      <c r="X30" s="9">
        <f t="shared" si="20"/>
        <v>3417217.5897206804</v>
      </c>
      <c r="Y30" s="9">
        <f t="shared" si="21"/>
        <v>3536820.2053609043</v>
      </c>
      <c r="Z30" s="9">
        <f t="shared" si="22"/>
        <v>3635851.1711110095</v>
      </c>
      <c r="AA30" s="9">
        <f t="shared" si="23"/>
        <v>3708568.1945332298</v>
      </c>
      <c r="AB30" s="9">
        <f t="shared" si="24"/>
        <v>3864328.0587036256</v>
      </c>
      <c r="AC30" s="9">
        <f t="shared" si="25"/>
        <v>3991850.884640845</v>
      </c>
      <c r="AD30" s="9">
        <f t="shared" si="26"/>
        <v>4119590.1129493522</v>
      </c>
      <c r="AE30" s="11">
        <f t="shared" si="27"/>
        <v>42151367.674975842</v>
      </c>
      <c r="AF30" s="9">
        <f t="shared" si="28"/>
        <v>3523800.0000000005</v>
      </c>
      <c r="AG30" s="9">
        <f t="shared" si="29"/>
        <v>362448</v>
      </c>
      <c r="AH30" s="9">
        <f t="shared" si="30"/>
        <v>370421.85600000003</v>
      </c>
      <c r="AI30" s="9">
        <f t="shared" si="31"/>
        <v>379682.40240000002</v>
      </c>
      <c r="AJ30" s="9">
        <f t="shared" si="32"/>
        <v>391072.874472</v>
      </c>
      <c r="AK30" s="9">
        <f t="shared" si="33"/>
        <v>401631.842082744</v>
      </c>
      <c r="AL30" s="9">
        <f t="shared" si="34"/>
        <v>410066.11076648161</v>
      </c>
      <c r="AM30" s="9">
        <f t="shared" si="35"/>
        <v>424418.42464330845</v>
      </c>
      <c r="AN30" s="9">
        <f t="shared" si="36"/>
        <v>436302.14053332107</v>
      </c>
      <c r="AO30" s="9">
        <f t="shared" si="37"/>
        <v>445028.1833439875</v>
      </c>
      <c r="AP30" s="9">
        <f t="shared" si="38"/>
        <v>463719.367044435</v>
      </c>
      <c r="AQ30" s="9">
        <f t="shared" si="39"/>
        <v>479022.10615690134</v>
      </c>
      <c r="AR30" s="9">
        <f t="shared" si="40"/>
        <v>8087613.3074431811</v>
      </c>
      <c r="AS30" s="9">
        <f t="shared" si="41"/>
        <v>5034000</v>
      </c>
    </row>
    <row r="31" spans="1:45" outlineLevel="1" x14ac:dyDescent="0.3">
      <c r="A31" t="s">
        <v>8</v>
      </c>
      <c r="B31" t="s">
        <v>113</v>
      </c>
      <c r="C31" s="14" t="s">
        <v>35</v>
      </c>
      <c r="D31" t="str">
        <f t="shared" si="0"/>
        <v>ProdukID2080</v>
      </c>
      <c r="E31" s="9">
        <f t="shared" si="1"/>
        <v>32940000</v>
      </c>
      <c r="F31" s="9">
        <f t="shared" si="2"/>
        <v>3294000</v>
      </c>
      <c r="G31" s="9">
        <f t="shared" si="3"/>
        <v>3366468</v>
      </c>
      <c r="H31" s="9">
        <f t="shared" si="4"/>
        <v>3450629.7</v>
      </c>
      <c r="I31" s="9">
        <f t="shared" si="5"/>
        <v>3554148.591</v>
      </c>
      <c r="J31" s="9">
        <f t="shared" si="6"/>
        <v>3650110.602957</v>
      </c>
      <c r="K31" s="9">
        <f t="shared" si="7"/>
        <v>3726762.925619097</v>
      </c>
      <c r="L31" s="9">
        <f t="shared" si="8"/>
        <v>3857199.6280157655</v>
      </c>
      <c r="M31" s="9">
        <f t="shared" si="9"/>
        <v>3965201.2176002068</v>
      </c>
      <c r="N31" s="9">
        <f t="shared" si="10"/>
        <v>4044505.2419522111</v>
      </c>
      <c r="O31" s="9">
        <f t="shared" si="11"/>
        <v>4214374.4621142037</v>
      </c>
      <c r="P31" s="9">
        <f t="shared" si="12"/>
        <v>4353448.8193639722</v>
      </c>
      <c r="Q31" s="9">
        <f t="shared" si="13"/>
        <v>4492759.1815836197</v>
      </c>
      <c r="R31" s="10">
        <f t="shared" si="14"/>
        <v>45969608.370206073</v>
      </c>
      <c r="S31" s="9">
        <f t="shared" si="15"/>
        <v>3952800</v>
      </c>
      <c r="T31" s="9">
        <f t="shared" si="16"/>
        <v>4039761.6</v>
      </c>
      <c r="U31" s="9">
        <f t="shared" si="17"/>
        <v>4140755.64</v>
      </c>
      <c r="V31" s="9">
        <f t="shared" si="18"/>
        <v>4264978.3092</v>
      </c>
      <c r="W31" s="9">
        <f t="shared" si="19"/>
        <v>4380132.7235484002</v>
      </c>
      <c r="X31" s="9">
        <f t="shared" si="20"/>
        <v>4472115.5107429167</v>
      </c>
      <c r="Y31" s="9">
        <f t="shared" si="21"/>
        <v>4628639.5536189191</v>
      </c>
      <c r="Z31" s="9">
        <f t="shared" si="22"/>
        <v>4758241.4611202488</v>
      </c>
      <c r="AA31" s="9">
        <f t="shared" si="23"/>
        <v>4853406.2903426541</v>
      </c>
      <c r="AB31" s="9">
        <f t="shared" si="24"/>
        <v>5057249.3545370456</v>
      </c>
      <c r="AC31" s="9">
        <f t="shared" si="25"/>
        <v>5224138.5832367679</v>
      </c>
      <c r="AD31" s="9">
        <f t="shared" si="26"/>
        <v>5391311.0179003449</v>
      </c>
      <c r="AE31" s="11">
        <f t="shared" si="27"/>
        <v>55163530.044247299</v>
      </c>
      <c r="AF31" s="9">
        <f t="shared" si="28"/>
        <v>4611600</v>
      </c>
      <c r="AG31" s="9">
        <f t="shared" si="29"/>
        <v>474336</v>
      </c>
      <c r="AH31" s="9">
        <f t="shared" si="30"/>
        <v>484771.39199999999</v>
      </c>
      <c r="AI31" s="9">
        <f t="shared" si="31"/>
        <v>496890.67680000002</v>
      </c>
      <c r="AJ31" s="9">
        <f t="shared" si="32"/>
        <v>511797.39710400003</v>
      </c>
      <c r="AK31" s="9">
        <f t="shared" si="33"/>
        <v>525615.92682580801</v>
      </c>
      <c r="AL31" s="9">
        <f t="shared" si="34"/>
        <v>536653.86128914997</v>
      </c>
      <c r="AM31" s="9">
        <f t="shared" si="35"/>
        <v>555436.74643427017</v>
      </c>
      <c r="AN31" s="9">
        <f t="shared" si="36"/>
        <v>570988.97533442976</v>
      </c>
      <c r="AO31" s="9">
        <f t="shared" si="37"/>
        <v>582408.75484111835</v>
      </c>
      <c r="AP31" s="9">
        <f t="shared" si="38"/>
        <v>606869.92254444538</v>
      </c>
      <c r="AQ31" s="9">
        <f t="shared" si="39"/>
        <v>626896.62998841202</v>
      </c>
      <c r="AR31" s="9">
        <f t="shared" si="40"/>
        <v>10584266.283161635</v>
      </c>
      <c r="AS31" s="9">
        <f t="shared" si="41"/>
        <v>6588000</v>
      </c>
    </row>
    <row r="32" spans="1:45" outlineLevel="1" x14ac:dyDescent="0.3">
      <c r="A32" t="s">
        <v>8</v>
      </c>
      <c r="B32" t="s">
        <v>84</v>
      </c>
      <c r="C32" s="14" t="s">
        <v>36</v>
      </c>
      <c r="D32" t="str">
        <f t="shared" si="0"/>
        <v>ProdukID2083</v>
      </c>
      <c r="E32" s="9">
        <f t="shared" si="1"/>
        <v>29970000</v>
      </c>
      <c r="F32" s="9">
        <f t="shared" si="2"/>
        <v>2997000</v>
      </c>
      <c r="G32" s="9">
        <f t="shared" si="3"/>
        <v>3062934</v>
      </c>
      <c r="H32" s="9">
        <f t="shared" si="4"/>
        <v>3139507.35</v>
      </c>
      <c r="I32" s="9">
        <f t="shared" si="5"/>
        <v>3233692.5704999999</v>
      </c>
      <c r="J32" s="9">
        <f t="shared" si="6"/>
        <v>3321002.2699035001</v>
      </c>
      <c r="K32" s="9">
        <f t="shared" si="7"/>
        <v>3390743.3175714738</v>
      </c>
      <c r="L32" s="9">
        <f t="shared" si="8"/>
        <v>3509419.3336864752</v>
      </c>
      <c r="M32" s="9">
        <f t="shared" si="9"/>
        <v>3607683.0750296963</v>
      </c>
      <c r="N32" s="9">
        <f t="shared" si="10"/>
        <v>3679836.7365302905</v>
      </c>
      <c r="O32" s="9">
        <f t="shared" si="11"/>
        <v>3834389.8794645625</v>
      </c>
      <c r="P32" s="9">
        <f t="shared" si="12"/>
        <v>3960924.7454868932</v>
      </c>
      <c r="Q32" s="9">
        <f t="shared" si="13"/>
        <v>4087674.3373424737</v>
      </c>
      <c r="R32" s="10">
        <f t="shared" si="14"/>
        <v>41824807.615515359</v>
      </c>
      <c r="S32" s="9">
        <f t="shared" si="15"/>
        <v>3596400</v>
      </c>
      <c r="T32" s="9">
        <f t="shared" si="16"/>
        <v>3675520.8</v>
      </c>
      <c r="U32" s="9">
        <f t="shared" si="17"/>
        <v>3767408.82</v>
      </c>
      <c r="V32" s="9">
        <f t="shared" si="18"/>
        <v>3880431.0845999997</v>
      </c>
      <c r="W32" s="9">
        <f t="shared" si="19"/>
        <v>3985202.7238841997</v>
      </c>
      <c r="X32" s="9">
        <f t="shared" si="20"/>
        <v>4068891.981085768</v>
      </c>
      <c r="Y32" s="9">
        <f t="shared" si="21"/>
        <v>4211303.2004237697</v>
      </c>
      <c r="Z32" s="9">
        <f t="shared" si="22"/>
        <v>4329219.6900356356</v>
      </c>
      <c r="AA32" s="9">
        <f t="shared" si="23"/>
        <v>4415804.0838363487</v>
      </c>
      <c r="AB32" s="9">
        <f t="shared" si="24"/>
        <v>4601267.8553574756</v>
      </c>
      <c r="AC32" s="9">
        <f t="shared" si="25"/>
        <v>4753109.6945842719</v>
      </c>
      <c r="AD32" s="9">
        <f t="shared" si="26"/>
        <v>4905209.2048109686</v>
      </c>
      <c r="AE32" s="11">
        <f t="shared" si="27"/>
        <v>50189769.138618432</v>
      </c>
      <c r="AF32" s="9">
        <f t="shared" si="28"/>
        <v>4195800</v>
      </c>
      <c r="AG32" s="9">
        <f t="shared" si="29"/>
        <v>431568</v>
      </c>
      <c r="AH32" s="9">
        <f t="shared" si="30"/>
        <v>441062.49599999998</v>
      </c>
      <c r="AI32" s="9">
        <f t="shared" si="31"/>
        <v>452089.05839999998</v>
      </c>
      <c r="AJ32" s="9">
        <f t="shared" si="32"/>
        <v>465651.73015199997</v>
      </c>
      <c r="AK32" s="9">
        <f t="shared" si="33"/>
        <v>478224.32686610398</v>
      </c>
      <c r="AL32" s="9">
        <f t="shared" si="34"/>
        <v>488267.03773029218</v>
      </c>
      <c r="AM32" s="9">
        <f t="shared" si="35"/>
        <v>505356.38405085239</v>
      </c>
      <c r="AN32" s="9">
        <f t="shared" si="36"/>
        <v>519506.36280427623</v>
      </c>
      <c r="AO32" s="9">
        <f t="shared" si="37"/>
        <v>529896.4900603618</v>
      </c>
      <c r="AP32" s="9">
        <f t="shared" si="38"/>
        <v>552152.14264289697</v>
      </c>
      <c r="AQ32" s="9">
        <f t="shared" si="39"/>
        <v>570373.16335011262</v>
      </c>
      <c r="AR32" s="9">
        <f t="shared" si="40"/>
        <v>9629947.1920568962</v>
      </c>
      <c r="AS32" s="9">
        <f t="shared" si="41"/>
        <v>5994000</v>
      </c>
    </row>
    <row r="33" spans="1:45" outlineLevel="1" x14ac:dyDescent="0.3">
      <c r="A33" t="s">
        <v>8</v>
      </c>
      <c r="B33" t="s">
        <v>85</v>
      </c>
      <c r="C33" s="14" t="s">
        <v>37</v>
      </c>
      <c r="D33" t="str">
        <f t="shared" si="0"/>
        <v>ProdukID2085</v>
      </c>
      <c r="E33" s="9">
        <f t="shared" si="1"/>
        <v>26070000</v>
      </c>
      <c r="F33" s="9">
        <f t="shared" si="2"/>
        <v>2607000</v>
      </c>
      <c r="G33" s="9">
        <f t="shared" si="3"/>
        <v>2664354</v>
      </c>
      <c r="H33" s="9">
        <f t="shared" si="4"/>
        <v>2730962.85</v>
      </c>
      <c r="I33" s="9">
        <f t="shared" si="5"/>
        <v>2812891.7355</v>
      </c>
      <c r="J33" s="9">
        <f t="shared" si="6"/>
        <v>2888839.8123585</v>
      </c>
      <c r="K33" s="9">
        <f t="shared" si="7"/>
        <v>2949505.4484180287</v>
      </c>
      <c r="L33" s="9">
        <f t="shared" si="8"/>
        <v>3052738.1391126597</v>
      </c>
      <c r="M33" s="9">
        <f t="shared" si="9"/>
        <v>3138214.8070078143</v>
      </c>
      <c r="N33" s="9">
        <f t="shared" si="10"/>
        <v>3200979.1031479705</v>
      </c>
      <c r="O33" s="9">
        <f t="shared" si="11"/>
        <v>3335420.2254801854</v>
      </c>
      <c r="P33" s="9">
        <f t="shared" si="12"/>
        <v>3445489.0929210316</v>
      </c>
      <c r="Q33" s="9">
        <f t="shared" si="13"/>
        <v>3555744.7438945048</v>
      </c>
      <c r="R33" s="10">
        <f t="shared" si="14"/>
        <v>36382139.957840696</v>
      </c>
      <c r="S33" s="9">
        <f t="shared" si="15"/>
        <v>3128400</v>
      </c>
      <c r="T33" s="9">
        <f t="shared" si="16"/>
        <v>3197224.8</v>
      </c>
      <c r="U33" s="9">
        <f t="shared" si="17"/>
        <v>3277155.42</v>
      </c>
      <c r="V33" s="9">
        <f t="shared" si="18"/>
        <v>3375470.0825999998</v>
      </c>
      <c r="W33" s="9">
        <f t="shared" si="19"/>
        <v>3466607.7748301998</v>
      </c>
      <c r="X33" s="9">
        <f t="shared" si="20"/>
        <v>3539406.538101634</v>
      </c>
      <c r="Y33" s="9">
        <f t="shared" si="21"/>
        <v>3663285.7669351911</v>
      </c>
      <c r="Z33" s="9">
        <f t="shared" si="22"/>
        <v>3765857.7684093765</v>
      </c>
      <c r="AA33" s="9">
        <f t="shared" si="23"/>
        <v>3841174.923777564</v>
      </c>
      <c r="AB33" s="9">
        <f t="shared" si="24"/>
        <v>4002504.2705762219</v>
      </c>
      <c r="AC33" s="9">
        <f t="shared" si="25"/>
        <v>4134586.9115052372</v>
      </c>
      <c r="AD33" s="9">
        <f t="shared" si="26"/>
        <v>4266893.6926734047</v>
      </c>
      <c r="AE33" s="11">
        <f t="shared" si="27"/>
        <v>43658567.949408829</v>
      </c>
      <c r="AF33" s="9">
        <f t="shared" si="28"/>
        <v>3649800.0000000005</v>
      </c>
      <c r="AG33" s="9">
        <f t="shared" si="29"/>
        <v>375408</v>
      </c>
      <c r="AH33" s="9">
        <f t="shared" si="30"/>
        <v>383666.97600000002</v>
      </c>
      <c r="AI33" s="9">
        <f t="shared" si="31"/>
        <v>393258.65040000004</v>
      </c>
      <c r="AJ33" s="9">
        <f t="shared" si="32"/>
        <v>405056.40991200006</v>
      </c>
      <c r="AK33" s="9">
        <f t="shared" si="33"/>
        <v>415992.93297962408</v>
      </c>
      <c r="AL33" s="9">
        <f t="shared" si="34"/>
        <v>424728.78457219619</v>
      </c>
      <c r="AM33" s="9">
        <f t="shared" si="35"/>
        <v>439594.29203222308</v>
      </c>
      <c r="AN33" s="9">
        <f t="shared" si="36"/>
        <v>451902.93220912531</v>
      </c>
      <c r="AO33" s="9">
        <f t="shared" si="37"/>
        <v>460940.99085330783</v>
      </c>
      <c r="AP33" s="9">
        <f t="shared" si="38"/>
        <v>480300.51246914675</v>
      </c>
      <c r="AQ33" s="9">
        <f t="shared" si="39"/>
        <v>496150.42938062857</v>
      </c>
      <c r="AR33" s="9">
        <f t="shared" si="40"/>
        <v>8376800.9108082522</v>
      </c>
      <c r="AS33" s="9">
        <f t="shared" si="41"/>
        <v>5214000</v>
      </c>
    </row>
    <row r="34" spans="1:45" outlineLevel="1" x14ac:dyDescent="0.3">
      <c r="A34" t="s">
        <v>8</v>
      </c>
      <c r="B34" t="s">
        <v>86</v>
      </c>
      <c r="C34" s="14" t="s">
        <v>38</v>
      </c>
      <c r="D34" t="str">
        <f t="shared" si="0"/>
        <v>ProdukID2089</v>
      </c>
      <c r="E34" s="9">
        <f t="shared" si="1"/>
        <v>32120000</v>
      </c>
      <c r="F34" s="9">
        <f t="shared" si="2"/>
        <v>3212000</v>
      </c>
      <c r="G34" s="9">
        <f t="shared" si="3"/>
        <v>3282664</v>
      </c>
      <c r="H34" s="9">
        <f t="shared" si="4"/>
        <v>3364730.6</v>
      </c>
      <c r="I34" s="9">
        <f t="shared" si="5"/>
        <v>3465672.5180000002</v>
      </c>
      <c r="J34" s="9">
        <f t="shared" si="6"/>
        <v>3559245.6759860003</v>
      </c>
      <c r="K34" s="9">
        <f t="shared" si="7"/>
        <v>3633989.8351817066</v>
      </c>
      <c r="L34" s="9">
        <f t="shared" si="8"/>
        <v>3761179.4794130665</v>
      </c>
      <c r="M34" s="9">
        <f t="shared" si="9"/>
        <v>3866492.5048366324</v>
      </c>
      <c r="N34" s="9">
        <f t="shared" si="10"/>
        <v>3943822.3549333652</v>
      </c>
      <c r="O34" s="9">
        <f t="shared" si="11"/>
        <v>4109462.8938405667</v>
      </c>
      <c r="P34" s="9">
        <f t="shared" si="12"/>
        <v>4245075.1693373052</v>
      </c>
      <c r="Q34" s="9">
        <f t="shared" si="13"/>
        <v>4380917.5747560989</v>
      </c>
      <c r="R34" s="10">
        <f t="shared" si="14"/>
        <v>44825252.606284745</v>
      </c>
      <c r="S34" s="9">
        <f t="shared" si="15"/>
        <v>3854400</v>
      </c>
      <c r="T34" s="9">
        <f t="shared" si="16"/>
        <v>3939196.8</v>
      </c>
      <c r="U34" s="9">
        <f t="shared" si="17"/>
        <v>4037676.7199999997</v>
      </c>
      <c r="V34" s="9">
        <f t="shared" si="18"/>
        <v>4158807.0215999996</v>
      </c>
      <c r="W34" s="9">
        <f t="shared" si="19"/>
        <v>4271094.8111831993</v>
      </c>
      <c r="X34" s="9">
        <f t="shared" si="20"/>
        <v>4360787.802218046</v>
      </c>
      <c r="Y34" s="9">
        <f t="shared" si="21"/>
        <v>4513415.3752956772</v>
      </c>
      <c r="Z34" s="9">
        <f t="shared" si="22"/>
        <v>4639791.0058039557</v>
      </c>
      <c r="AA34" s="9">
        <f t="shared" si="23"/>
        <v>4732586.8259200351</v>
      </c>
      <c r="AB34" s="9">
        <f t="shared" si="24"/>
        <v>4931355.4726086762</v>
      </c>
      <c r="AC34" s="9">
        <f t="shared" si="25"/>
        <v>5094090.2032047622</v>
      </c>
      <c r="AD34" s="9">
        <f t="shared" si="26"/>
        <v>5257101.089707315</v>
      </c>
      <c r="AE34" s="11">
        <f t="shared" si="27"/>
        <v>53790303.127541676</v>
      </c>
      <c r="AF34" s="9">
        <f t="shared" si="28"/>
        <v>4496800</v>
      </c>
      <c r="AG34" s="9">
        <f t="shared" si="29"/>
        <v>462528</v>
      </c>
      <c r="AH34" s="9">
        <f t="shared" si="30"/>
        <v>472703.61599999998</v>
      </c>
      <c r="AI34" s="9">
        <f t="shared" si="31"/>
        <v>484521.20639999997</v>
      </c>
      <c r="AJ34" s="9">
        <f t="shared" si="32"/>
        <v>499056.84259199997</v>
      </c>
      <c r="AK34" s="9">
        <f t="shared" si="33"/>
        <v>512531.37734198396</v>
      </c>
      <c r="AL34" s="9">
        <f t="shared" si="34"/>
        <v>523294.53626616561</v>
      </c>
      <c r="AM34" s="9">
        <f t="shared" si="35"/>
        <v>541609.84503548138</v>
      </c>
      <c r="AN34" s="9">
        <f t="shared" si="36"/>
        <v>556774.92069647484</v>
      </c>
      <c r="AO34" s="9">
        <f t="shared" si="37"/>
        <v>567910.41911040433</v>
      </c>
      <c r="AP34" s="9">
        <f t="shared" si="38"/>
        <v>591762.65671304136</v>
      </c>
      <c r="AQ34" s="9">
        <f t="shared" si="39"/>
        <v>611290.82438457175</v>
      </c>
      <c r="AR34" s="9">
        <f t="shared" si="40"/>
        <v>10320784.244540123</v>
      </c>
      <c r="AS34" s="9">
        <f t="shared" si="41"/>
        <v>6424000</v>
      </c>
    </row>
    <row r="35" spans="1:45" outlineLevel="1" x14ac:dyDescent="0.3">
      <c r="A35" t="s">
        <v>8</v>
      </c>
      <c r="B35" t="s">
        <v>87</v>
      </c>
      <c r="C35" s="14" t="s">
        <v>39</v>
      </c>
      <c r="D35" t="str">
        <f t="shared" si="0"/>
        <v>ProdukID2096</v>
      </c>
      <c r="E35" s="9">
        <f t="shared" si="1"/>
        <v>22220000</v>
      </c>
      <c r="F35" s="9">
        <f t="shared" si="2"/>
        <v>2222000</v>
      </c>
      <c r="G35" s="9">
        <f t="shared" si="3"/>
        <v>2270884</v>
      </c>
      <c r="H35" s="9">
        <f t="shared" si="4"/>
        <v>2327656.1</v>
      </c>
      <c r="I35" s="9">
        <f t="shared" si="5"/>
        <v>2397485.7830000003</v>
      </c>
      <c r="J35" s="9">
        <f t="shared" si="6"/>
        <v>2462217.8991410001</v>
      </c>
      <c r="K35" s="9">
        <f t="shared" si="7"/>
        <v>2513924.4750229609</v>
      </c>
      <c r="L35" s="9">
        <f t="shared" si="8"/>
        <v>2601911.8316487647</v>
      </c>
      <c r="M35" s="9">
        <f t="shared" si="9"/>
        <v>2674765.3629349303</v>
      </c>
      <c r="N35" s="9">
        <f t="shared" si="10"/>
        <v>2728260.6701936289</v>
      </c>
      <c r="O35" s="9">
        <f t="shared" si="11"/>
        <v>2842847.6183417612</v>
      </c>
      <c r="P35" s="9">
        <f t="shared" si="12"/>
        <v>2936661.5897470391</v>
      </c>
      <c r="Q35" s="9">
        <f t="shared" si="13"/>
        <v>3030634.7606189442</v>
      </c>
      <c r="R35" s="10">
        <f t="shared" si="14"/>
        <v>31009250.090649027</v>
      </c>
      <c r="S35" s="9">
        <f t="shared" si="15"/>
        <v>2666400</v>
      </c>
      <c r="T35" s="9">
        <f t="shared" si="16"/>
        <v>2725060.8</v>
      </c>
      <c r="U35" s="9">
        <f t="shared" si="17"/>
        <v>2793187.32</v>
      </c>
      <c r="V35" s="9">
        <f t="shared" si="18"/>
        <v>2876982.9395999997</v>
      </c>
      <c r="W35" s="9">
        <f t="shared" si="19"/>
        <v>2954661.4789691996</v>
      </c>
      <c r="X35" s="9">
        <f t="shared" si="20"/>
        <v>3016709.3700275528</v>
      </c>
      <c r="Y35" s="9">
        <f t="shared" si="21"/>
        <v>3122294.197978517</v>
      </c>
      <c r="Z35" s="9">
        <f t="shared" si="22"/>
        <v>3209718.4355219156</v>
      </c>
      <c r="AA35" s="9">
        <f t="shared" si="23"/>
        <v>3273912.8042323538</v>
      </c>
      <c r="AB35" s="9">
        <f t="shared" si="24"/>
        <v>3411417.1420101128</v>
      </c>
      <c r="AC35" s="9">
        <f t="shared" si="25"/>
        <v>3523993.9076964464</v>
      </c>
      <c r="AD35" s="9">
        <f t="shared" si="26"/>
        <v>3636761.7127427328</v>
      </c>
      <c r="AE35" s="11">
        <f t="shared" si="27"/>
        <v>37211100.108778827</v>
      </c>
      <c r="AF35" s="9">
        <f t="shared" si="28"/>
        <v>3110800.0000000005</v>
      </c>
      <c r="AG35" s="9">
        <f t="shared" si="29"/>
        <v>319968</v>
      </c>
      <c r="AH35" s="9">
        <f t="shared" si="30"/>
        <v>327007.29599999997</v>
      </c>
      <c r="AI35" s="9">
        <f t="shared" si="31"/>
        <v>335182.47839999996</v>
      </c>
      <c r="AJ35" s="9">
        <f t="shared" si="32"/>
        <v>345237.95275199995</v>
      </c>
      <c r="AK35" s="9">
        <f t="shared" si="33"/>
        <v>354559.37747630395</v>
      </c>
      <c r="AL35" s="9">
        <f t="shared" si="34"/>
        <v>362005.12440330634</v>
      </c>
      <c r="AM35" s="9">
        <f t="shared" si="35"/>
        <v>374675.30375742208</v>
      </c>
      <c r="AN35" s="9">
        <f t="shared" si="36"/>
        <v>385166.21226262988</v>
      </c>
      <c r="AO35" s="9">
        <f t="shared" si="37"/>
        <v>392869.53650788247</v>
      </c>
      <c r="AP35" s="9">
        <f t="shared" si="38"/>
        <v>409370.05704121356</v>
      </c>
      <c r="AQ35" s="9">
        <f t="shared" si="39"/>
        <v>422879.2689235736</v>
      </c>
      <c r="AR35" s="9">
        <f t="shared" si="40"/>
        <v>7139720.6075243307</v>
      </c>
      <c r="AS35" s="9">
        <f t="shared" si="41"/>
        <v>4444000</v>
      </c>
    </row>
    <row r="36" spans="1:45" x14ac:dyDescent="0.3">
      <c r="A36" s="5" t="s">
        <v>182</v>
      </c>
      <c r="B36" s="5"/>
      <c r="C36" s="18"/>
      <c r="D36" s="5"/>
      <c r="E36" s="5"/>
      <c r="F36" s="13">
        <f>SUM(F5:F35)</f>
        <v>87597000</v>
      </c>
      <c r="G36" s="13">
        <f>SUM(G5:G35)</f>
        <v>89524134</v>
      </c>
      <c r="H36" s="13">
        <f>SUM(H5:H35)</f>
        <v>91762237.349999979</v>
      </c>
      <c r="I36" s="13">
        <f t="shared" ref="I36:P36" si="42">SUM(I5:I35)</f>
        <v>94515104.470500022</v>
      </c>
      <c r="J36" s="13">
        <f t="shared" si="42"/>
        <v>97067012.291203514</v>
      </c>
      <c r="K36" s="13">
        <f t="shared" si="42"/>
        <v>99105419.549318776</v>
      </c>
      <c r="L36" s="13">
        <f t="shared" si="42"/>
        <v>102574109.23354493</v>
      </c>
      <c r="M36" s="13">
        <f>SUM(M5:M35)</f>
        <v>105446184.29208425</v>
      </c>
      <c r="N36" s="13">
        <f t="shared" si="42"/>
        <v>107555107.97792587</v>
      </c>
      <c r="O36" s="13">
        <f t="shared" si="42"/>
        <v>112072422.51299876</v>
      </c>
      <c r="P36" s="13">
        <f t="shared" si="42"/>
        <v>115770812.45592771</v>
      </c>
      <c r="Q36" s="13">
        <f>SUM(Q5:Q35)</f>
        <v>119475478.45451738</v>
      </c>
      <c r="R36" s="13">
        <f>SUM(R5:R35)</f>
        <v>1222465022.5880215</v>
      </c>
      <c r="S36" s="13">
        <f t="shared" ref="S36:AS36" si="43">SUM(S5:S35)</f>
        <v>105116400</v>
      </c>
      <c r="T36" s="13">
        <f t="shared" si="43"/>
        <v>107428960.79999997</v>
      </c>
      <c r="U36" s="13">
        <f t="shared" si="43"/>
        <v>110114684.81999998</v>
      </c>
      <c r="V36" s="13">
        <f t="shared" si="43"/>
        <v>113418125.36459997</v>
      </c>
      <c r="W36" s="13">
        <f t="shared" si="43"/>
        <v>116480414.74944419</v>
      </c>
      <c r="X36" s="13">
        <f t="shared" si="43"/>
        <v>118926503.45918255</v>
      </c>
      <c r="Y36" s="13">
        <f t="shared" si="43"/>
        <v>123088931.08025391</v>
      </c>
      <c r="Z36" s="13">
        <f t="shared" si="43"/>
        <v>126535421.15050101</v>
      </c>
      <c r="AA36" s="13">
        <f t="shared" si="43"/>
        <v>129066129.57351106</v>
      </c>
      <c r="AB36" s="13">
        <f t="shared" si="43"/>
        <v>134486907.01559848</v>
      </c>
      <c r="AC36" s="13">
        <f t="shared" si="43"/>
        <v>138924974.94711328</v>
      </c>
      <c r="AD36" s="13">
        <f t="shared" si="43"/>
        <v>143370574.14542091</v>
      </c>
      <c r="AE36" s="13">
        <f t="shared" si="43"/>
        <v>1466958027.1056254</v>
      </c>
      <c r="AF36" s="13">
        <f t="shared" si="43"/>
        <v>122635800</v>
      </c>
      <c r="AG36" s="13">
        <f t="shared" si="43"/>
        <v>12613968</v>
      </c>
      <c r="AH36" s="13">
        <f t="shared" si="43"/>
        <v>12891475.296000004</v>
      </c>
      <c r="AI36" s="13">
        <f t="shared" si="43"/>
        <v>13213762.178399999</v>
      </c>
      <c r="AJ36" s="13">
        <f t="shared" si="43"/>
        <v>13610175.043751998</v>
      </c>
      <c r="AK36" s="13">
        <f t="shared" si="43"/>
        <v>13977649.769933304</v>
      </c>
      <c r="AL36" s="13">
        <f t="shared" si="43"/>
        <v>14271180.415101904</v>
      </c>
      <c r="AM36" s="13">
        <f t="shared" si="43"/>
        <v>14770671.729630468</v>
      </c>
      <c r="AN36" s="13">
        <f t="shared" si="43"/>
        <v>15184250.538060121</v>
      </c>
      <c r="AO36" s="13">
        <f t="shared" si="43"/>
        <v>15487935.548821324</v>
      </c>
      <c r="AP36" s="13">
        <f t="shared" si="43"/>
        <v>16138428.841871822</v>
      </c>
      <c r="AQ36" s="13">
        <f t="shared" si="43"/>
        <v>16670996.993653592</v>
      </c>
      <c r="AR36" s="13">
        <f t="shared" si="43"/>
        <v>281466294.35522449</v>
      </c>
      <c r="AS36" s="13">
        <f t="shared" si="43"/>
        <v>175194000</v>
      </c>
    </row>
    <row r="37" spans="1:45" outlineLevel="1" x14ac:dyDescent="0.3">
      <c r="A37" t="s">
        <v>53</v>
      </c>
      <c r="B37" t="s">
        <v>114</v>
      </c>
      <c r="C37" s="14" t="s">
        <v>54</v>
      </c>
      <c r="D37" t="str">
        <f t="shared" ref="D37:D65" si="44">VLOOKUP(C37,$C$119:$D$219,2,FALSE)</f>
        <v>ProdukID2001</v>
      </c>
      <c r="E37" s="9">
        <f t="shared" ref="E37:E65" si="45">VLOOKUP(C37,$C$119:$E$219,3,FALSE)</f>
        <v>13310000</v>
      </c>
      <c r="F37" s="9">
        <f t="shared" ref="F37:F65" si="46">10%*E37</f>
        <v>1331000</v>
      </c>
      <c r="G37" s="9">
        <f t="shared" si="3"/>
        <v>1360282</v>
      </c>
      <c r="H37" s="9">
        <f t="shared" si="4"/>
        <v>1394289.05</v>
      </c>
      <c r="I37" s="9">
        <f t="shared" si="5"/>
        <v>1436117.7215</v>
      </c>
      <c r="J37" s="9">
        <f t="shared" si="6"/>
        <v>1474892.8999804999</v>
      </c>
      <c r="K37" s="9">
        <f t="shared" si="7"/>
        <v>1505865.6508800904</v>
      </c>
      <c r="L37" s="9">
        <f t="shared" si="8"/>
        <v>1558570.9486608936</v>
      </c>
      <c r="M37" s="9">
        <f t="shared" si="9"/>
        <v>1602210.9352233987</v>
      </c>
      <c r="N37" s="9">
        <f t="shared" si="10"/>
        <v>1634255.1539278666</v>
      </c>
      <c r="O37" s="9">
        <f t="shared" si="11"/>
        <v>1702893.8703928371</v>
      </c>
      <c r="P37" s="9">
        <f t="shared" si="12"/>
        <v>1759089.3681158007</v>
      </c>
      <c r="Q37" s="9">
        <f t="shared" si="13"/>
        <v>1815380.2278955062</v>
      </c>
      <c r="R37" s="10">
        <f t="shared" si="14"/>
        <v>18574847.826576892</v>
      </c>
      <c r="S37" s="9">
        <f t="shared" ref="S37:S65" si="47">12%*E37</f>
        <v>1597200</v>
      </c>
      <c r="T37" s="9">
        <f t="shared" si="16"/>
        <v>1632338.4</v>
      </c>
      <c r="U37" s="9">
        <f t="shared" si="17"/>
        <v>1673146.8599999999</v>
      </c>
      <c r="V37" s="9">
        <f t="shared" si="18"/>
        <v>1723341.2657999999</v>
      </c>
      <c r="W37" s="9">
        <f t="shared" si="19"/>
        <v>1769871.4799766</v>
      </c>
      <c r="X37" s="9">
        <f t="shared" si="20"/>
        <v>1807038.7810561087</v>
      </c>
      <c r="Y37" s="9">
        <f t="shared" si="21"/>
        <v>1870285.1383930724</v>
      </c>
      <c r="Z37" s="9">
        <f t="shared" si="22"/>
        <v>1922653.1222680784</v>
      </c>
      <c r="AA37" s="9">
        <f t="shared" si="23"/>
        <v>1961106.18471344</v>
      </c>
      <c r="AB37" s="9">
        <f t="shared" si="24"/>
        <v>2043472.6444714046</v>
      </c>
      <c r="AC37" s="9">
        <f t="shared" si="25"/>
        <v>2110907.2417389611</v>
      </c>
      <c r="AD37" s="9">
        <f t="shared" si="26"/>
        <v>2178456.2734746076</v>
      </c>
      <c r="AE37" s="11">
        <f t="shared" si="27"/>
        <v>22289817.391892269</v>
      </c>
      <c r="AF37" s="9">
        <f t="shared" ref="AF37:AF65" si="48">14%*E37</f>
        <v>1863400.0000000002</v>
      </c>
      <c r="AG37" s="9">
        <f t="shared" si="29"/>
        <v>191664</v>
      </c>
      <c r="AH37" s="9">
        <f t="shared" si="30"/>
        <v>195880.60800000001</v>
      </c>
      <c r="AI37" s="9">
        <f t="shared" si="31"/>
        <v>200777.6232</v>
      </c>
      <c r="AJ37" s="9">
        <f t="shared" si="32"/>
        <v>206800.95189600001</v>
      </c>
      <c r="AK37" s="9">
        <f t="shared" si="33"/>
        <v>212384.57759719202</v>
      </c>
      <c r="AL37" s="9">
        <f t="shared" si="34"/>
        <v>216844.65372673306</v>
      </c>
      <c r="AM37" s="9">
        <f t="shared" si="35"/>
        <v>224434.21660716872</v>
      </c>
      <c r="AN37" s="9">
        <f t="shared" si="36"/>
        <v>230718.37467216945</v>
      </c>
      <c r="AO37" s="9">
        <f t="shared" si="37"/>
        <v>235332.74216561284</v>
      </c>
      <c r="AP37" s="9">
        <f t="shared" si="38"/>
        <v>245216.71733656857</v>
      </c>
      <c r="AQ37" s="9">
        <f t="shared" si="39"/>
        <v>253308.86900867533</v>
      </c>
      <c r="AR37" s="9">
        <f t="shared" si="40"/>
        <v>4276763.3342101201</v>
      </c>
      <c r="AS37" s="9">
        <f t="shared" ref="AS37:AS65" si="49">20%*E37</f>
        <v>2662000</v>
      </c>
    </row>
    <row r="38" spans="1:45" outlineLevel="1" x14ac:dyDescent="0.3">
      <c r="A38" t="s">
        <v>53</v>
      </c>
      <c r="B38" t="s">
        <v>115</v>
      </c>
      <c r="C38" s="14" t="s">
        <v>55</v>
      </c>
      <c r="D38" t="str">
        <f t="shared" si="44"/>
        <v>ProdukID2004</v>
      </c>
      <c r="E38" s="9">
        <f t="shared" si="45"/>
        <v>17890000</v>
      </c>
      <c r="F38" s="9">
        <f t="shared" si="46"/>
        <v>1789000</v>
      </c>
      <c r="G38" s="9">
        <f t="shared" si="3"/>
        <v>1828358</v>
      </c>
      <c r="H38" s="9">
        <f t="shared" si="4"/>
        <v>1874066.95</v>
      </c>
      <c r="I38" s="9">
        <f t="shared" si="5"/>
        <v>1930288.9584999999</v>
      </c>
      <c r="J38" s="9">
        <f t="shared" si="6"/>
        <v>1982406.7603795</v>
      </c>
      <c r="K38" s="9">
        <f t="shared" si="7"/>
        <v>2024037.3023474696</v>
      </c>
      <c r="L38" s="9">
        <f t="shared" si="8"/>
        <v>2094878.6079296311</v>
      </c>
      <c r="M38" s="9">
        <f t="shared" si="9"/>
        <v>2153535.2089516609</v>
      </c>
      <c r="N38" s="9">
        <f t="shared" si="10"/>
        <v>2196605.9131306941</v>
      </c>
      <c r="O38" s="9">
        <f t="shared" si="11"/>
        <v>2288863.3614821834</v>
      </c>
      <c r="P38" s="9">
        <f t="shared" si="12"/>
        <v>2364395.8524110955</v>
      </c>
      <c r="Q38" s="9">
        <f t="shared" si="13"/>
        <v>2440056.5196882505</v>
      </c>
      <c r="R38" s="10">
        <f t="shared" si="14"/>
        <v>24966493.434820488</v>
      </c>
      <c r="S38" s="9">
        <f t="shared" si="47"/>
        <v>2146800</v>
      </c>
      <c r="T38" s="9">
        <f t="shared" si="16"/>
        <v>2194029.6</v>
      </c>
      <c r="U38" s="9">
        <f t="shared" si="17"/>
        <v>2248880.3400000003</v>
      </c>
      <c r="V38" s="9">
        <f t="shared" si="18"/>
        <v>2316346.7502000001</v>
      </c>
      <c r="W38" s="9">
        <f t="shared" si="19"/>
        <v>2378888.1124554002</v>
      </c>
      <c r="X38" s="9">
        <f t="shared" si="20"/>
        <v>2428844.7628169637</v>
      </c>
      <c r="Y38" s="9">
        <f t="shared" si="21"/>
        <v>2513854.3295155573</v>
      </c>
      <c r="Z38" s="9">
        <f t="shared" si="22"/>
        <v>2584242.2507419931</v>
      </c>
      <c r="AA38" s="9">
        <f t="shared" si="23"/>
        <v>2635927.095756833</v>
      </c>
      <c r="AB38" s="9">
        <f t="shared" si="24"/>
        <v>2746636.03377862</v>
      </c>
      <c r="AC38" s="9">
        <f t="shared" si="25"/>
        <v>2837275.0228933142</v>
      </c>
      <c r="AD38" s="9">
        <f t="shared" si="26"/>
        <v>2928067.8236259003</v>
      </c>
      <c r="AE38" s="11">
        <f t="shared" si="27"/>
        <v>29959792.121784579</v>
      </c>
      <c r="AF38" s="9">
        <f t="shared" si="48"/>
        <v>2504600.0000000005</v>
      </c>
      <c r="AG38" s="9">
        <f t="shared" si="29"/>
        <v>257616</v>
      </c>
      <c r="AH38" s="9">
        <f t="shared" si="30"/>
        <v>263283.55200000003</v>
      </c>
      <c r="AI38" s="9">
        <f t="shared" si="31"/>
        <v>269865.64080000005</v>
      </c>
      <c r="AJ38" s="9">
        <f t="shared" si="32"/>
        <v>277961.61002400005</v>
      </c>
      <c r="AK38" s="9">
        <f t="shared" si="33"/>
        <v>285466.57349464804</v>
      </c>
      <c r="AL38" s="9">
        <f t="shared" si="34"/>
        <v>291461.37153803563</v>
      </c>
      <c r="AM38" s="9">
        <f t="shared" si="35"/>
        <v>301662.5195418669</v>
      </c>
      <c r="AN38" s="9">
        <f t="shared" si="36"/>
        <v>310109.07008903916</v>
      </c>
      <c r="AO38" s="9">
        <f t="shared" si="37"/>
        <v>316311.25149081997</v>
      </c>
      <c r="AP38" s="9">
        <f t="shared" si="38"/>
        <v>329596.32405343442</v>
      </c>
      <c r="AQ38" s="9">
        <f t="shared" si="39"/>
        <v>340473.00274719775</v>
      </c>
      <c r="AR38" s="9">
        <f t="shared" si="40"/>
        <v>5748406.915779043</v>
      </c>
      <c r="AS38" s="9">
        <f t="shared" si="49"/>
        <v>3578000</v>
      </c>
    </row>
    <row r="39" spans="1:45" outlineLevel="1" x14ac:dyDescent="0.3">
      <c r="A39" t="s">
        <v>53</v>
      </c>
      <c r="B39" t="s">
        <v>116</v>
      </c>
      <c r="C39" s="14" t="s">
        <v>56</v>
      </c>
      <c r="D39" t="str">
        <f t="shared" si="44"/>
        <v>ProdukID2007</v>
      </c>
      <c r="E39" s="9">
        <f t="shared" si="45"/>
        <v>19670000</v>
      </c>
      <c r="F39" s="9">
        <f t="shared" si="46"/>
        <v>1967000</v>
      </c>
      <c r="G39" s="9">
        <f t="shared" si="3"/>
        <v>2010274</v>
      </c>
      <c r="H39" s="9">
        <f t="shared" si="4"/>
        <v>2060530.85</v>
      </c>
      <c r="I39" s="9">
        <f t="shared" si="5"/>
        <v>2122346.7755</v>
      </c>
      <c r="J39" s="9">
        <f t="shared" si="6"/>
        <v>2179650.1384385</v>
      </c>
      <c r="K39" s="9">
        <f t="shared" si="7"/>
        <v>2225422.7913457085</v>
      </c>
      <c r="L39" s="9">
        <f t="shared" si="8"/>
        <v>2303312.5890428084</v>
      </c>
      <c r="M39" s="9">
        <f t="shared" si="9"/>
        <v>2367805.3415360069</v>
      </c>
      <c r="N39" s="9">
        <f t="shared" si="10"/>
        <v>2415161.4483667272</v>
      </c>
      <c r="O39" s="9">
        <f t="shared" si="11"/>
        <v>2516598.2291981298</v>
      </c>
      <c r="P39" s="9">
        <f t="shared" si="12"/>
        <v>2599645.9707616679</v>
      </c>
      <c r="Q39" s="9">
        <f t="shared" si="13"/>
        <v>2682834.6418260415</v>
      </c>
      <c r="R39" s="10">
        <f t="shared" si="14"/>
        <v>27450582.776015591</v>
      </c>
      <c r="S39" s="9">
        <f t="shared" si="47"/>
        <v>2360400</v>
      </c>
      <c r="T39" s="9">
        <f t="shared" si="16"/>
        <v>2412328.7999999998</v>
      </c>
      <c r="U39" s="9">
        <f t="shared" si="17"/>
        <v>2472637.02</v>
      </c>
      <c r="V39" s="9">
        <f t="shared" si="18"/>
        <v>2546816.1305999998</v>
      </c>
      <c r="W39" s="9">
        <f t="shared" si="19"/>
        <v>2615580.1661262</v>
      </c>
      <c r="X39" s="9">
        <f t="shared" si="20"/>
        <v>2670507.3496148502</v>
      </c>
      <c r="Y39" s="9">
        <f t="shared" si="21"/>
        <v>2763975.1068513701</v>
      </c>
      <c r="Z39" s="9">
        <f t="shared" si="22"/>
        <v>2841366.4098432083</v>
      </c>
      <c r="AA39" s="9">
        <f t="shared" si="23"/>
        <v>2898193.7380400724</v>
      </c>
      <c r="AB39" s="9">
        <f t="shared" si="24"/>
        <v>3019917.8750377554</v>
      </c>
      <c r="AC39" s="9">
        <f t="shared" si="25"/>
        <v>3119575.1649140012</v>
      </c>
      <c r="AD39" s="9">
        <f t="shared" si="26"/>
        <v>3219401.5701912493</v>
      </c>
      <c r="AE39" s="11">
        <f t="shared" si="27"/>
        <v>32940699.331218708</v>
      </c>
      <c r="AF39" s="9">
        <f t="shared" si="48"/>
        <v>2753800.0000000005</v>
      </c>
      <c r="AG39" s="9">
        <f t="shared" si="29"/>
        <v>283248</v>
      </c>
      <c r="AH39" s="9">
        <f t="shared" si="30"/>
        <v>289479.45600000001</v>
      </c>
      <c r="AI39" s="9">
        <f t="shared" si="31"/>
        <v>296716.4424</v>
      </c>
      <c r="AJ39" s="9">
        <f t="shared" si="32"/>
        <v>305617.93567199999</v>
      </c>
      <c r="AK39" s="9">
        <f t="shared" si="33"/>
        <v>313869.61993514397</v>
      </c>
      <c r="AL39" s="9">
        <f t="shared" si="34"/>
        <v>320460.88195378199</v>
      </c>
      <c r="AM39" s="9">
        <f t="shared" si="35"/>
        <v>331677.01282216434</v>
      </c>
      <c r="AN39" s="9">
        <f t="shared" si="36"/>
        <v>340963.96918118495</v>
      </c>
      <c r="AO39" s="9">
        <f t="shared" si="37"/>
        <v>347783.24856480863</v>
      </c>
      <c r="AP39" s="9">
        <f t="shared" si="38"/>
        <v>362390.14500453061</v>
      </c>
      <c r="AQ39" s="9">
        <f t="shared" si="39"/>
        <v>374349.01978968014</v>
      </c>
      <c r="AR39" s="9">
        <f t="shared" si="40"/>
        <v>6320355.7313232943</v>
      </c>
      <c r="AS39" s="9">
        <f t="shared" si="49"/>
        <v>3934000</v>
      </c>
    </row>
    <row r="40" spans="1:45" outlineLevel="1" x14ac:dyDescent="0.3">
      <c r="A40" t="s">
        <v>53</v>
      </c>
      <c r="B40" t="s">
        <v>117</v>
      </c>
      <c r="C40" s="14" t="s">
        <v>57</v>
      </c>
      <c r="D40" t="str">
        <f t="shared" si="44"/>
        <v>ProdukID2012</v>
      </c>
      <c r="E40" s="9">
        <f t="shared" si="45"/>
        <v>18940000</v>
      </c>
      <c r="F40" s="9">
        <f t="shared" si="46"/>
        <v>1894000</v>
      </c>
      <c r="G40" s="9">
        <f t="shared" si="3"/>
        <v>1935668</v>
      </c>
      <c r="H40" s="9">
        <f t="shared" si="4"/>
        <v>1984059.7</v>
      </c>
      <c r="I40" s="9">
        <f t="shared" si="5"/>
        <v>2043581.4909999999</v>
      </c>
      <c r="J40" s="9">
        <f t="shared" si="6"/>
        <v>2098758.191257</v>
      </c>
      <c r="K40" s="9">
        <f t="shared" si="7"/>
        <v>2142832.1132733971</v>
      </c>
      <c r="L40" s="9">
        <f t="shared" si="8"/>
        <v>2217831.2372379662</v>
      </c>
      <c r="M40" s="9">
        <f t="shared" si="9"/>
        <v>2279930.5118806292</v>
      </c>
      <c r="N40" s="9">
        <f t="shared" si="10"/>
        <v>2325529.1221182416</v>
      </c>
      <c r="O40" s="9">
        <f t="shared" si="11"/>
        <v>2423201.3452472077</v>
      </c>
      <c r="P40" s="9">
        <f t="shared" si="12"/>
        <v>2503166.9896403654</v>
      </c>
      <c r="Q40" s="9">
        <f t="shared" si="13"/>
        <v>2583268.3333088569</v>
      </c>
      <c r="R40" s="10">
        <f t="shared" si="14"/>
        <v>26431827.034963664</v>
      </c>
      <c r="S40" s="9">
        <f t="shared" si="47"/>
        <v>2272800</v>
      </c>
      <c r="T40" s="9">
        <f t="shared" si="16"/>
        <v>2322801.6</v>
      </c>
      <c r="U40" s="9">
        <f t="shared" si="17"/>
        <v>2380871.64</v>
      </c>
      <c r="V40" s="9">
        <f t="shared" si="18"/>
        <v>2452297.7892</v>
      </c>
      <c r="W40" s="9">
        <f t="shared" si="19"/>
        <v>2518509.8295084001</v>
      </c>
      <c r="X40" s="9">
        <f t="shared" si="20"/>
        <v>2571398.5359280766</v>
      </c>
      <c r="Y40" s="9">
        <f t="shared" si="21"/>
        <v>2661397.4846855593</v>
      </c>
      <c r="Z40" s="9">
        <f t="shared" si="22"/>
        <v>2735916.614256755</v>
      </c>
      <c r="AA40" s="9">
        <f t="shared" si="23"/>
        <v>2790634.94654189</v>
      </c>
      <c r="AB40" s="9">
        <f t="shared" si="24"/>
        <v>2907841.6142966496</v>
      </c>
      <c r="AC40" s="9">
        <f t="shared" si="25"/>
        <v>3003800.3875684389</v>
      </c>
      <c r="AD40" s="9">
        <f t="shared" si="26"/>
        <v>3099921.9999706289</v>
      </c>
      <c r="AE40" s="11">
        <f t="shared" si="27"/>
        <v>31718192.441956401</v>
      </c>
      <c r="AF40" s="9">
        <f t="shared" si="48"/>
        <v>2651600.0000000005</v>
      </c>
      <c r="AG40" s="9">
        <f t="shared" si="29"/>
        <v>272736</v>
      </c>
      <c r="AH40" s="9">
        <f t="shared" si="30"/>
        <v>278736.19199999998</v>
      </c>
      <c r="AI40" s="9">
        <f t="shared" si="31"/>
        <v>285704.5968</v>
      </c>
      <c r="AJ40" s="9">
        <f t="shared" si="32"/>
        <v>294275.734704</v>
      </c>
      <c r="AK40" s="9">
        <f t="shared" si="33"/>
        <v>302221.17954100802</v>
      </c>
      <c r="AL40" s="9">
        <f t="shared" si="34"/>
        <v>308567.82431136922</v>
      </c>
      <c r="AM40" s="9">
        <f t="shared" si="35"/>
        <v>319367.69816226716</v>
      </c>
      <c r="AN40" s="9">
        <f t="shared" si="36"/>
        <v>328309.99371081067</v>
      </c>
      <c r="AO40" s="9">
        <f t="shared" si="37"/>
        <v>334876.19358502689</v>
      </c>
      <c r="AP40" s="9">
        <f t="shared" si="38"/>
        <v>348940.99371559802</v>
      </c>
      <c r="AQ40" s="9">
        <f t="shared" si="39"/>
        <v>360456.04650821275</v>
      </c>
      <c r="AR40" s="9">
        <f t="shared" si="40"/>
        <v>6085792.4530382929</v>
      </c>
      <c r="AS40" s="9">
        <f t="shared" si="49"/>
        <v>3788000</v>
      </c>
    </row>
    <row r="41" spans="1:45" outlineLevel="1" x14ac:dyDescent="0.3">
      <c r="A41" t="s">
        <v>53</v>
      </c>
      <c r="B41" t="s">
        <v>118</v>
      </c>
      <c r="C41" s="14" t="s">
        <v>58</v>
      </c>
      <c r="D41" t="str">
        <f t="shared" si="44"/>
        <v>ProdukID2016</v>
      </c>
      <c r="E41" s="9">
        <f t="shared" si="45"/>
        <v>18910000</v>
      </c>
      <c r="F41" s="9">
        <f t="shared" si="46"/>
        <v>1891000</v>
      </c>
      <c r="G41" s="9">
        <f t="shared" si="3"/>
        <v>1932602</v>
      </c>
      <c r="H41" s="9">
        <f t="shared" si="4"/>
        <v>1980917.05</v>
      </c>
      <c r="I41" s="9">
        <f t="shared" si="5"/>
        <v>2040344.5615000001</v>
      </c>
      <c r="J41" s="9">
        <f t="shared" si="6"/>
        <v>2095433.8646605001</v>
      </c>
      <c r="K41" s="9">
        <f t="shared" si="7"/>
        <v>2139437.9758183705</v>
      </c>
      <c r="L41" s="9">
        <f t="shared" si="8"/>
        <v>2214318.3049720135</v>
      </c>
      <c r="M41" s="9">
        <f t="shared" si="9"/>
        <v>2276319.2175112297</v>
      </c>
      <c r="N41" s="9">
        <f t="shared" si="10"/>
        <v>2321845.6018614541</v>
      </c>
      <c r="O41" s="9">
        <f t="shared" si="11"/>
        <v>2419363.1171396351</v>
      </c>
      <c r="P41" s="9">
        <f t="shared" si="12"/>
        <v>2499202.100005243</v>
      </c>
      <c r="Q41" s="9">
        <f t="shared" si="13"/>
        <v>2579176.5672054109</v>
      </c>
      <c r="R41" s="10">
        <f t="shared" si="14"/>
        <v>26389960.360673852</v>
      </c>
      <c r="S41" s="9">
        <f t="shared" si="47"/>
        <v>2269200</v>
      </c>
      <c r="T41" s="9">
        <f t="shared" si="16"/>
        <v>2319122.4</v>
      </c>
      <c r="U41" s="9">
        <f t="shared" si="17"/>
        <v>2377100.46</v>
      </c>
      <c r="V41" s="9">
        <f t="shared" si="18"/>
        <v>2448413.4737999998</v>
      </c>
      <c r="W41" s="9">
        <f t="shared" si="19"/>
        <v>2514520.6375925997</v>
      </c>
      <c r="X41" s="9">
        <f t="shared" si="20"/>
        <v>2567325.5709820441</v>
      </c>
      <c r="Y41" s="9">
        <f t="shared" si="21"/>
        <v>2657181.9659664156</v>
      </c>
      <c r="Z41" s="9">
        <f t="shared" si="22"/>
        <v>2731583.0610134751</v>
      </c>
      <c r="AA41" s="9">
        <f t="shared" si="23"/>
        <v>2786214.7222337443</v>
      </c>
      <c r="AB41" s="9">
        <f t="shared" si="24"/>
        <v>2903235.7405675617</v>
      </c>
      <c r="AC41" s="9">
        <f t="shared" si="25"/>
        <v>2999042.5200062911</v>
      </c>
      <c r="AD41" s="9">
        <f t="shared" si="26"/>
        <v>3095011.8806464924</v>
      </c>
      <c r="AE41" s="11">
        <f t="shared" si="27"/>
        <v>31667952.432808623</v>
      </c>
      <c r="AF41" s="9">
        <f t="shared" si="48"/>
        <v>2647400.0000000005</v>
      </c>
      <c r="AG41" s="9">
        <f t="shared" si="29"/>
        <v>272304</v>
      </c>
      <c r="AH41" s="9">
        <f t="shared" si="30"/>
        <v>278294.68800000002</v>
      </c>
      <c r="AI41" s="9">
        <f t="shared" si="31"/>
        <v>285252.0552</v>
      </c>
      <c r="AJ41" s="9">
        <f t="shared" si="32"/>
        <v>293809.61685599998</v>
      </c>
      <c r="AK41" s="9">
        <f t="shared" si="33"/>
        <v>301742.47651111201</v>
      </c>
      <c r="AL41" s="9">
        <f t="shared" si="34"/>
        <v>308079.06851784536</v>
      </c>
      <c r="AM41" s="9">
        <f t="shared" si="35"/>
        <v>318861.83591596992</v>
      </c>
      <c r="AN41" s="9">
        <f t="shared" si="36"/>
        <v>327789.96732161706</v>
      </c>
      <c r="AO41" s="9">
        <f t="shared" si="37"/>
        <v>334345.76666804939</v>
      </c>
      <c r="AP41" s="9">
        <f t="shared" si="38"/>
        <v>348388.28886810748</v>
      </c>
      <c r="AQ41" s="9">
        <f t="shared" si="39"/>
        <v>359885.10240075504</v>
      </c>
      <c r="AR41" s="9">
        <f t="shared" si="40"/>
        <v>6076152.8662594557</v>
      </c>
      <c r="AS41" s="9">
        <f t="shared" si="49"/>
        <v>3782000</v>
      </c>
    </row>
    <row r="42" spans="1:45" outlineLevel="1" x14ac:dyDescent="0.3">
      <c r="A42" t="s">
        <v>53</v>
      </c>
      <c r="B42" t="s">
        <v>119</v>
      </c>
      <c r="C42" s="14" t="s">
        <v>59</v>
      </c>
      <c r="D42" t="str">
        <f t="shared" si="44"/>
        <v>ProdukID2021</v>
      </c>
      <c r="E42" s="9">
        <f t="shared" si="45"/>
        <v>11200000</v>
      </c>
      <c r="F42" s="9">
        <f t="shared" si="46"/>
        <v>1120000</v>
      </c>
      <c r="G42" s="9">
        <f t="shared" si="3"/>
        <v>1144640</v>
      </c>
      <c r="H42" s="9">
        <f t="shared" si="4"/>
        <v>1173256</v>
      </c>
      <c r="I42" s="9">
        <f t="shared" si="5"/>
        <v>1208453.68</v>
      </c>
      <c r="J42" s="9">
        <f t="shared" si="6"/>
        <v>1241081.92936</v>
      </c>
      <c r="K42" s="9">
        <f t="shared" si="7"/>
        <v>1267144.6498765599</v>
      </c>
      <c r="L42" s="9">
        <f t="shared" si="8"/>
        <v>1311494.7126222395</v>
      </c>
      <c r="M42" s="9">
        <f t="shared" si="9"/>
        <v>1348216.5645756621</v>
      </c>
      <c r="N42" s="9">
        <f t="shared" si="10"/>
        <v>1375180.8958671754</v>
      </c>
      <c r="O42" s="9">
        <f t="shared" si="11"/>
        <v>1432938.4934935968</v>
      </c>
      <c r="P42" s="9">
        <f t="shared" si="12"/>
        <v>1480225.4637788855</v>
      </c>
      <c r="Q42" s="9">
        <f t="shared" si="13"/>
        <v>1527592.6786198099</v>
      </c>
      <c r="R42" s="10">
        <f t="shared" si="14"/>
        <v>15630225.068193927</v>
      </c>
      <c r="S42" s="9">
        <f t="shared" si="47"/>
        <v>1344000</v>
      </c>
      <c r="T42" s="9">
        <f t="shared" si="16"/>
        <v>1373568</v>
      </c>
      <c r="U42" s="9">
        <f t="shared" si="17"/>
        <v>1407907.2</v>
      </c>
      <c r="V42" s="9">
        <f t="shared" si="18"/>
        <v>1450144.416</v>
      </c>
      <c r="W42" s="9">
        <f t="shared" si="19"/>
        <v>1489298.3152320001</v>
      </c>
      <c r="X42" s="9">
        <f t="shared" si="20"/>
        <v>1520573.5798518721</v>
      </c>
      <c r="Y42" s="9">
        <f t="shared" si="21"/>
        <v>1573793.6551466875</v>
      </c>
      <c r="Z42" s="9">
        <f t="shared" si="22"/>
        <v>1617859.8774907948</v>
      </c>
      <c r="AA42" s="9">
        <f t="shared" si="23"/>
        <v>1650217.0750406107</v>
      </c>
      <c r="AB42" s="9">
        <f t="shared" si="24"/>
        <v>1719526.1921923163</v>
      </c>
      <c r="AC42" s="9">
        <f t="shared" si="25"/>
        <v>1776270.5565346628</v>
      </c>
      <c r="AD42" s="9">
        <f t="shared" si="26"/>
        <v>1833111.214343772</v>
      </c>
      <c r="AE42" s="11">
        <f t="shared" si="27"/>
        <v>18756270.081832714</v>
      </c>
      <c r="AF42" s="9">
        <f t="shared" si="48"/>
        <v>1568000.0000000002</v>
      </c>
      <c r="AG42" s="9">
        <f t="shared" si="29"/>
        <v>161280</v>
      </c>
      <c r="AH42" s="9">
        <f t="shared" si="30"/>
        <v>164828.16</v>
      </c>
      <c r="AI42" s="9">
        <f t="shared" si="31"/>
        <v>168948.864</v>
      </c>
      <c r="AJ42" s="9">
        <f t="shared" si="32"/>
        <v>174017.32991999999</v>
      </c>
      <c r="AK42" s="9">
        <f t="shared" si="33"/>
        <v>178715.79782784</v>
      </c>
      <c r="AL42" s="9">
        <f t="shared" si="34"/>
        <v>182468.82958222463</v>
      </c>
      <c r="AM42" s="9">
        <f t="shared" si="35"/>
        <v>188855.2386176025</v>
      </c>
      <c r="AN42" s="9">
        <f t="shared" si="36"/>
        <v>194143.18529889538</v>
      </c>
      <c r="AO42" s="9">
        <f t="shared" si="37"/>
        <v>198026.04900487329</v>
      </c>
      <c r="AP42" s="9">
        <f t="shared" si="38"/>
        <v>206343.14306307797</v>
      </c>
      <c r="AQ42" s="9">
        <f t="shared" si="39"/>
        <v>213152.46678415954</v>
      </c>
      <c r="AR42" s="9">
        <f t="shared" si="40"/>
        <v>3598779.0640986734</v>
      </c>
      <c r="AS42" s="9">
        <f t="shared" si="49"/>
        <v>2240000</v>
      </c>
    </row>
    <row r="43" spans="1:45" outlineLevel="1" x14ac:dyDescent="0.3">
      <c r="A43" t="s">
        <v>53</v>
      </c>
      <c r="B43" t="s">
        <v>120</v>
      </c>
      <c r="C43" s="14" t="s">
        <v>60</v>
      </c>
      <c r="D43" t="str">
        <f t="shared" si="44"/>
        <v>ProdukID2023</v>
      </c>
      <c r="E43" s="9">
        <f t="shared" si="45"/>
        <v>11450000</v>
      </c>
      <c r="F43" s="9">
        <f t="shared" si="46"/>
        <v>1145000</v>
      </c>
      <c r="G43" s="9">
        <f t="shared" si="3"/>
        <v>1170190</v>
      </c>
      <c r="H43" s="9">
        <f t="shared" si="4"/>
        <v>1199444.75</v>
      </c>
      <c r="I43" s="9">
        <f t="shared" si="5"/>
        <v>1235428.0925</v>
      </c>
      <c r="J43" s="9">
        <f t="shared" si="6"/>
        <v>1268784.6509974999</v>
      </c>
      <c r="K43" s="9">
        <f t="shared" si="7"/>
        <v>1295429.1286684475</v>
      </c>
      <c r="L43" s="9">
        <f t="shared" si="8"/>
        <v>1340769.1481718433</v>
      </c>
      <c r="M43" s="9">
        <f t="shared" si="9"/>
        <v>1378310.684320655</v>
      </c>
      <c r="N43" s="9">
        <f t="shared" si="10"/>
        <v>1405876.8980070681</v>
      </c>
      <c r="O43" s="9">
        <f t="shared" si="11"/>
        <v>1464923.727723365</v>
      </c>
      <c r="P43" s="9">
        <f t="shared" si="12"/>
        <v>1513266.2107382361</v>
      </c>
      <c r="Q43" s="9">
        <f t="shared" si="13"/>
        <v>1561690.7294818596</v>
      </c>
      <c r="R43" s="10">
        <f t="shared" si="14"/>
        <v>15979114.020608976</v>
      </c>
      <c r="S43" s="9">
        <f t="shared" si="47"/>
        <v>1374000</v>
      </c>
      <c r="T43" s="9">
        <f t="shared" si="16"/>
        <v>1404228</v>
      </c>
      <c r="U43" s="9">
        <f t="shared" si="17"/>
        <v>1439333.7</v>
      </c>
      <c r="V43" s="9">
        <f t="shared" si="18"/>
        <v>1482513.7109999999</v>
      </c>
      <c r="W43" s="9">
        <f t="shared" si="19"/>
        <v>1522541.5811969999</v>
      </c>
      <c r="X43" s="9">
        <f t="shared" si="20"/>
        <v>1554514.9544021368</v>
      </c>
      <c r="Y43" s="9">
        <f t="shared" si="21"/>
        <v>1608922.9778062117</v>
      </c>
      <c r="Z43" s="9">
        <f t="shared" si="22"/>
        <v>1653972.8211847856</v>
      </c>
      <c r="AA43" s="9">
        <f t="shared" si="23"/>
        <v>1687052.2776084812</v>
      </c>
      <c r="AB43" s="9">
        <f t="shared" si="24"/>
        <v>1757908.4732680374</v>
      </c>
      <c r="AC43" s="9">
        <f t="shared" si="25"/>
        <v>1815919.4528858827</v>
      </c>
      <c r="AD43" s="9">
        <f t="shared" si="26"/>
        <v>1874028.8753782311</v>
      </c>
      <c r="AE43" s="11">
        <f t="shared" si="27"/>
        <v>19174936.824730769</v>
      </c>
      <c r="AF43" s="9">
        <f t="shared" si="48"/>
        <v>1603000.0000000002</v>
      </c>
      <c r="AG43" s="9">
        <f t="shared" si="29"/>
        <v>164880</v>
      </c>
      <c r="AH43" s="9">
        <f t="shared" si="30"/>
        <v>168507.36</v>
      </c>
      <c r="AI43" s="9">
        <f t="shared" si="31"/>
        <v>172720.04399999999</v>
      </c>
      <c r="AJ43" s="9">
        <f t="shared" si="32"/>
        <v>177901.64531999998</v>
      </c>
      <c r="AK43" s="9">
        <f t="shared" si="33"/>
        <v>182704.98974363998</v>
      </c>
      <c r="AL43" s="9">
        <f t="shared" si="34"/>
        <v>186541.7945282564</v>
      </c>
      <c r="AM43" s="9">
        <f t="shared" si="35"/>
        <v>193070.75733674539</v>
      </c>
      <c r="AN43" s="9">
        <f t="shared" si="36"/>
        <v>198476.73854217425</v>
      </c>
      <c r="AO43" s="9">
        <f t="shared" si="37"/>
        <v>202446.27331301774</v>
      </c>
      <c r="AP43" s="9">
        <f t="shared" si="38"/>
        <v>210949.01679216448</v>
      </c>
      <c r="AQ43" s="9">
        <f t="shared" si="39"/>
        <v>217910.3343463059</v>
      </c>
      <c r="AR43" s="9">
        <f t="shared" si="40"/>
        <v>3679108.9539223053</v>
      </c>
      <c r="AS43" s="9">
        <f t="shared" si="49"/>
        <v>2290000</v>
      </c>
    </row>
    <row r="44" spans="1:45" outlineLevel="1" x14ac:dyDescent="0.3">
      <c r="A44" t="s">
        <v>53</v>
      </c>
      <c r="B44" t="s">
        <v>121</v>
      </c>
      <c r="C44" s="14" t="s">
        <v>61</v>
      </c>
      <c r="D44" t="str">
        <f t="shared" si="44"/>
        <v>ProdukID2026</v>
      </c>
      <c r="E44" s="9">
        <f t="shared" si="45"/>
        <v>13260000</v>
      </c>
      <c r="F44" s="9">
        <f t="shared" si="46"/>
        <v>1326000</v>
      </c>
      <c r="G44" s="9">
        <f t="shared" si="3"/>
        <v>1355172</v>
      </c>
      <c r="H44" s="9">
        <f t="shared" si="4"/>
        <v>1389051.3</v>
      </c>
      <c r="I44" s="9">
        <f t="shared" si="5"/>
        <v>1430722.8390000002</v>
      </c>
      <c r="J44" s="9">
        <f t="shared" si="6"/>
        <v>1469352.3556530001</v>
      </c>
      <c r="K44" s="9">
        <f t="shared" si="7"/>
        <v>1500208.755121713</v>
      </c>
      <c r="L44" s="9">
        <f t="shared" si="8"/>
        <v>1552716.061550973</v>
      </c>
      <c r="M44" s="9">
        <f t="shared" si="9"/>
        <v>1596192.1112744003</v>
      </c>
      <c r="N44" s="9">
        <f t="shared" si="10"/>
        <v>1628115.9534998883</v>
      </c>
      <c r="O44" s="9">
        <f t="shared" si="11"/>
        <v>1696496.8235468837</v>
      </c>
      <c r="P44" s="9">
        <f t="shared" si="12"/>
        <v>1752481.2187239309</v>
      </c>
      <c r="Q44" s="9">
        <f t="shared" si="13"/>
        <v>1808560.6177230966</v>
      </c>
      <c r="R44" s="10">
        <f t="shared" si="14"/>
        <v>18505070.036093887</v>
      </c>
      <c r="S44" s="9">
        <f t="shared" si="47"/>
        <v>1591200</v>
      </c>
      <c r="T44" s="9">
        <f t="shared" si="16"/>
        <v>1626206.4</v>
      </c>
      <c r="U44" s="9">
        <f t="shared" si="17"/>
        <v>1666861.5599999998</v>
      </c>
      <c r="V44" s="9">
        <f t="shared" si="18"/>
        <v>1716867.4067999998</v>
      </c>
      <c r="W44" s="9">
        <f t="shared" si="19"/>
        <v>1763222.8267835998</v>
      </c>
      <c r="X44" s="9">
        <f t="shared" si="20"/>
        <v>1800250.5061460554</v>
      </c>
      <c r="Y44" s="9">
        <f t="shared" si="21"/>
        <v>1863259.2738611673</v>
      </c>
      <c r="Z44" s="9">
        <f t="shared" si="22"/>
        <v>1915430.53352928</v>
      </c>
      <c r="AA44" s="9">
        <f t="shared" si="23"/>
        <v>1953739.1441998656</v>
      </c>
      <c r="AB44" s="9">
        <f t="shared" si="24"/>
        <v>2035796.18825626</v>
      </c>
      <c r="AC44" s="9">
        <f t="shared" si="25"/>
        <v>2102977.4624687168</v>
      </c>
      <c r="AD44" s="9">
        <f t="shared" si="26"/>
        <v>2170272.7412677156</v>
      </c>
      <c r="AE44" s="11">
        <f t="shared" si="27"/>
        <v>22206084.043312661</v>
      </c>
      <c r="AF44" s="9">
        <f t="shared" si="48"/>
        <v>1856400.0000000002</v>
      </c>
      <c r="AG44" s="9">
        <f t="shared" si="29"/>
        <v>190944</v>
      </c>
      <c r="AH44" s="9">
        <f t="shared" si="30"/>
        <v>195144.76800000001</v>
      </c>
      <c r="AI44" s="9">
        <f t="shared" si="31"/>
        <v>200023.3872</v>
      </c>
      <c r="AJ44" s="9">
        <f t="shared" si="32"/>
        <v>206024.088816</v>
      </c>
      <c r="AK44" s="9">
        <f t="shared" si="33"/>
        <v>211586.73921403202</v>
      </c>
      <c r="AL44" s="9">
        <f t="shared" si="34"/>
        <v>216030.06073752668</v>
      </c>
      <c r="AM44" s="9">
        <f t="shared" si="35"/>
        <v>223591.11286334012</v>
      </c>
      <c r="AN44" s="9">
        <f t="shared" si="36"/>
        <v>229851.66402351364</v>
      </c>
      <c r="AO44" s="9">
        <f t="shared" si="37"/>
        <v>234448.69730398391</v>
      </c>
      <c r="AP44" s="9">
        <f t="shared" si="38"/>
        <v>244295.54259075123</v>
      </c>
      <c r="AQ44" s="9">
        <f t="shared" si="39"/>
        <v>252357.29549624602</v>
      </c>
      <c r="AR44" s="9">
        <f t="shared" si="40"/>
        <v>4260697.3562453929</v>
      </c>
      <c r="AS44" s="9">
        <f t="shared" si="49"/>
        <v>2652000</v>
      </c>
    </row>
    <row r="45" spans="1:45" outlineLevel="1" x14ac:dyDescent="0.3">
      <c r="A45" t="s">
        <v>53</v>
      </c>
      <c r="B45" t="s">
        <v>122</v>
      </c>
      <c r="C45" s="14" t="s">
        <v>62</v>
      </c>
      <c r="D45" t="str">
        <f t="shared" si="44"/>
        <v>ProdukID2034</v>
      </c>
      <c r="E45" s="9">
        <f t="shared" si="45"/>
        <v>12190000</v>
      </c>
      <c r="F45" s="9">
        <f t="shared" si="46"/>
        <v>1219000</v>
      </c>
      <c r="G45" s="9">
        <f t="shared" si="3"/>
        <v>1245818</v>
      </c>
      <c r="H45" s="9">
        <f t="shared" si="4"/>
        <v>1276963.45</v>
      </c>
      <c r="I45" s="9">
        <f t="shared" si="5"/>
        <v>1315272.3535</v>
      </c>
      <c r="J45" s="9">
        <f t="shared" si="6"/>
        <v>1350784.7070444999</v>
      </c>
      <c r="K45" s="9">
        <f t="shared" si="7"/>
        <v>1379151.1858924343</v>
      </c>
      <c r="L45" s="9">
        <f t="shared" si="8"/>
        <v>1427421.4773986696</v>
      </c>
      <c r="M45" s="9">
        <f t="shared" si="9"/>
        <v>1467389.2787658323</v>
      </c>
      <c r="N45" s="9">
        <f t="shared" si="10"/>
        <v>1496737.0643411491</v>
      </c>
      <c r="O45" s="9">
        <f t="shared" si="11"/>
        <v>1559600.0210434773</v>
      </c>
      <c r="P45" s="9">
        <f t="shared" si="12"/>
        <v>1611066.821737912</v>
      </c>
      <c r="Q45" s="9">
        <f t="shared" si="13"/>
        <v>1662620.9600335252</v>
      </c>
      <c r="R45" s="10">
        <f t="shared" si="14"/>
        <v>17011825.319757499</v>
      </c>
      <c r="S45" s="9">
        <f t="shared" si="47"/>
        <v>1462800</v>
      </c>
      <c r="T45" s="9">
        <f t="shared" si="16"/>
        <v>1494981.6</v>
      </c>
      <c r="U45" s="9">
        <f t="shared" si="17"/>
        <v>1532356.1400000001</v>
      </c>
      <c r="V45" s="9">
        <f t="shared" si="18"/>
        <v>1578326.8242000001</v>
      </c>
      <c r="W45" s="9">
        <f t="shared" si="19"/>
        <v>1620941.6484534002</v>
      </c>
      <c r="X45" s="9">
        <f t="shared" si="20"/>
        <v>1654981.4230709216</v>
      </c>
      <c r="Y45" s="9">
        <f t="shared" si="21"/>
        <v>1712905.7728784038</v>
      </c>
      <c r="Z45" s="9">
        <f t="shared" si="22"/>
        <v>1760867.1345189991</v>
      </c>
      <c r="AA45" s="9">
        <f t="shared" si="23"/>
        <v>1796084.4772093792</v>
      </c>
      <c r="AB45" s="9">
        <f t="shared" si="24"/>
        <v>1871520.0252521732</v>
      </c>
      <c r="AC45" s="9">
        <f t="shared" si="25"/>
        <v>1933280.1860854949</v>
      </c>
      <c r="AD45" s="9">
        <f t="shared" si="26"/>
        <v>1995145.1520402308</v>
      </c>
      <c r="AE45" s="11">
        <f t="shared" si="27"/>
        <v>20414190.383709006</v>
      </c>
      <c r="AF45" s="9">
        <f t="shared" si="48"/>
        <v>1706600.0000000002</v>
      </c>
      <c r="AG45" s="9">
        <f t="shared" si="29"/>
        <v>175536</v>
      </c>
      <c r="AH45" s="9">
        <f t="shared" si="30"/>
        <v>179397.79199999999</v>
      </c>
      <c r="AI45" s="9">
        <f t="shared" si="31"/>
        <v>183882.73679999998</v>
      </c>
      <c r="AJ45" s="9">
        <f t="shared" si="32"/>
        <v>189399.21890399998</v>
      </c>
      <c r="AK45" s="9">
        <f t="shared" si="33"/>
        <v>194512.99781440798</v>
      </c>
      <c r="AL45" s="9">
        <f t="shared" si="34"/>
        <v>198597.77076851056</v>
      </c>
      <c r="AM45" s="9">
        <f t="shared" si="35"/>
        <v>205548.69274540842</v>
      </c>
      <c r="AN45" s="9">
        <f t="shared" si="36"/>
        <v>211304.05614227985</v>
      </c>
      <c r="AO45" s="9">
        <f t="shared" si="37"/>
        <v>215530.13726512544</v>
      </c>
      <c r="AP45" s="9">
        <f t="shared" si="38"/>
        <v>224582.4030302607</v>
      </c>
      <c r="AQ45" s="9">
        <f t="shared" si="39"/>
        <v>231993.6223302593</v>
      </c>
      <c r="AR45" s="9">
        <f t="shared" si="40"/>
        <v>3916885.4278002521</v>
      </c>
      <c r="AS45" s="9">
        <f t="shared" si="49"/>
        <v>2438000</v>
      </c>
    </row>
    <row r="46" spans="1:45" outlineLevel="1" x14ac:dyDescent="0.3">
      <c r="A46" t="s">
        <v>53</v>
      </c>
      <c r="B46" t="s">
        <v>123</v>
      </c>
      <c r="C46" s="14" t="s">
        <v>63</v>
      </c>
      <c r="D46" t="str">
        <f t="shared" si="44"/>
        <v>ProdukID2039</v>
      </c>
      <c r="E46" s="9">
        <f t="shared" si="45"/>
        <v>11440000</v>
      </c>
      <c r="F46" s="9">
        <f t="shared" si="46"/>
        <v>1144000</v>
      </c>
      <c r="G46" s="9">
        <f t="shared" si="3"/>
        <v>1169168</v>
      </c>
      <c r="H46" s="9">
        <f t="shared" si="4"/>
        <v>1198397.2</v>
      </c>
      <c r="I46" s="9">
        <f t="shared" si="5"/>
        <v>1234349.1159999999</v>
      </c>
      <c r="J46" s="9">
        <f t="shared" si="6"/>
        <v>1267676.542132</v>
      </c>
      <c r="K46" s="9">
        <f t="shared" si="7"/>
        <v>1294297.7495167719</v>
      </c>
      <c r="L46" s="9">
        <f t="shared" si="8"/>
        <v>1339598.170749859</v>
      </c>
      <c r="M46" s="9">
        <f t="shared" si="9"/>
        <v>1377106.919530855</v>
      </c>
      <c r="N46" s="9">
        <f t="shared" si="10"/>
        <v>1404649.0579214722</v>
      </c>
      <c r="O46" s="9">
        <f t="shared" si="11"/>
        <v>1463644.318354174</v>
      </c>
      <c r="P46" s="9">
        <f t="shared" si="12"/>
        <v>1511944.5808598618</v>
      </c>
      <c r="Q46" s="9">
        <f t="shared" si="13"/>
        <v>1560326.8074473774</v>
      </c>
      <c r="R46" s="10">
        <f t="shared" si="14"/>
        <v>15965158.462512372</v>
      </c>
      <c r="S46" s="9">
        <f t="shared" si="47"/>
        <v>1372800</v>
      </c>
      <c r="T46" s="9">
        <f t="shared" si="16"/>
        <v>1403001.6</v>
      </c>
      <c r="U46" s="9">
        <f t="shared" si="17"/>
        <v>1438076.6400000001</v>
      </c>
      <c r="V46" s="9">
        <f t="shared" si="18"/>
        <v>1481218.9392000001</v>
      </c>
      <c r="W46" s="9">
        <f t="shared" si="19"/>
        <v>1521211.8505584002</v>
      </c>
      <c r="X46" s="9">
        <f t="shared" si="20"/>
        <v>1553157.2994201265</v>
      </c>
      <c r="Y46" s="9">
        <f t="shared" si="21"/>
        <v>1607517.8048998308</v>
      </c>
      <c r="Z46" s="9">
        <f t="shared" si="22"/>
        <v>1652528.303437026</v>
      </c>
      <c r="AA46" s="9">
        <f t="shared" si="23"/>
        <v>1685578.8695057665</v>
      </c>
      <c r="AB46" s="9">
        <f t="shared" si="24"/>
        <v>1756373.1820250088</v>
      </c>
      <c r="AC46" s="9">
        <f t="shared" si="25"/>
        <v>1814333.4970318342</v>
      </c>
      <c r="AD46" s="9">
        <f t="shared" si="26"/>
        <v>1872392.1689368528</v>
      </c>
      <c r="AE46" s="11">
        <f t="shared" si="27"/>
        <v>19158190.155014846</v>
      </c>
      <c r="AF46" s="9">
        <f t="shared" si="48"/>
        <v>1601600.0000000002</v>
      </c>
      <c r="AG46" s="9">
        <f t="shared" si="29"/>
        <v>164736</v>
      </c>
      <c r="AH46" s="9">
        <f t="shared" si="30"/>
        <v>168360.19200000001</v>
      </c>
      <c r="AI46" s="9">
        <f t="shared" si="31"/>
        <v>172569.19680000001</v>
      </c>
      <c r="AJ46" s="9">
        <f t="shared" si="32"/>
        <v>177746.272704</v>
      </c>
      <c r="AK46" s="9">
        <f t="shared" si="33"/>
        <v>182545.42206700801</v>
      </c>
      <c r="AL46" s="9">
        <f t="shared" si="34"/>
        <v>186378.87593041518</v>
      </c>
      <c r="AM46" s="9">
        <f t="shared" si="35"/>
        <v>192902.13658797971</v>
      </c>
      <c r="AN46" s="9">
        <f t="shared" si="36"/>
        <v>198303.39641244314</v>
      </c>
      <c r="AO46" s="9">
        <f t="shared" si="37"/>
        <v>202269.46434069201</v>
      </c>
      <c r="AP46" s="9">
        <f t="shared" si="38"/>
        <v>210764.78184300108</v>
      </c>
      <c r="AQ46" s="9">
        <f t="shared" si="39"/>
        <v>217720.01964382012</v>
      </c>
      <c r="AR46" s="9">
        <f t="shared" si="40"/>
        <v>3675895.7583293598</v>
      </c>
      <c r="AS46" s="9">
        <f t="shared" si="49"/>
        <v>2288000</v>
      </c>
    </row>
    <row r="47" spans="1:45" outlineLevel="1" x14ac:dyDescent="0.3">
      <c r="A47" t="s">
        <v>53</v>
      </c>
      <c r="B47" t="s">
        <v>124</v>
      </c>
      <c r="C47" s="14" t="s">
        <v>64</v>
      </c>
      <c r="D47" t="str">
        <f t="shared" si="44"/>
        <v>ProdukID2041</v>
      </c>
      <c r="E47" s="9">
        <f t="shared" si="45"/>
        <v>19320000</v>
      </c>
      <c r="F47" s="9">
        <f t="shared" si="46"/>
        <v>1932000</v>
      </c>
      <c r="G47" s="9">
        <f t="shared" si="3"/>
        <v>1974504</v>
      </c>
      <c r="H47" s="9">
        <f t="shared" si="4"/>
        <v>2023866.6</v>
      </c>
      <c r="I47" s="9">
        <f t="shared" si="5"/>
        <v>2084582.598</v>
      </c>
      <c r="J47" s="9">
        <f t="shared" si="6"/>
        <v>2140866.3281459999</v>
      </c>
      <c r="K47" s="9">
        <f t="shared" si="7"/>
        <v>2185824.5210370659</v>
      </c>
      <c r="L47" s="9">
        <f t="shared" si="8"/>
        <v>2262328.3792733634</v>
      </c>
      <c r="M47" s="9">
        <f t="shared" si="9"/>
        <v>2325673.5738930176</v>
      </c>
      <c r="N47" s="9">
        <f t="shared" si="10"/>
        <v>2372187.0453708777</v>
      </c>
      <c r="O47" s="9">
        <f t="shared" si="11"/>
        <v>2471818.9012764548</v>
      </c>
      <c r="P47" s="9">
        <f t="shared" si="12"/>
        <v>2553388.9250185778</v>
      </c>
      <c r="Q47" s="9">
        <f t="shared" si="13"/>
        <v>2635097.3706191722</v>
      </c>
      <c r="R47" s="10">
        <f t="shared" si="14"/>
        <v>26962138.242634527</v>
      </c>
      <c r="S47" s="9">
        <f t="shared" si="47"/>
        <v>2318400</v>
      </c>
      <c r="T47" s="9">
        <f t="shared" si="16"/>
        <v>2369404.7999999998</v>
      </c>
      <c r="U47" s="9">
        <f t="shared" si="17"/>
        <v>2428639.92</v>
      </c>
      <c r="V47" s="9">
        <f t="shared" si="18"/>
        <v>2501499.1176</v>
      </c>
      <c r="W47" s="9">
        <f t="shared" si="19"/>
        <v>2569039.5937752002</v>
      </c>
      <c r="X47" s="9">
        <f t="shared" si="20"/>
        <v>2622989.4252444794</v>
      </c>
      <c r="Y47" s="9">
        <f t="shared" si="21"/>
        <v>2714794.0551280361</v>
      </c>
      <c r="Z47" s="9">
        <f t="shared" si="22"/>
        <v>2790808.2886716211</v>
      </c>
      <c r="AA47" s="9">
        <f t="shared" si="23"/>
        <v>2846624.4544450534</v>
      </c>
      <c r="AB47" s="9">
        <f t="shared" si="24"/>
        <v>2966182.6815317455</v>
      </c>
      <c r="AC47" s="9">
        <f t="shared" si="25"/>
        <v>3064066.710022293</v>
      </c>
      <c r="AD47" s="9">
        <f t="shared" si="26"/>
        <v>3162116.8447430064</v>
      </c>
      <c r="AE47" s="11">
        <f t="shared" si="27"/>
        <v>32354565.891161434</v>
      </c>
      <c r="AF47" s="9">
        <f t="shared" si="48"/>
        <v>2704800.0000000005</v>
      </c>
      <c r="AG47" s="9">
        <f t="shared" si="29"/>
        <v>278208</v>
      </c>
      <c r="AH47" s="9">
        <f t="shared" si="30"/>
        <v>284328.576</v>
      </c>
      <c r="AI47" s="9">
        <f t="shared" si="31"/>
        <v>291436.7904</v>
      </c>
      <c r="AJ47" s="9">
        <f t="shared" si="32"/>
        <v>300179.89411200001</v>
      </c>
      <c r="AK47" s="9">
        <f t="shared" si="33"/>
        <v>308284.75125302403</v>
      </c>
      <c r="AL47" s="9">
        <f t="shared" si="34"/>
        <v>314758.73102933756</v>
      </c>
      <c r="AM47" s="9">
        <f t="shared" si="35"/>
        <v>325775.28661536437</v>
      </c>
      <c r="AN47" s="9">
        <f t="shared" si="36"/>
        <v>334896.99464059458</v>
      </c>
      <c r="AO47" s="9">
        <f t="shared" si="37"/>
        <v>341594.93453340646</v>
      </c>
      <c r="AP47" s="9">
        <f t="shared" si="38"/>
        <v>355941.92178380955</v>
      </c>
      <c r="AQ47" s="9">
        <f t="shared" si="39"/>
        <v>367688.00520267524</v>
      </c>
      <c r="AR47" s="9">
        <f t="shared" si="40"/>
        <v>6207893.8855702113</v>
      </c>
      <c r="AS47" s="9">
        <f t="shared" si="49"/>
        <v>3864000</v>
      </c>
    </row>
    <row r="48" spans="1:45" outlineLevel="1" x14ac:dyDescent="0.3">
      <c r="A48" t="s">
        <v>53</v>
      </c>
      <c r="B48" t="s">
        <v>125</v>
      </c>
      <c r="C48" s="14" t="s">
        <v>65</v>
      </c>
      <c r="D48" t="str">
        <f t="shared" si="44"/>
        <v>ProdukID2044</v>
      </c>
      <c r="E48" s="9">
        <f t="shared" si="45"/>
        <v>12400000</v>
      </c>
      <c r="F48" s="9">
        <f t="shared" si="46"/>
        <v>1240000</v>
      </c>
      <c r="G48" s="9">
        <f t="shared" si="3"/>
        <v>1267280</v>
      </c>
      <c r="H48" s="9">
        <f t="shared" si="4"/>
        <v>1298962</v>
      </c>
      <c r="I48" s="9">
        <f t="shared" si="5"/>
        <v>1337930.8600000001</v>
      </c>
      <c r="J48" s="9">
        <f t="shared" si="6"/>
        <v>1374054.9932200001</v>
      </c>
      <c r="K48" s="9">
        <f t="shared" si="7"/>
        <v>1402910.14807762</v>
      </c>
      <c r="L48" s="9">
        <f t="shared" si="8"/>
        <v>1452012.0032603366</v>
      </c>
      <c r="M48" s="9">
        <f t="shared" si="9"/>
        <v>1492668.3393516261</v>
      </c>
      <c r="N48" s="9">
        <f t="shared" si="10"/>
        <v>1522521.7061386586</v>
      </c>
      <c r="O48" s="9">
        <f t="shared" si="11"/>
        <v>1586467.6177964823</v>
      </c>
      <c r="P48" s="9">
        <f t="shared" si="12"/>
        <v>1638821.0491837661</v>
      </c>
      <c r="Q48" s="9">
        <f t="shared" si="13"/>
        <v>1691263.3227576467</v>
      </c>
      <c r="R48" s="10">
        <f t="shared" si="14"/>
        <v>17304892.039786138</v>
      </c>
      <c r="S48" s="9">
        <f t="shared" si="47"/>
        <v>1488000</v>
      </c>
      <c r="T48" s="9">
        <f t="shared" si="16"/>
        <v>1520736</v>
      </c>
      <c r="U48" s="9">
        <f t="shared" si="17"/>
        <v>1558754.4</v>
      </c>
      <c r="V48" s="9">
        <f t="shared" si="18"/>
        <v>1605517.0319999999</v>
      </c>
      <c r="W48" s="9">
        <f t="shared" si="19"/>
        <v>1648865.991864</v>
      </c>
      <c r="X48" s="9">
        <f t="shared" si="20"/>
        <v>1683492.177693144</v>
      </c>
      <c r="Y48" s="9">
        <f t="shared" si="21"/>
        <v>1742414.4039124041</v>
      </c>
      <c r="Z48" s="9">
        <f t="shared" si="22"/>
        <v>1791202.0072219514</v>
      </c>
      <c r="AA48" s="9">
        <f t="shared" si="23"/>
        <v>1827026.0473663905</v>
      </c>
      <c r="AB48" s="9">
        <f t="shared" si="24"/>
        <v>1903761.1413557788</v>
      </c>
      <c r="AC48" s="9">
        <f t="shared" si="25"/>
        <v>1966585.2590205194</v>
      </c>
      <c r="AD48" s="9">
        <f t="shared" si="26"/>
        <v>2029515.987309176</v>
      </c>
      <c r="AE48" s="11">
        <f t="shared" si="27"/>
        <v>20765870.447743364</v>
      </c>
      <c r="AF48" s="9">
        <f t="shared" si="48"/>
        <v>1736000.0000000002</v>
      </c>
      <c r="AG48" s="9">
        <f t="shared" si="29"/>
        <v>178560</v>
      </c>
      <c r="AH48" s="9">
        <f t="shared" si="30"/>
        <v>182488.32000000001</v>
      </c>
      <c r="AI48" s="9">
        <f t="shared" si="31"/>
        <v>187050.52800000002</v>
      </c>
      <c r="AJ48" s="9">
        <f t="shared" si="32"/>
        <v>192662.04384000003</v>
      </c>
      <c r="AK48" s="9">
        <f t="shared" si="33"/>
        <v>197863.91902368004</v>
      </c>
      <c r="AL48" s="9">
        <f t="shared" si="34"/>
        <v>202019.0613231773</v>
      </c>
      <c r="AM48" s="9">
        <f t="shared" si="35"/>
        <v>209089.7284694885</v>
      </c>
      <c r="AN48" s="9">
        <f t="shared" si="36"/>
        <v>214944.24086663418</v>
      </c>
      <c r="AO48" s="9">
        <f t="shared" si="37"/>
        <v>219243.12568396685</v>
      </c>
      <c r="AP48" s="9">
        <f t="shared" si="38"/>
        <v>228451.33696269346</v>
      </c>
      <c r="AQ48" s="9">
        <f t="shared" si="39"/>
        <v>235990.23108246236</v>
      </c>
      <c r="AR48" s="9">
        <f t="shared" si="40"/>
        <v>3984362.5352521027</v>
      </c>
      <c r="AS48" s="9">
        <f t="shared" si="49"/>
        <v>2480000</v>
      </c>
    </row>
    <row r="49" spans="1:45" outlineLevel="1" x14ac:dyDescent="0.3">
      <c r="A49" t="s">
        <v>53</v>
      </c>
      <c r="B49" t="s">
        <v>126</v>
      </c>
      <c r="C49" s="14" t="s">
        <v>66</v>
      </c>
      <c r="D49" t="str">
        <f t="shared" si="44"/>
        <v>ProdukID2049</v>
      </c>
      <c r="E49" s="9">
        <f t="shared" si="45"/>
        <v>11560000</v>
      </c>
      <c r="F49" s="9">
        <f t="shared" si="46"/>
        <v>1156000</v>
      </c>
      <c r="G49" s="9">
        <f t="shared" si="3"/>
        <v>1181432</v>
      </c>
      <c r="H49" s="9">
        <f t="shared" si="4"/>
        <v>1210967.8</v>
      </c>
      <c r="I49" s="9">
        <f t="shared" si="5"/>
        <v>1247296.834</v>
      </c>
      <c r="J49" s="9">
        <f t="shared" si="6"/>
        <v>1280973.848518</v>
      </c>
      <c r="K49" s="9">
        <f t="shared" si="7"/>
        <v>1307874.2993368779</v>
      </c>
      <c r="L49" s="9">
        <f t="shared" si="8"/>
        <v>1353649.8998136686</v>
      </c>
      <c r="M49" s="9">
        <f t="shared" si="9"/>
        <v>1391552.0970084514</v>
      </c>
      <c r="N49" s="9">
        <f t="shared" si="10"/>
        <v>1419383.1389486203</v>
      </c>
      <c r="O49" s="9">
        <f t="shared" si="11"/>
        <v>1478997.2307844623</v>
      </c>
      <c r="P49" s="9">
        <f t="shared" si="12"/>
        <v>1527804.1394003495</v>
      </c>
      <c r="Q49" s="9">
        <f t="shared" si="13"/>
        <v>1576693.8718611607</v>
      </c>
      <c r="R49" s="10">
        <f t="shared" si="14"/>
        <v>16132625.15967159</v>
      </c>
      <c r="S49" s="9">
        <f t="shared" si="47"/>
        <v>1387200</v>
      </c>
      <c r="T49" s="9">
        <f t="shared" si="16"/>
        <v>1417718.4</v>
      </c>
      <c r="U49" s="9">
        <f t="shared" si="17"/>
        <v>1453161.3599999999</v>
      </c>
      <c r="V49" s="9">
        <f t="shared" si="18"/>
        <v>1496756.2007999998</v>
      </c>
      <c r="W49" s="9">
        <f t="shared" si="19"/>
        <v>1537168.6182215998</v>
      </c>
      <c r="X49" s="9">
        <f t="shared" si="20"/>
        <v>1569449.1592042535</v>
      </c>
      <c r="Y49" s="9">
        <f t="shared" si="21"/>
        <v>1624379.8797764024</v>
      </c>
      <c r="Z49" s="9">
        <f t="shared" si="22"/>
        <v>1669862.5164101417</v>
      </c>
      <c r="AA49" s="9">
        <f t="shared" si="23"/>
        <v>1703259.7667383444</v>
      </c>
      <c r="AB49" s="9">
        <f t="shared" si="24"/>
        <v>1774796.676941355</v>
      </c>
      <c r="AC49" s="9">
        <f t="shared" si="25"/>
        <v>1833364.9672804198</v>
      </c>
      <c r="AD49" s="9">
        <f t="shared" si="26"/>
        <v>1892032.6462333931</v>
      </c>
      <c r="AE49" s="11">
        <f t="shared" si="27"/>
        <v>19359150.191605911</v>
      </c>
      <c r="AF49" s="9">
        <f t="shared" si="48"/>
        <v>1618400.0000000002</v>
      </c>
      <c r="AG49" s="9">
        <f t="shared" si="29"/>
        <v>166464</v>
      </c>
      <c r="AH49" s="9">
        <f t="shared" si="30"/>
        <v>170126.20800000001</v>
      </c>
      <c r="AI49" s="9">
        <f t="shared" si="31"/>
        <v>174379.36320000002</v>
      </c>
      <c r="AJ49" s="9">
        <f t="shared" si="32"/>
        <v>179610.74409600001</v>
      </c>
      <c r="AK49" s="9">
        <f t="shared" si="33"/>
        <v>184460.23418659202</v>
      </c>
      <c r="AL49" s="9">
        <f t="shared" si="34"/>
        <v>188333.89910451046</v>
      </c>
      <c r="AM49" s="9">
        <f t="shared" si="35"/>
        <v>194925.58557316833</v>
      </c>
      <c r="AN49" s="9">
        <f t="shared" si="36"/>
        <v>200383.50196921703</v>
      </c>
      <c r="AO49" s="9">
        <f t="shared" si="37"/>
        <v>204391.17200860137</v>
      </c>
      <c r="AP49" s="9">
        <f t="shared" si="38"/>
        <v>212975.60123296262</v>
      </c>
      <c r="AQ49" s="9">
        <f t="shared" si="39"/>
        <v>220003.79607365039</v>
      </c>
      <c r="AR49" s="9">
        <f t="shared" si="40"/>
        <v>3714454.1054447028</v>
      </c>
      <c r="AS49" s="9">
        <f t="shared" si="49"/>
        <v>2312000</v>
      </c>
    </row>
    <row r="50" spans="1:45" outlineLevel="1" x14ac:dyDescent="0.3">
      <c r="A50" t="s">
        <v>53</v>
      </c>
      <c r="B50" t="s">
        <v>127</v>
      </c>
      <c r="C50" s="14" t="s">
        <v>67</v>
      </c>
      <c r="D50" t="str">
        <f t="shared" si="44"/>
        <v>ProdukID2051</v>
      </c>
      <c r="E50" s="9">
        <f t="shared" si="45"/>
        <v>15080000</v>
      </c>
      <c r="F50" s="9">
        <f t="shared" si="46"/>
        <v>1508000</v>
      </c>
      <c r="G50" s="9">
        <f t="shared" si="3"/>
        <v>1541176</v>
      </c>
      <c r="H50" s="9">
        <f t="shared" si="4"/>
        <v>1579705.4</v>
      </c>
      <c r="I50" s="9">
        <f t="shared" si="5"/>
        <v>1627096.5619999999</v>
      </c>
      <c r="J50" s="9">
        <f t="shared" si="6"/>
        <v>1671028.1691739999</v>
      </c>
      <c r="K50" s="9">
        <f t="shared" si="7"/>
        <v>1706119.760726654</v>
      </c>
      <c r="L50" s="9">
        <f t="shared" si="8"/>
        <v>1765833.9523520868</v>
      </c>
      <c r="M50" s="9">
        <f t="shared" si="9"/>
        <v>1815277.3030179453</v>
      </c>
      <c r="N50" s="9">
        <f t="shared" si="10"/>
        <v>1851582.8490783041</v>
      </c>
      <c r="O50" s="9">
        <f t="shared" si="11"/>
        <v>1929349.3287395928</v>
      </c>
      <c r="P50" s="9">
        <f t="shared" si="12"/>
        <v>1993017.8565879993</v>
      </c>
      <c r="Q50" s="9">
        <f t="shared" si="13"/>
        <v>2056794.4279988152</v>
      </c>
      <c r="R50" s="10">
        <f t="shared" si="14"/>
        <v>21044981.609675396</v>
      </c>
      <c r="S50" s="9">
        <f t="shared" si="47"/>
        <v>1809600</v>
      </c>
      <c r="T50" s="9">
        <f t="shared" si="16"/>
        <v>1849411.2</v>
      </c>
      <c r="U50" s="9">
        <f t="shared" si="17"/>
        <v>1895646.48</v>
      </c>
      <c r="V50" s="9">
        <f t="shared" si="18"/>
        <v>1952515.8744000001</v>
      </c>
      <c r="W50" s="9">
        <f t="shared" si="19"/>
        <v>2005233.8030088001</v>
      </c>
      <c r="X50" s="9">
        <f t="shared" si="20"/>
        <v>2047343.712871985</v>
      </c>
      <c r="Y50" s="9">
        <f t="shared" si="21"/>
        <v>2119000.7428225046</v>
      </c>
      <c r="Z50" s="9">
        <f t="shared" si="22"/>
        <v>2178332.7636215347</v>
      </c>
      <c r="AA50" s="9">
        <f t="shared" si="23"/>
        <v>2221899.4188939654</v>
      </c>
      <c r="AB50" s="9">
        <f t="shared" si="24"/>
        <v>2315219.1944875121</v>
      </c>
      <c r="AC50" s="9">
        <f t="shared" si="25"/>
        <v>2391621.4279056001</v>
      </c>
      <c r="AD50" s="9">
        <f t="shared" si="26"/>
        <v>2468153.3135985793</v>
      </c>
      <c r="AE50" s="11">
        <f t="shared" si="27"/>
        <v>25253977.931610484</v>
      </c>
      <c r="AF50" s="9">
        <f t="shared" si="48"/>
        <v>2111200</v>
      </c>
      <c r="AG50" s="9">
        <f t="shared" si="29"/>
        <v>217152</v>
      </c>
      <c r="AH50" s="9">
        <f t="shared" si="30"/>
        <v>221929.34400000001</v>
      </c>
      <c r="AI50" s="9">
        <f t="shared" si="31"/>
        <v>227477.57760000002</v>
      </c>
      <c r="AJ50" s="9">
        <f t="shared" si="32"/>
        <v>234301.90492800003</v>
      </c>
      <c r="AK50" s="9">
        <f t="shared" si="33"/>
        <v>240628.05636105602</v>
      </c>
      <c r="AL50" s="9">
        <f t="shared" si="34"/>
        <v>245681.24554463819</v>
      </c>
      <c r="AM50" s="9">
        <f t="shared" si="35"/>
        <v>254280.08913870054</v>
      </c>
      <c r="AN50" s="9">
        <f t="shared" si="36"/>
        <v>261399.93163458415</v>
      </c>
      <c r="AO50" s="9">
        <f t="shared" si="37"/>
        <v>266627.93026727583</v>
      </c>
      <c r="AP50" s="9">
        <f t="shared" si="38"/>
        <v>277826.30333850143</v>
      </c>
      <c r="AQ50" s="9">
        <f t="shared" si="39"/>
        <v>286994.57134867198</v>
      </c>
      <c r="AR50" s="9">
        <f t="shared" si="40"/>
        <v>4845498.9541614279</v>
      </c>
      <c r="AS50" s="9">
        <f t="shared" si="49"/>
        <v>3016000</v>
      </c>
    </row>
    <row r="51" spans="1:45" outlineLevel="1" x14ac:dyDescent="0.3">
      <c r="A51" t="s">
        <v>53</v>
      </c>
      <c r="B51" t="s">
        <v>128</v>
      </c>
      <c r="C51" s="14" t="s">
        <v>68</v>
      </c>
      <c r="D51" t="str">
        <f t="shared" si="44"/>
        <v>ProdukID2052</v>
      </c>
      <c r="E51" s="9">
        <f t="shared" si="45"/>
        <v>21360000</v>
      </c>
      <c r="F51" s="9">
        <f t="shared" si="46"/>
        <v>2136000</v>
      </c>
      <c r="G51" s="9">
        <f t="shared" si="3"/>
        <v>2182992</v>
      </c>
      <c r="H51" s="9">
        <f t="shared" si="4"/>
        <v>2237566.7999999998</v>
      </c>
      <c r="I51" s="9">
        <f t="shared" si="5"/>
        <v>2304693.804</v>
      </c>
      <c r="J51" s="9">
        <f t="shared" si="6"/>
        <v>2366920.5367080001</v>
      </c>
      <c r="K51" s="9">
        <f t="shared" si="7"/>
        <v>2416625.8679788681</v>
      </c>
      <c r="L51" s="9">
        <f t="shared" si="8"/>
        <v>2501207.7733581285</v>
      </c>
      <c r="M51" s="9">
        <f t="shared" si="9"/>
        <v>2571241.5910121561</v>
      </c>
      <c r="N51" s="9">
        <f t="shared" si="10"/>
        <v>2622666.4228323991</v>
      </c>
      <c r="O51" s="9">
        <f t="shared" si="11"/>
        <v>2732818.41259136</v>
      </c>
      <c r="P51" s="9">
        <f t="shared" si="12"/>
        <v>2823001.4202068751</v>
      </c>
      <c r="Q51" s="9">
        <f t="shared" si="13"/>
        <v>2913337.4656534949</v>
      </c>
      <c r="R51" s="10">
        <f t="shared" si="14"/>
        <v>29809072.094341282</v>
      </c>
      <c r="S51" s="9">
        <f t="shared" si="47"/>
        <v>2563200</v>
      </c>
      <c r="T51" s="9">
        <f t="shared" si="16"/>
        <v>2619590.4</v>
      </c>
      <c r="U51" s="9">
        <f t="shared" si="17"/>
        <v>2685080.1599999997</v>
      </c>
      <c r="V51" s="9">
        <f t="shared" si="18"/>
        <v>2765632.5647999998</v>
      </c>
      <c r="W51" s="9">
        <f t="shared" si="19"/>
        <v>2840304.6440495998</v>
      </c>
      <c r="X51" s="9">
        <f t="shared" si="20"/>
        <v>2899951.0415746411</v>
      </c>
      <c r="Y51" s="9">
        <f t="shared" si="21"/>
        <v>3001449.3280297536</v>
      </c>
      <c r="Z51" s="9">
        <f t="shared" si="22"/>
        <v>3085489.909214587</v>
      </c>
      <c r="AA51" s="9">
        <f t="shared" si="23"/>
        <v>3147199.7073988789</v>
      </c>
      <c r="AB51" s="9">
        <f t="shared" si="24"/>
        <v>3279382.0951096318</v>
      </c>
      <c r="AC51" s="9">
        <f t="shared" si="25"/>
        <v>3387601.7042482495</v>
      </c>
      <c r="AD51" s="9">
        <f t="shared" si="26"/>
        <v>3496004.9587841937</v>
      </c>
      <c r="AE51" s="11">
        <f t="shared" si="27"/>
        <v>35770886.513209537</v>
      </c>
      <c r="AF51" s="9">
        <f t="shared" si="48"/>
        <v>2990400.0000000005</v>
      </c>
      <c r="AG51" s="9">
        <f t="shared" si="29"/>
        <v>307584</v>
      </c>
      <c r="AH51" s="9">
        <f t="shared" si="30"/>
        <v>314350.848</v>
      </c>
      <c r="AI51" s="9">
        <f t="shared" si="31"/>
        <v>322209.61920000002</v>
      </c>
      <c r="AJ51" s="9">
        <f t="shared" si="32"/>
        <v>331875.90777600004</v>
      </c>
      <c r="AK51" s="9">
        <f t="shared" si="33"/>
        <v>340836.55728595203</v>
      </c>
      <c r="AL51" s="9">
        <f t="shared" si="34"/>
        <v>347994.12498895702</v>
      </c>
      <c r="AM51" s="9">
        <f t="shared" si="35"/>
        <v>360173.91936357052</v>
      </c>
      <c r="AN51" s="9">
        <f t="shared" si="36"/>
        <v>370258.7891057505</v>
      </c>
      <c r="AO51" s="9">
        <f t="shared" si="37"/>
        <v>377663.96488786553</v>
      </c>
      <c r="AP51" s="9">
        <f t="shared" si="38"/>
        <v>393525.85141315591</v>
      </c>
      <c r="AQ51" s="9">
        <f t="shared" si="39"/>
        <v>406512.20450979006</v>
      </c>
      <c r="AR51" s="9">
        <f t="shared" si="40"/>
        <v>6863385.7865310432</v>
      </c>
      <c r="AS51" s="9">
        <f t="shared" si="49"/>
        <v>4272000</v>
      </c>
    </row>
    <row r="52" spans="1:45" outlineLevel="1" x14ac:dyDescent="0.3">
      <c r="A52" t="s">
        <v>53</v>
      </c>
      <c r="B52" t="s">
        <v>129</v>
      </c>
      <c r="C52" s="14" t="s">
        <v>69</v>
      </c>
      <c r="D52" t="str">
        <f t="shared" si="44"/>
        <v>ProdukID2059</v>
      </c>
      <c r="E52" s="9">
        <f t="shared" si="45"/>
        <v>20920000</v>
      </c>
      <c r="F52" s="9">
        <f t="shared" si="46"/>
        <v>2092000</v>
      </c>
      <c r="G52" s="9">
        <f t="shared" si="3"/>
        <v>2138024</v>
      </c>
      <c r="H52" s="9">
        <f t="shared" si="4"/>
        <v>2191474.6</v>
      </c>
      <c r="I52" s="9">
        <f t="shared" si="5"/>
        <v>2257218.838</v>
      </c>
      <c r="J52" s="9">
        <f t="shared" si="6"/>
        <v>2318163.7466259999</v>
      </c>
      <c r="K52" s="9">
        <f t="shared" si="7"/>
        <v>2366845.185305146</v>
      </c>
      <c r="L52" s="9">
        <f t="shared" si="8"/>
        <v>2449684.7667908263</v>
      </c>
      <c r="M52" s="9">
        <f t="shared" si="9"/>
        <v>2518275.9402609696</v>
      </c>
      <c r="N52" s="9">
        <f t="shared" si="10"/>
        <v>2568641.4590661889</v>
      </c>
      <c r="O52" s="9">
        <f t="shared" si="11"/>
        <v>2676524.4003469688</v>
      </c>
      <c r="P52" s="9">
        <f t="shared" si="12"/>
        <v>2764849.7055584188</v>
      </c>
      <c r="Q52" s="9">
        <f t="shared" si="13"/>
        <v>2853324.8961362881</v>
      </c>
      <c r="R52" s="10">
        <f t="shared" si="14"/>
        <v>29195027.538090806</v>
      </c>
      <c r="S52" s="9">
        <f t="shared" si="47"/>
        <v>2510400</v>
      </c>
      <c r="T52" s="9">
        <f t="shared" si="16"/>
        <v>2565628.7999999998</v>
      </c>
      <c r="U52" s="9">
        <f t="shared" si="17"/>
        <v>2629769.52</v>
      </c>
      <c r="V52" s="9">
        <f t="shared" si="18"/>
        <v>2708662.6055999999</v>
      </c>
      <c r="W52" s="9">
        <f t="shared" si="19"/>
        <v>2781796.4959511999</v>
      </c>
      <c r="X52" s="9">
        <f t="shared" si="20"/>
        <v>2840214.2223661751</v>
      </c>
      <c r="Y52" s="9">
        <f t="shared" si="21"/>
        <v>2939621.7201489913</v>
      </c>
      <c r="Z52" s="9">
        <f t="shared" si="22"/>
        <v>3021931.1283131633</v>
      </c>
      <c r="AA52" s="9">
        <f t="shared" si="23"/>
        <v>3082369.7508794265</v>
      </c>
      <c r="AB52" s="9">
        <f t="shared" si="24"/>
        <v>3211829.2804163625</v>
      </c>
      <c r="AC52" s="9">
        <f t="shared" si="25"/>
        <v>3317819.6466701026</v>
      </c>
      <c r="AD52" s="9">
        <f t="shared" si="26"/>
        <v>3423989.875363546</v>
      </c>
      <c r="AE52" s="11">
        <f t="shared" si="27"/>
        <v>35034033.045708969</v>
      </c>
      <c r="AF52" s="9">
        <f t="shared" si="48"/>
        <v>2928800.0000000005</v>
      </c>
      <c r="AG52" s="9">
        <f t="shared" si="29"/>
        <v>301248</v>
      </c>
      <c r="AH52" s="9">
        <f t="shared" si="30"/>
        <v>307875.45600000001</v>
      </c>
      <c r="AI52" s="9">
        <f t="shared" si="31"/>
        <v>315572.34240000002</v>
      </c>
      <c r="AJ52" s="9">
        <f t="shared" si="32"/>
        <v>325039.51267200004</v>
      </c>
      <c r="AK52" s="9">
        <f t="shared" si="33"/>
        <v>333815.57951414405</v>
      </c>
      <c r="AL52" s="9">
        <f t="shared" si="34"/>
        <v>340825.70668394107</v>
      </c>
      <c r="AM52" s="9">
        <f t="shared" si="35"/>
        <v>352754.606417879</v>
      </c>
      <c r="AN52" s="9">
        <f t="shared" si="36"/>
        <v>362631.73539757961</v>
      </c>
      <c r="AO52" s="9">
        <f t="shared" si="37"/>
        <v>369884.37010553118</v>
      </c>
      <c r="AP52" s="9">
        <f t="shared" si="38"/>
        <v>385419.51364996348</v>
      </c>
      <c r="AQ52" s="9">
        <f t="shared" si="39"/>
        <v>398138.35760041227</v>
      </c>
      <c r="AR52" s="9">
        <f t="shared" si="40"/>
        <v>6722005.1804414503</v>
      </c>
      <c r="AS52" s="9">
        <f t="shared" si="49"/>
        <v>4184000</v>
      </c>
    </row>
    <row r="53" spans="1:45" outlineLevel="1" x14ac:dyDescent="0.3">
      <c r="A53" t="s">
        <v>53</v>
      </c>
      <c r="B53" t="s">
        <v>130</v>
      </c>
      <c r="C53" s="14" t="s">
        <v>70</v>
      </c>
      <c r="D53" t="str">
        <f t="shared" si="44"/>
        <v>ProdukID2060</v>
      </c>
      <c r="E53" s="9">
        <f t="shared" si="45"/>
        <v>20540000</v>
      </c>
      <c r="F53" s="9">
        <f t="shared" si="46"/>
        <v>2054000</v>
      </c>
      <c r="G53" s="9">
        <f t="shared" si="3"/>
        <v>2099188</v>
      </c>
      <c r="H53" s="9">
        <f t="shared" si="4"/>
        <v>2151667.7000000002</v>
      </c>
      <c r="I53" s="9">
        <f t="shared" si="5"/>
        <v>2216217.7310000001</v>
      </c>
      <c r="J53" s="9">
        <f t="shared" si="6"/>
        <v>2276055.609737</v>
      </c>
      <c r="K53" s="9">
        <f t="shared" si="7"/>
        <v>2323852.7775414768</v>
      </c>
      <c r="L53" s="9">
        <f t="shared" si="8"/>
        <v>2405187.6247554286</v>
      </c>
      <c r="M53" s="9">
        <f t="shared" si="9"/>
        <v>2472532.8782485807</v>
      </c>
      <c r="N53" s="9">
        <f t="shared" si="10"/>
        <v>2521983.5358135523</v>
      </c>
      <c r="O53" s="9">
        <f t="shared" si="11"/>
        <v>2627906.8443177217</v>
      </c>
      <c r="P53" s="9">
        <f t="shared" si="12"/>
        <v>2714627.7701802063</v>
      </c>
      <c r="Q53" s="9">
        <f t="shared" si="13"/>
        <v>2801495.8588259728</v>
      </c>
      <c r="R53" s="10">
        <f t="shared" si="14"/>
        <v>28664716.330419943</v>
      </c>
      <c r="S53" s="9">
        <f t="shared" si="47"/>
        <v>2464800</v>
      </c>
      <c r="T53" s="9">
        <f t="shared" si="16"/>
        <v>2519025.6</v>
      </c>
      <c r="U53" s="9">
        <f t="shared" si="17"/>
        <v>2582001.2400000002</v>
      </c>
      <c r="V53" s="9">
        <f t="shared" si="18"/>
        <v>2659461.2772000004</v>
      </c>
      <c r="W53" s="9">
        <f t="shared" si="19"/>
        <v>2731266.7316844002</v>
      </c>
      <c r="X53" s="9">
        <f t="shared" si="20"/>
        <v>2788623.3330497728</v>
      </c>
      <c r="Y53" s="9">
        <f t="shared" si="21"/>
        <v>2886225.149706515</v>
      </c>
      <c r="Z53" s="9">
        <f t="shared" si="22"/>
        <v>2967039.4538982976</v>
      </c>
      <c r="AA53" s="9">
        <f t="shared" si="23"/>
        <v>3026380.2429762636</v>
      </c>
      <c r="AB53" s="9">
        <f t="shared" si="24"/>
        <v>3153488.2131812666</v>
      </c>
      <c r="AC53" s="9">
        <f t="shared" si="25"/>
        <v>3257553.3242162485</v>
      </c>
      <c r="AD53" s="9">
        <f t="shared" si="26"/>
        <v>3361795.0305911684</v>
      </c>
      <c r="AE53" s="11">
        <f t="shared" si="27"/>
        <v>34397659.596503928</v>
      </c>
      <c r="AF53" s="9">
        <f t="shared" si="48"/>
        <v>2875600.0000000005</v>
      </c>
      <c r="AG53" s="9">
        <f t="shared" si="29"/>
        <v>295776</v>
      </c>
      <c r="AH53" s="9">
        <f t="shared" si="30"/>
        <v>302283.07199999999</v>
      </c>
      <c r="AI53" s="9">
        <f t="shared" si="31"/>
        <v>309840.14879999997</v>
      </c>
      <c r="AJ53" s="9">
        <f t="shared" si="32"/>
        <v>319135.35326399998</v>
      </c>
      <c r="AK53" s="9">
        <f t="shared" si="33"/>
        <v>327752.00780212798</v>
      </c>
      <c r="AL53" s="9">
        <f t="shared" si="34"/>
        <v>334634.79996597266</v>
      </c>
      <c r="AM53" s="9">
        <f t="shared" si="35"/>
        <v>346347.01796478173</v>
      </c>
      <c r="AN53" s="9">
        <f t="shared" si="36"/>
        <v>356044.73446779564</v>
      </c>
      <c r="AO53" s="9">
        <f t="shared" si="37"/>
        <v>363165.62915715156</v>
      </c>
      <c r="AP53" s="9">
        <f t="shared" si="38"/>
        <v>378418.58558175195</v>
      </c>
      <c r="AQ53" s="9">
        <f t="shared" si="39"/>
        <v>390906.39890594978</v>
      </c>
      <c r="AR53" s="9">
        <f t="shared" si="40"/>
        <v>6599903.747909531</v>
      </c>
      <c r="AS53" s="9">
        <f t="shared" si="49"/>
        <v>4108000</v>
      </c>
    </row>
    <row r="54" spans="1:45" outlineLevel="1" x14ac:dyDescent="0.3">
      <c r="A54" t="s">
        <v>53</v>
      </c>
      <c r="B54" t="s">
        <v>131</v>
      </c>
      <c r="C54" s="14" t="s">
        <v>71</v>
      </c>
      <c r="D54" t="str">
        <f t="shared" si="44"/>
        <v>ProdukID2061</v>
      </c>
      <c r="E54" s="9">
        <f t="shared" si="45"/>
        <v>12780000</v>
      </c>
      <c r="F54" s="9">
        <f t="shared" si="46"/>
        <v>1278000</v>
      </c>
      <c r="G54" s="9">
        <f t="shared" si="3"/>
        <v>1306116</v>
      </c>
      <c r="H54" s="9">
        <f t="shared" si="4"/>
        <v>1338768.8999999999</v>
      </c>
      <c r="I54" s="9">
        <f t="shared" si="5"/>
        <v>1378931.9669999999</v>
      </c>
      <c r="J54" s="9">
        <f t="shared" si="6"/>
        <v>1416163.130109</v>
      </c>
      <c r="K54" s="9">
        <f t="shared" si="7"/>
        <v>1445902.555841289</v>
      </c>
      <c r="L54" s="9">
        <f t="shared" si="8"/>
        <v>1496509.1452957341</v>
      </c>
      <c r="M54" s="9">
        <f t="shared" si="9"/>
        <v>1538411.4013640145</v>
      </c>
      <c r="N54" s="9">
        <f t="shared" si="10"/>
        <v>1569179.6293912947</v>
      </c>
      <c r="O54" s="9">
        <f t="shared" si="11"/>
        <v>1635085.1738257292</v>
      </c>
      <c r="P54" s="9">
        <f t="shared" si="12"/>
        <v>1689042.9845619781</v>
      </c>
      <c r="Q54" s="9">
        <f t="shared" si="13"/>
        <v>1743092.3600679615</v>
      </c>
      <c r="R54" s="10">
        <f t="shared" si="14"/>
        <v>17835203.247457001</v>
      </c>
      <c r="S54" s="9">
        <f t="shared" si="47"/>
        <v>1533600</v>
      </c>
      <c r="T54" s="9">
        <f t="shared" si="16"/>
        <v>1567339.2</v>
      </c>
      <c r="U54" s="9">
        <f t="shared" si="17"/>
        <v>1606522.68</v>
      </c>
      <c r="V54" s="9">
        <f t="shared" si="18"/>
        <v>1654718.3603999999</v>
      </c>
      <c r="W54" s="9">
        <f t="shared" si="19"/>
        <v>1699395.7561307999</v>
      </c>
      <c r="X54" s="9">
        <f t="shared" si="20"/>
        <v>1735083.0670095468</v>
      </c>
      <c r="Y54" s="9">
        <f t="shared" si="21"/>
        <v>1795810.9743548809</v>
      </c>
      <c r="Z54" s="9">
        <f t="shared" si="22"/>
        <v>1846093.6816368175</v>
      </c>
      <c r="AA54" s="9">
        <f t="shared" si="23"/>
        <v>1883015.5552695538</v>
      </c>
      <c r="AB54" s="9">
        <f t="shared" si="24"/>
        <v>1962102.2085908751</v>
      </c>
      <c r="AC54" s="9">
        <f t="shared" si="25"/>
        <v>2026851.581474374</v>
      </c>
      <c r="AD54" s="9">
        <f t="shared" si="26"/>
        <v>2091710.832081554</v>
      </c>
      <c r="AE54" s="11">
        <f t="shared" si="27"/>
        <v>21402243.896948405</v>
      </c>
      <c r="AF54" s="9">
        <f t="shared" si="48"/>
        <v>1789200.0000000002</v>
      </c>
      <c r="AG54" s="9">
        <f t="shared" si="29"/>
        <v>184032</v>
      </c>
      <c r="AH54" s="9">
        <f t="shared" si="30"/>
        <v>188080.704</v>
      </c>
      <c r="AI54" s="9">
        <f t="shared" si="31"/>
        <v>192782.72159999999</v>
      </c>
      <c r="AJ54" s="9">
        <f t="shared" si="32"/>
        <v>198566.20324799998</v>
      </c>
      <c r="AK54" s="9">
        <f t="shared" si="33"/>
        <v>203927.49073569599</v>
      </c>
      <c r="AL54" s="9">
        <f t="shared" si="34"/>
        <v>208209.96804114559</v>
      </c>
      <c r="AM54" s="9">
        <f t="shared" si="35"/>
        <v>215497.31692258568</v>
      </c>
      <c r="AN54" s="9">
        <f t="shared" si="36"/>
        <v>221531.24179641809</v>
      </c>
      <c r="AO54" s="9">
        <f t="shared" si="37"/>
        <v>225961.86663234644</v>
      </c>
      <c r="AP54" s="9">
        <f t="shared" si="38"/>
        <v>235452.26503090499</v>
      </c>
      <c r="AQ54" s="9">
        <f t="shared" si="39"/>
        <v>243222.18977692485</v>
      </c>
      <c r="AR54" s="9">
        <f t="shared" si="40"/>
        <v>4106463.967784022</v>
      </c>
      <c r="AS54" s="9">
        <f t="shared" si="49"/>
        <v>2556000</v>
      </c>
    </row>
    <row r="55" spans="1:45" outlineLevel="1" x14ac:dyDescent="0.3">
      <c r="A55" t="s">
        <v>53</v>
      </c>
      <c r="B55" t="s">
        <v>132</v>
      </c>
      <c r="C55" s="14" t="s">
        <v>72</v>
      </c>
      <c r="D55" t="str">
        <f t="shared" si="44"/>
        <v>ProdukID2063</v>
      </c>
      <c r="E55" s="9">
        <f t="shared" si="45"/>
        <v>23910000</v>
      </c>
      <c r="F55" s="9">
        <f t="shared" si="46"/>
        <v>2391000</v>
      </c>
      <c r="G55" s="9">
        <f t="shared" si="3"/>
        <v>2443602</v>
      </c>
      <c r="H55" s="9">
        <f t="shared" si="4"/>
        <v>2504692.0499999998</v>
      </c>
      <c r="I55" s="9">
        <f t="shared" si="5"/>
        <v>2579832.8114999998</v>
      </c>
      <c r="J55" s="9">
        <f t="shared" si="6"/>
        <v>2649488.2974104998</v>
      </c>
      <c r="K55" s="9">
        <f t="shared" si="7"/>
        <v>2705127.5516561205</v>
      </c>
      <c r="L55" s="9">
        <f t="shared" si="8"/>
        <v>2799807.0159640848</v>
      </c>
      <c r="M55" s="9">
        <f t="shared" si="9"/>
        <v>2878201.612411079</v>
      </c>
      <c r="N55" s="9">
        <f t="shared" si="10"/>
        <v>2935765.6446593008</v>
      </c>
      <c r="O55" s="9">
        <f t="shared" si="11"/>
        <v>3059067.8017349914</v>
      </c>
      <c r="P55" s="9">
        <f t="shared" si="12"/>
        <v>3160017.0391922463</v>
      </c>
      <c r="Q55" s="9">
        <f t="shared" si="13"/>
        <v>3261137.5844463981</v>
      </c>
      <c r="R55" s="10">
        <f t="shared" si="14"/>
        <v>33367739.408974711</v>
      </c>
      <c r="S55" s="9">
        <f t="shared" si="47"/>
        <v>2869200</v>
      </c>
      <c r="T55" s="9">
        <f t="shared" si="16"/>
        <v>2932322.4</v>
      </c>
      <c r="U55" s="9">
        <f t="shared" si="17"/>
        <v>3005630.46</v>
      </c>
      <c r="V55" s="9">
        <f t="shared" si="18"/>
        <v>3095799.3738000002</v>
      </c>
      <c r="W55" s="9">
        <f t="shared" si="19"/>
        <v>3179385.9568926003</v>
      </c>
      <c r="X55" s="9">
        <f t="shared" si="20"/>
        <v>3246153.0619873451</v>
      </c>
      <c r="Y55" s="9">
        <f t="shared" si="21"/>
        <v>3359768.419156902</v>
      </c>
      <c r="Z55" s="9">
        <f t="shared" si="22"/>
        <v>3453841.9348932952</v>
      </c>
      <c r="AA55" s="9">
        <f t="shared" si="23"/>
        <v>3522918.7735911612</v>
      </c>
      <c r="AB55" s="9">
        <f t="shared" si="24"/>
        <v>3670881.3620819901</v>
      </c>
      <c r="AC55" s="9">
        <f t="shared" si="25"/>
        <v>3792020.4470306956</v>
      </c>
      <c r="AD55" s="9">
        <f t="shared" si="26"/>
        <v>3913365.1013356778</v>
      </c>
      <c r="AE55" s="11">
        <f t="shared" si="27"/>
        <v>40041287.290769659</v>
      </c>
      <c r="AF55" s="9">
        <f t="shared" si="48"/>
        <v>3347400.0000000005</v>
      </c>
      <c r="AG55" s="9">
        <f t="shared" si="29"/>
        <v>344304</v>
      </c>
      <c r="AH55" s="9">
        <f t="shared" si="30"/>
        <v>351878.68800000002</v>
      </c>
      <c r="AI55" s="9">
        <f t="shared" si="31"/>
        <v>360675.65520000004</v>
      </c>
      <c r="AJ55" s="9">
        <f t="shared" si="32"/>
        <v>371495.92485600006</v>
      </c>
      <c r="AK55" s="9">
        <f t="shared" si="33"/>
        <v>381526.31482711207</v>
      </c>
      <c r="AL55" s="9">
        <f t="shared" si="34"/>
        <v>389538.36743848142</v>
      </c>
      <c r="AM55" s="9">
        <f t="shared" si="35"/>
        <v>403172.21029882826</v>
      </c>
      <c r="AN55" s="9">
        <f t="shared" si="36"/>
        <v>414461.03218719544</v>
      </c>
      <c r="AO55" s="9">
        <f t="shared" si="37"/>
        <v>422750.25283093937</v>
      </c>
      <c r="AP55" s="9">
        <f t="shared" si="38"/>
        <v>440505.76344983885</v>
      </c>
      <c r="AQ55" s="9">
        <f t="shared" si="39"/>
        <v>455042.45364368352</v>
      </c>
      <c r="AR55" s="9">
        <f t="shared" si="40"/>
        <v>7682750.6627320796</v>
      </c>
      <c r="AS55" s="9">
        <f t="shared" si="49"/>
        <v>4782000</v>
      </c>
    </row>
    <row r="56" spans="1:45" outlineLevel="1" x14ac:dyDescent="0.3">
      <c r="A56" t="s">
        <v>53</v>
      </c>
      <c r="B56" t="s">
        <v>133</v>
      </c>
      <c r="C56" s="14" t="s">
        <v>73</v>
      </c>
      <c r="D56" t="str">
        <f t="shared" si="44"/>
        <v>ProdukID2064</v>
      </c>
      <c r="E56" s="9">
        <f t="shared" si="45"/>
        <v>19800000</v>
      </c>
      <c r="F56" s="9">
        <f t="shared" si="46"/>
        <v>1980000</v>
      </c>
      <c r="G56" s="9">
        <f t="shared" si="3"/>
        <v>2023560</v>
      </c>
      <c r="H56" s="9">
        <f t="shared" si="4"/>
        <v>2074149</v>
      </c>
      <c r="I56" s="9">
        <f t="shared" si="5"/>
        <v>2136373.4700000002</v>
      </c>
      <c r="J56" s="9">
        <f t="shared" si="6"/>
        <v>2194055.5536900004</v>
      </c>
      <c r="K56" s="9">
        <f t="shared" si="7"/>
        <v>2240130.7203174904</v>
      </c>
      <c r="L56" s="9">
        <f t="shared" si="8"/>
        <v>2318535.2955286028</v>
      </c>
      <c r="M56" s="9">
        <f t="shared" si="9"/>
        <v>2383454.2838034038</v>
      </c>
      <c r="N56" s="9">
        <f t="shared" si="10"/>
        <v>2431123.3694794718</v>
      </c>
      <c r="O56" s="9">
        <f t="shared" si="11"/>
        <v>2533230.5509976097</v>
      </c>
      <c r="P56" s="9">
        <f t="shared" si="12"/>
        <v>2616827.1591805308</v>
      </c>
      <c r="Q56" s="9">
        <f t="shared" si="13"/>
        <v>2700565.6282743076</v>
      </c>
      <c r="R56" s="10">
        <f t="shared" si="14"/>
        <v>27632005.031271417</v>
      </c>
      <c r="S56" s="9">
        <f t="shared" si="47"/>
        <v>2376000</v>
      </c>
      <c r="T56" s="9">
        <f t="shared" si="16"/>
        <v>2428272</v>
      </c>
      <c r="U56" s="9">
        <f t="shared" si="17"/>
        <v>2488978.7999999998</v>
      </c>
      <c r="V56" s="9">
        <f t="shared" si="18"/>
        <v>2563648.1639999999</v>
      </c>
      <c r="W56" s="9">
        <f t="shared" si="19"/>
        <v>2632866.6644279999</v>
      </c>
      <c r="X56" s="9">
        <f t="shared" si="20"/>
        <v>2688156.8643809878</v>
      </c>
      <c r="Y56" s="9">
        <f t="shared" si="21"/>
        <v>2782242.3546343222</v>
      </c>
      <c r="Z56" s="9">
        <f t="shared" si="22"/>
        <v>2860145.1405640831</v>
      </c>
      <c r="AA56" s="9">
        <f t="shared" si="23"/>
        <v>2917348.043375365</v>
      </c>
      <c r="AB56" s="9">
        <f t="shared" si="24"/>
        <v>3039876.6611971301</v>
      </c>
      <c r="AC56" s="9">
        <f t="shared" si="25"/>
        <v>3140192.5910166353</v>
      </c>
      <c r="AD56" s="9">
        <f t="shared" si="26"/>
        <v>3240678.7539291675</v>
      </c>
      <c r="AE56" s="11">
        <f t="shared" si="27"/>
        <v>33158406.037525691</v>
      </c>
      <c r="AF56" s="9">
        <f t="shared" si="48"/>
        <v>2772000.0000000005</v>
      </c>
      <c r="AG56" s="9">
        <f t="shared" si="29"/>
        <v>285120</v>
      </c>
      <c r="AH56" s="9">
        <f t="shared" si="30"/>
        <v>291392.64000000001</v>
      </c>
      <c r="AI56" s="9">
        <f t="shared" si="31"/>
        <v>298677.45600000001</v>
      </c>
      <c r="AJ56" s="9">
        <f t="shared" si="32"/>
        <v>307637.77967999998</v>
      </c>
      <c r="AK56" s="9">
        <f t="shared" si="33"/>
        <v>315943.99973136</v>
      </c>
      <c r="AL56" s="9">
        <f t="shared" si="34"/>
        <v>322578.82372571854</v>
      </c>
      <c r="AM56" s="9">
        <f t="shared" si="35"/>
        <v>333869.08255611866</v>
      </c>
      <c r="AN56" s="9">
        <f t="shared" si="36"/>
        <v>343217.41686768999</v>
      </c>
      <c r="AO56" s="9">
        <f t="shared" si="37"/>
        <v>350081.76520504378</v>
      </c>
      <c r="AP56" s="9">
        <f t="shared" si="38"/>
        <v>364785.19934365561</v>
      </c>
      <c r="AQ56" s="9">
        <f t="shared" si="39"/>
        <v>376823.11092199624</v>
      </c>
      <c r="AR56" s="9">
        <f t="shared" si="40"/>
        <v>6362127.2740315842</v>
      </c>
      <c r="AS56" s="9">
        <f t="shared" si="49"/>
        <v>3960000</v>
      </c>
    </row>
    <row r="57" spans="1:45" outlineLevel="1" x14ac:dyDescent="0.3">
      <c r="A57" t="s">
        <v>53</v>
      </c>
      <c r="B57" t="s">
        <v>134</v>
      </c>
      <c r="C57" s="14" t="s">
        <v>74</v>
      </c>
      <c r="D57" t="str">
        <f t="shared" si="44"/>
        <v>ProdukID2067</v>
      </c>
      <c r="E57" s="9">
        <f t="shared" si="45"/>
        <v>15670000</v>
      </c>
      <c r="F57" s="9">
        <f t="shared" si="46"/>
        <v>1567000</v>
      </c>
      <c r="G57" s="9">
        <f t="shared" si="3"/>
        <v>1601474</v>
      </c>
      <c r="H57" s="9">
        <f t="shared" si="4"/>
        <v>1641510.85</v>
      </c>
      <c r="I57" s="9">
        <f t="shared" si="5"/>
        <v>1690756.1755000001</v>
      </c>
      <c r="J57" s="9">
        <f t="shared" si="6"/>
        <v>1736406.5922385002</v>
      </c>
      <c r="K57" s="9">
        <f t="shared" si="7"/>
        <v>1772871.1306755086</v>
      </c>
      <c r="L57" s="9">
        <f t="shared" si="8"/>
        <v>1834921.6202491515</v>
      </c>
      <c r="M57" s="9">
        <f t="shared" si="9"/>
        <v>1886299.4256161277</v>
      </c>
      <c r="N57" s="9">
        <f t="shared" si="10"/>
        <v>1924025.4141284502</v>
      </c>
      <c r="O57" s="9">
        <f t="shared" si="11"/>
        <v>2004834.4815218451</v>
      </c>
      <c r="P57" s="9">
        <f t="shared" si="12"/>
        <v>2070994.0194120661</v>
      </c>
      <c r="Q57" s="9">
        <f t="shared" si="13"/>
        <v>2137265.8280332522</v>
      </c>
      <c r="R57" s="10">
        <f t="shared" si="14"/>
        <v>21868359.537374906</v>
      </c>
      <c r="S57" s="9">
        <f t="shared" si="47"/>
        <v>1880400</v>
      </c>
      <c r="T57" s="9">
        <f t="shared" si="16"/>
        <v>1921768.8</v>
      </c>
      <c r="U57" s="9">
        <f t="shared" si="17"/>
        <v>1969813.02</v>
      </c>
      <c r="V57" s="9">
        <f t="shared" si="18"/>
        <v>2028907.4106000001</v>
      </c>
      <c r="W57" s="9">
        <f t="shared" si="19"/>
        <v>2083687.9106862</v>
      </c>
      <c r="X57" s="9">
        <f t="shared" si="20"/>
        <v>2127445.3568106103</v>
      </c>
      <c r="Y57" s="9">
        <f t="shared" si="21"/>
        <v>2201905.9442989817</v>
      </c>
      <c r="Z57" s="9">
        <f t="shared" si="22"/>
        <v>2263559.3107393533</v>
      </c>
      <c r="AA57" s="9">
        <f t="shared" si="23"/>
        <v>2308830.4969541403</v>
      </c>
      <c r="AB57" s="9">
        <f t="shared" si="24"/>
        <v>2405801.3778262143</v>
      </c>
      <c r="AC57" s="9">
        <f t="shared" si="25"/>
        <v>2485192.8232944794</v>
      </c>
      <c r="AD57" s="9">
        <f t="shared" si="26"/>
        <v>2564718.9936399027</v>
      </c>
      <c r="AE57" s="11">
        <f t="shared" si="27"/>
        <v>26242031.444849879</v>
      </c>
      <c r="AF57" s="9">
        <f t="shared" si="48"/>
        <v>2193800</v>
      </c>
      <c r="AG57" s="9">
        <f t="shared" si="29"/>
        <v>225648</v>
      </c>
      <c r="AH57" s="9">
        <f t="shared" si="30"/>
        <v>230612.25599999999</v>
      </c>
      <c r="AI57" s="9">
        <f t="shared" si="31"/>
        <v>236377.5624</v>
      </c>
      <c r="AJ57" s="9">
        <f t="shared" si="32"/>
        <v>243468.889272</v>
      </c>
      <c r="AK57" s="9">
        <f t="shared" si="33"/>
        <v>250042.549282344</v>
      </c>
      <c r="AL57" s="9">
        <f t="shared" si="34"/>
        <v>255293.44281727323</v>
      </c>
      <c r="AM57" s="9">
        <f t="shared" si="35"/>
        <v>264228.71331587777</v>
      </c>
      <c r="AN57" s="9">
        <f t="shared" si="36"/>
        <v>271627.11728872237</v>
      </c>
      <c r="AO57" s="9">
        <f t="shared" si="37"/>
        <v>277059.65963449678</v>
      </c>
      <c r="AP57" s="9">
        <f t="shared" si="38"/>
        <v>288696.16533914563</v>
      </c>
      <c r="AQ57" s="9">
        <f t="shared" si="39"/>
        <v>298223.13879533747</v>
      </c>
      <c r="AR57" s="9">
        <f t="shared" si="40"/>
        <v>5035077.4941451978</v>
      </c>
      <c r="AS57" s="9">
        <f t="shared" si="49"/>
        <v>3134000</v>
      </c>
    </row>
    <row r="58" spans="1:45" outlineLevel="1" x14ac:dyDescent="0.3">
      <c r="A58" t="s">
        <v>53</v>
      </c>
      <c r="B58" t="s">
        <v>135</v>
      </c>
      <c r="C58" s="14" t="s">
        <v>75</v>
      </c>
      <c r="D58" t="str">
        <f t="shared" si="44"/>
        <v>ProdukID2068</v>
      </c>
      <c r="E58" s="9">
        <f t="shared" si="45"/>
        <v>21000000</v>
      </c>
      <c r="F58" s="9">
        <f t="shared" si="46"/>
        <v>2100000</v>
      </c>
      <c r="G58" s="9">
        <f t="shared" si="3"/>
        <v>2146200</v>
      </c>
      <c r="H58" s="9">
        <f t="shared" si="4"/>
        <v>2199855</v>
      </c>
      <c r="I58" s="9">
        <f t="shared" si="5"/>
        <v>2265850.65</v>
      </c>
      <c r="J58" s="9">
        <f t="shared" si="6"/>
        <v>2327028.6175500001</v>
      </c>
      <c r="K58" s="9">
        <f t="shared" si="7"/>
        <v>2375896.21851855</v>
      </c>
      <c r="L58" s="9">
        <f t="shared" si="8"/>
        <v>2459052.5861666994</v>
      </c>
      <c r="M58" s="9">
        <f t="shared" si="9"/>
        <v>2527906.0585793671</v>
      </c>
      <c r="N58" s="9">
        <f t="shared" si="10"/>
        <v>2578464.1797509543</v>
      </c>
      <c r="O58" s="9">
        <f t="shared" si="11"/>
        <v>2686759.6753004943</v>
      </c>
      <c r="P58" s="9">
        <f t="shared" si="12"/>
        <v>2775422.7445854107</v>
      </c>
      <c r="Q58" s="9">
        <f t="shared" si="13"/>
        <v>2864236.2724121436</v>
      </c>
      <c r="R58" s="10">
        <f t="shared" si="14"/>
        <v>29306672.002863616</v>
      </c>
      <c r="S58" s="9">
        <f t="shared" si="47"/>
        <v>2520000</v>
      </c>
      <c r="T58" s="9">
        <f t="shared" si="16"/>
        <v>2575440</v>
      </c>
      <c r="U58" s="9">
        <f t="shared" si="17"/>
        <v>2639826</v>
      </c>
      <c r="V58" s="9">
        <f t="shared" si="18"/>
        <v>2719020.78</v>
      </c>
      <c r="W58" s="9">
        <f t="shared" si="19"/>
        <v>2792434.34106</v>
      </c>
      <c r="X58" s="9">
        <f t="shared" si="20"/>
        <v>2851075.46222226</v>
      </c>
      <c r="Y58" s="9">
        <f t="shared" si="21"/>
        <v>2950863.103400039</v>
      </c>
      <c r="Z58" s="9">
        <f t="shared" si="22"/>
        <v>3033487.27029524</v>
      </c>
      <c r="AA58" s="9">
        <f t="shared" si="23"/>
        <v>3094157.0157011449</v>
      </c>
      <c r="AB58" s="9">
        <f t="shared" si="24"/>
        <v>3224111.6103605931</v>
      </c>
      <c r="AC58" s="9">
        <f t="shared" si="25"/>
        <v>3330507.2935024928</v>
      </c>
      <c r="AD58" s="9">
        <f t="shared" si="26"/>
        <v>3437083.5268945727</v>
      </c>
      <c r="AE58" s="11">
        <f t="shared" si="27"/>
        <v>35168006.40343634</v>
      </c>
      <c r="AF58" s="9">
        <f t="shared" si="48"/>
        <v>2940000.0000000005</v>
      </c>
      <c r="AG58" s="9">
        <f t="shared" si="29"/>
        <v>302400</v>
      </c>
      <c r="AH58" s="9">
        <f t="shared" si="30"/>
        <v>309052.79999999999</v>
      </c>
      <c r="AI58" s="9">
        <f t="shared" si="31"/>
        <v>316779.12</v>
      </c>
      <c r="AJ58" s="9">
        <f t="shared" si="32"/>
        <v>326282.49359999999</v>
      </c>
      <c r="AK58" s="9">
        <f t="shared" si="33"/>
        <v>335092.12092720001</v>
      </c>
      <c r="AL58" s="9">
        <f t="shared" si="34"/>
        <v>342129.05546667124</v>
      </c>
      <c r="AM58" s="9">
        <f t="shared" si="35"/>
        <v>354103.57240800472</v>
      </c>
      <c r="AN58" s="9">
        <f t="shared" si="36"/>
        <v>364018.47243542888</v>
      </c>
      <c r="AO58" s="9">
        <f t="shared" si="37"/>
        <v>371298.84188413748</v>
      </c>
      <c r="AP58" s="9">
        <f t="shared" si="38"/>
        <v>386893.39324327128</v>
      </c>
      <c r="AQ58" s="9">
        <f t="shared" si="39"/>
        <v>399660.87522029923</v>
      </c>
      <c r="AR58" s="9">
        <f t="shared" si="40"/>
        <v>6747710.745185012</v>
      </c>
      <c r="AS58" s="9">
        <f t="shared" si="49"/>
        <v>4200000</v>
      </c>
    </row>
    <row r="59" spans="1:45" outlineLevel="1" x14ac:dyDescent="0.3">
      <c r="A59" t="s">
        <v>53</v>
      </c>
      <c r="B59" t="s">
        <v>136</v>
      </c>
      <c r="C59" s="14" t="s">
        <v>76</v>
      </c>
      <c r="D59" t="str">
        <f t="shared" si="44"/>
        <v>ProdukID2076</v>
      </c>
      <c r="E59" s="9">
        <f t="shared" si="45"/>
        <v>21310000</v>
      </c>
      <c r="F59" s="9">
        <f t="shared" si="46"/>
        <v>2131000</v>
      </c>
      <c r="G59" s="9">
        <f t="shared" si="3"/>
        <v>2177882</v>
      </c>
      <c r="H59" s="9">
        <f t="shared" si="4"/>
        <v>2232329.0499999998</v>
      </c>
      <c r="I59" s="9">
        <f t="shared" si="5"/>
        <v>2299298.9214999997</v>
      </c>
      <c r="J59" s="9">
        <f t="shared" si="6"/>
        <v>2361379.9923804998</v>
      </c>
      <c r="K59" s="9">
        <f t="shared" si="7"/>
        <v>2410968.9722204902</v>
      </c>
      <c r="L59" s="9">
        <f t="shared" si="8"/>
        <v>2495352.8862482072</v>
      </c>
      <c r="M59" s="9">
        <f t="shared" si="9"/>
        <v>2565222.7670631572</v>
      </c>
      <c r="N59" s="9">
        <f t="shared" si="10"/>
        <v>2616527.2224044204</v>
      </c>
      <c r="O59" s="9">
        <f t="shared" si="11"/>
        <v>2726421.3657454061</v>
      </c>
      <c r="P59" s="9">
        <f t="shared" si="12"/>
        <v>2816393.2708150046</v>
      </c>
      <c r="Q59" s="9">
        <f t="shared" si="13"/>
        <v>2906517.8554810849</v>
      </c>
      <c r="R59" s="10">
        <f t="shared" si="14"/>
        <v>29739294.303858269</v>
      </c>
      <c r="S59" s="9">
        <f t="shared" si="47"/>
        <v>2557200</v>
      </c>
      <c r="T59" s="9">
        <f t="shared" si="16"/>
        <v>2613458.4</v>
      </c>
      <c r="U59" s="9">
        <f t="shared" si="17"/>
        <v>2678794.86</v>
      </c>
      <c r="V59" s="9">
        <f t="shared" si="18"/>
        <v>2759158.7057999996</v>
      </c>
      <c r="W59" s="9">
        <f t="shared" si="19"/>
        <v>2833655.9908565995</v>
      </c>
      <c r="X59" s="9">
        <f t="shared" si="20"/>
        <v>2893162.7666645879</v>
      </c>
      <c r="Y59" s="9">
        <f t="shared" si="21"/>
        <v>2994423.4634978482</v>
      </c>
      <c r="Z59" s="9">
        <f t="shared" si="22"/>
        <v>3078267.3204757879</v>
      </c>
      <c r="AA59" s="9">
        <f t="shared" si="23"/>
        <v>3139832.6668853038</v>
      </c>
      <c r="AB59" s="9">
        <f t="shared" si="24"/>
        <v>3271705.6388944867</v>
      </c>
      <c r="AC59" s="9">
        <f t="shared" si="25"/>
        <v>3379671.9249780048</v>
      </c>
      <c r="AD59" s="9">
        <f t="shared" si="26"/>
        <v>3487821.4265773008</v>
      </c>
      <c r="AE59" s="11">
        <f t="shared" si="27"/>
        <v>35687153.164629914</v>
      </c>
      <c r="AF59" s="9">
        <f t="shared" si="48"/>
        <v>2983400.0000000005</v>
      </c>
      <c r="AG59" s="9">
        <f t="shared" si="29"/>
        <v>306864</v>
      </c>
      <c r="AH59" s="9">
        <f t="shared" si="30"/>
        <v>313615.00799999997</v>
      </c>
      <c r="AI59" s="9">
        <f t="shared" si="31"/>
        <v>321455.38319999998</v>
      </c>
      <c r="AJ59" s="9">
        <f t="shared" si="32"/>
        <v>331099.044696</v>
      </c>
      <c r="AK59" s="9">
        <f t="shared" si="33"/>
        <v>340038.71890279202</v>
      </c>
      <c r="AL59" s="9">
        <f t="shared" si="34"/>
        <v>347179.53199975064</v>
      </c>
      <c r="AM59" s="9">
        <f t="shared" si="35"/>
        <v>359330.81561974192</v>
      </c>
      <c r="AN59" s="9">
        <f t="shared" si="36"/>
        <v>369392.07845709467</v>
      </c>
      <c r="AO59" s="9">
        <f t="shared" si="37"/>
        <v>376779.92002623656</v>
      </c>
      <c r="AP59" s="9">
        <f t="shared" si="38"/>
        <v>392604.67666733847</v>
      </c>
      <c r="AQ59" s="9">
        <f t="shared" si="39"/>
        <v>405560.63099736063</v>
      </c>
      <c r="AR59" s="9">
        <f t="shared" si="40"/>
        <v>6847319.8085663151</v>
      </c>
      <c r="AS59" s="9">
        <f t="shared" si="49"/>
        <v>4262000</v>
      </c>
    </row>
    <row r="60" spans="1:45" outlineLevel="1" x14ac:dyDescent="0.3">
      <c r="A60" t="s">
        <v>53</v>
      </c>
      <c r="B60" t="s">
        <v>137</v>
      </c>
      <c r="C60" s="14" t="s">
        <v>77</v>
      </c>
      <c r="D60" t="str">
        <f t="shared" si="44"/>
        <v>ProdukID2079</v>
      </c>
      <c r="E60" s="9">
        <f t="shared" si="45"/>
        <v>24150000</v>
      </c>
      <c r="F60" s="9">
        <f t="shared" si="46"/>
        <v>2415000</v>
      </c>
      <c r="G60" s="9">
        <f t="shared" si="3"/>
        <v>2468130</v>
      </c>
      <c r="H60" s="9">
        <f t="shared" si="4"/>
        <v>2529833.25</v>
      </c>
      <c r="I60" s="9">
        <f t="shared" si="5"/>
        <v>2605728.2475000001</v>
      </c>
      <c r="J60" s="9">
        <f t="shared" si="6"/>
        <v>2676082.9101825003</v>
      </c>
      <c r="K60" s="9">
        <f t="shared" si="7"/>
        <v>2732280.6512963329</v>
      </c>
      <c r="L60" s="9">
        <f t="shared" si="8"/>
        <v>2827910.4740917045</v>
      </c>
      <c r="M60" s="9">
        <f t="shared" si="9"/>
        <v>2907091.9673662721</v>
      </c>
      <c r="N60" s="9">
        <f t="shared" si="10"/>
        <v>2965233.8067135974</v>
      </c>
      <c r="O60" s="9">
        <f t="shared" si="11"/>
        <v>3089773.6265955684</v>
      </c>
      <c r="P60" s="9">
        <f t="shared" si="12"/>
        <v>3191736.1562732221</v>
      </c>
      <c r="Q60" s="9">
        <f t="shared" si="13"/>
        <v>3293871.7132739653</v>
      </c>
      <c r="R60" s="10">
        <f t="shared" si="14"/>
        <v>33702672.803293161</v>
      </c>
      <c r="S60" s="9">
        <f t="shared" si="47"/>
        <v>2898000</v>
      </c>
      <c r="T60" s="9">
        <f t="shared" si="16"/>
        <v>2961756</v>
      </c>
      <c r="U60" s="9">
        <f t="shared" si="17"/>
        <v>3035799.9</v>
      </c>
      <c r="V60" s="9">
        <f t="shared" si="18"/>
        <v>3126873.8969999999</v>
      </c>
      <c r="W60" s="9">
        <f t="shared" si="19"/>
        <v>3211299.4922190001</v>
      </c>
      <c r="X60" s="9">
        <f t="shared" si="20"/>
        <v>3278736.7815555991</v>
      </c>
      <c r="Y60" s="9">
        <f t="shared" si="21"/>
        <v>3393492.5689100451</v>
      </c>
      <c r="Z60" s="9">
        <f t="shared" si="22"/>
        <v>3488510.3608395262</v>
      </c>
      <c r="AA60" s="9">
        <f t="shared" si="23"/>
        <v>3558280.5680563166</v>
      </c>
      <c r="AB60" s="9">
        <f t="shared" si="24"/>
        <v>3707728.351914682</v>
      </c>
      <c r="AC60" s="9">
        <f t="shared" si="25"/>
        <v>3830083.3875278663</v>
      </c>
      <c r="AD60" s="9">
        <f t="shared" si="26"/>
        <v>3952646.0559287579</v>
      </c>
      <c r="AE60" s="11">
        <f t="shared" si="27"/>
        <v>40443207.363951795</v>
      </c>
      <c r="AF60" s="9">
        <f t="shared" si="48"/>
        <v>3381000.0000000005</v>
      </c>
      <c r="AG60" s="9">
        <f t="shared" si="29"/>
        <v>347760</v>
      </c>
      <c r="AH60" s="9">
        <f t="shared" si="30"/>
        <v>355410.72</v>
      </c>
      <c r="AI60" s="9">
        <f t="shared" si="31"/>
        <v>364295.98799999995</v>
      </c>
      <c r="AJ60" s="9">
        <f t="shared" si="32"/>
        <v>375224.86763999995</v>
      </c>
      <c r="AK60" s="9">
        <f t="shared" si="33"/>
        <v>385355.93906627997</v>
      </c>
      <c r="AL60" s="9">
        <f t="shared" si="34"/>
        <v>393448.41378667182</v>
      </c>
      <c r="AM60" s="9">
        <f t="shared" si="35"/>
        <v>407219.10826920532</v>
      </c>
      <c r="AN60" s="9">
        <f t="shared" si="36"/>
        <v>418621.24330074305</v>
      </c>
      <c r="AO60" s="9">
        <f t="shared" si="37"/>
        <v>426993.66816675791</v>
      </c>
      <c r="AP60" s="9">
        <f t="shared" si="38"/>
        <v>444927.40222976176</v>
      </c>
      <c r="AQ60" s="9">
        <f t="shared" si="39"/>
        <v>459610.00650334393</v>
      </c>
      <c r="AR60" s="9">
        <f t="shared" si="40"/>
        <v>7759867.3569627637</v>
      </c>
      <c r="AS60" s="9">
        <f t="shared" si="49"/>
        <v>4830000</v>
      </c>
    </row>
    <row r="61" spans="1:45" outlineLevel="1" x14ac:dyDescent="0.3">
      <c r="A61" t="s">
        <v>53</v>
      </c>
      <c r="B61" t="s">
        <v>138</v>
      </c>
      <c r="C61" s="14" t="s">
        <v>78</v>
      </c>
      <c r="D61" t="str">
        <f t="shared" si="44"/>
        <v>ProdukID2084</v>
      </c>
      <c r="E61" s="9">
        <f t="shared" si="45"/>
        <v>24960000</v>
      </c>
      <c r="F61" s="9">
        <f t="shared" si="46"/>
        <v>2496000</v>
      </c>
      <c r="G61" s="9">
        <f t="shared" si="3"/>
        <v>2550912</v>
      </c>
      <c r="H61" s="9">
        <f t="shared" si="4"/>
        <v>2614684.7999999998</v>
      </c>
      <c r="I61" s="9">
        <f t="shared" si="5"/>
        <v>2693125.3439999996</v>
      </c>
      <c r="J61" s="9">
        <f t="shared" si="6"/>
        <v>2765839.7282879995</v>
      </c>
      <c r="K61" s="9">
        <f t="shared" si="7"/>
        <v>2823922.3625820475</v>
      </c>
      <c r="L61" s="9">
        <f t="shared" si="8"/>
        <v>2922759.6452724193</v>
      </c>
      <c r="M61" s="9">
        <f t="shared" si="9"/>
        <v>3004596.9153400469</v>
      </c>
      <c r="N61" s="9">
        <f t="shared" si="10"/>
        <v>3064688.8536468479</v>
      </c>
      <c r="O61" s="9">
        <f t="shared" si="11"/>
        <v>3193405.7855000156</v>
      </c>
      <c r="P61" s="9">
        <f t="shared" si="12"/>
        <v>3298788.1764215161</v>
      </c>
      <c r="Q61" s="9">
        <f t="shared" si="13"/>
        <v>3404349.3980670045</v>
      </c>
      <c r="R61" s="10">
        <f t="shared" si="14"/>
        <v>34833073.009117894</v>
      </c>
      <c r="S61" s="9">
        <f t="shared" si="47"/>
        <v>2995200</v>
      </c>
      <c r="T61" s="9">
        <f t="shared" si="16"/>
        <v>3061094.3999999999</v>
      </c>
      <c r="U61" s="9">
        <f t="shared" si="17"/>
        <v>3137621.76</v>
      </c>
      <c r="V61" s="9">
        <f t="shared" si="18"/>
        <v>3231750.4127999996</v>
      </c>
      <c r="W61" s="9">
        <f t="shared" si="19"/>
        <v>3319007.6739455997</v>
      </c>
      <c r="X61" s="9">
        <f t="shared" si="20"/>
        <v>3388706.8350984575</v>
      </c>
      <c r="Y61" s="9">
        <f t="shared" si="21"/>
        <v>3507311.5743269036</v>
      </c>
      <c r="Z61" s="9">
        <f t="shared" si="22"/>
        <v>3605516.2984080566</v>
      </c>
      <c r="AA61" s="9">
        <f t="shared" si="23"/>
        <v>3677626.6243762178</v>
      </c>
      <c r="AB61" s="9">
        <f t="shared" si="24"/>
        <v>3832086.9426000188</v>
      </c>
      <c r="AC61" s="9">
        <f t="shared" si="25"/>
        <v>3958545.8117058193</v>
      </c>
      <c r="AD61" s="9">
        <f t="shared" si="26"/>
        <v>4085219.2776804054</v>
      </c>
      <c r="AE61" s="11">
        <f t="shared" si="27"/>
        <v>41799687.610941477</v>
      </c>
      <c r="AF61" s="9">
        <f t="shared" si="48"/>
        <v>3494400.0000000005</v>
      </c>
      <c r="AG61" s="9">
        <f t="shared" si="29"/>
        <v>359424</v>
      </c>
      <c r="AH61" s="9">
        <f t="shared" si="30"/>
        <v>367331.32799999998</v>
      </c>
      <c r="AI61" s="9">
        <f t="shared" si="31"/>
        <v>376514.61119999998</v>
      </c>
      <c r="AJ61" s="9">
        <f t="shared" si="32"/>
        <v>387810.04953600001</v>
      </c>
      <c r="AK61" s="9">
        <f t="shared" si="33"/>
        <v>398280.920873472</v>
      </c>
      <c r="AL61" s="9">
        <f t="shared" si="34"/>
        <v>406644.82021181489</v>
      </c>
      <c r="AM61" s="9">
        <f t="shared" si="35"/>
        <v>420877.3889192284</v>
      </c>
      <c r="AN61" s="9">
        <f t="shared" si="36"/>
        <v>432661.95580896677</v>
      </c>
      <c r="AO61" s="9">
        <f t="shared" si="37"/>
        <v>441315.19492514612</v>
      </c>
      <c r="AP61" s="9">
        <f t="shared" si="38"/>
        <v>459850.43311200227</v>
      </c>
      <c r="AQ61" s="9">
        <f t="shared" si="39"/>
        <v>475025.49740469834</v>
      </c>
      <c r="AR61" s="9">
        <f t="shared" si="40"/>
        <v>8020136.1999913286</v>
      </c>
      <c r="AS61" s="9">
        <f t="shared" si="49"/>
        <v>4992000</v>
      </c>
    </row>
    <row r="62" spans="1:45" outlineLevel="1" x14ac:dyDescent="0.3">
      <c r="A62" t="s">
        <v>53</v>
      </c>
      <c r="B62" t="s">
        <v>139</v>
      </c>
      <c r="C62" s="14" t="s">
        <v>79</v>
      </c>
      <c r="D62" t="str">
        <f t="shared" si="44"/>
        <v>ProdukID2087</v>
      </c>
      <c r="E62" s="9">
        <f t="shared" si="45"/>
        <v>14310000</v>
      </c>
      <c r="F62" s="9">
        <f t="shared" si="46"/>
        <v>1431000</v>
      </c>
      <c r="G62" s="9">
        <f t="shared" si="3"/>
        <v>1462482</v>
      </c>
      <c r="H62" s="9">
        <f t="shared" si="4"/>
        <v>1499044.05</v>
      </c>
      <c r="I62" s="9">
        <f t="shared" si="5"/>
        <v>1544015.3715000001</v>
      </c>
      <c r="J62" s="9">
        <f t="shared" si="6"/>
        <v>1585703.7865305</v>
      </c>
      <c r="K62" s="9">
        <f t="shared" si="7"/>
        <v>1619003.5660476405</v>
      </c>
      <c r="L62" s="9">
        <f t="shared" si="8"/>
        <v>1675668.690859308</v>
      </c>
      <c r="M62" s="9">
        <f t="shared" si="9"/>
        <v>1722587.4142033686</v>
      </c>
      <c r="N62" s="9">
        <f t="shared" si="10"/>
        <v>1757039.1624874359</v>
      </c>
      <c r="O62" s="9">
        <f t="shared" si="11"/>
        <v>1830834.8073119081</v>
      </c>
      <c r="P62" s="9">
        <f t="shared" si="12"/>
        <v>1891252.3559532012</v>
      </c>
      <c r="Q62" s="9">
        <f t="shared" si="13"/>
        <v>1951772.4313437035</v>
      </c>
      <c r="R62" s="10">
        <f t="shared" si="14"/>
        <v>19970403.636237066</v>
      </c>
      <c r="S62" s="9">
        <f t="shared" si="47"/>
        <v>1717200</v>
      </c>
      <c r="T62" s="9">
        <f t="shared" si="16"/>
        <v>1754978.4</v>
      </c>
      <c r="U62" s="9">
        <f t="shared" si="17"/>
        <v>1798852.8599999999</v>
      </c>
      <c r="V62" s="9">
        <f t="shared" si="18"/>
        <v>1852818.4457999999</v>
      </c>
      <c r="W62" s="9">
        <f t="shared" si="19"/>
        <v>1902844.5438365999</v>
      </c>
      <c r="X62" s="9">
        <f t="shared" si="20"/>
        <v>1942804.2792571685</v>
      </c>
      <c r="Y62" s="9">
        <f t="shared" si="21"/>
        <v>2010802.4290311695</v>
      </c>
      <c r="Z62" s="9">
        <f t="shared" si="22"/>
        <v>2067104.8970440424</v>
      </c>
      <c r="AA62" s="9">
        <f t="shared" si="23"/>
        <v>2108446.9949849234</v>
      </c>
      <c r="AB62" s="9">
        <f t="shared" si="24"/>
        <v>2197001.7687742901</v>
      </c>
      <c r="AC62" s="9">
        <f t="shared" si="25"/>
        <v>2269502.8271438419</v>
      </c>
      <c r="AD62" s="9">
        <f t="shared" si="26"/>
        <v>2342126.9176124446</v>
      </c>
      <c r="AE62" s="11">
        <f t="shared" si="27"/>
        <v>23964484.363484479</v>
      </c>
      <c r="AF62" s="9">
        <f t="shared" si="48"/>
        <v>2003400.0000000002</v>
      </c>
      <c r="AG62" s="9">
        <f t="shared" si="29"/>
        <v>206064</v>
      </c>
      <c r="AH62" s="9">
        <f t="shared" si="30"/>
        <v>210597.408</v>
      </c>
      <c r="AI62" s="9">
        <f t="shared" si="31"/>
        <v>215862.3432</v>
      </c>
      <c r="AJ62" s="9">
        <f t="shared" si="32"/>
        <v>222338.21349600001</v>
      </c>
      <c r="AK62" s="9">
        <f t="shared" si="33"/>
        <v>228341.345260392</v>
      </c>
      <c r="AL62" s="9">
        <f t="shared" si="34"/>
        <v>233136.51351086024</v>
      </c>
      <c r="AM62" s="9">
        <f t="shared" si="35"/>
        <v>241296.29148374035</v>
      </c>
      <c r="AN62" s="9">
        <f t="shared" si="36"/>
        <v>248052.58764528509</v>
      </c>
      <c r="AO62" s="9">
        <f t="shared" si="37"/>
        <v>253013.6393981908</v>
      </c>
      <c r="AP62" s="9">
        <f t="shared" si="38"/>
        <v>263640.21225291479</v>
      </c>
      <c r="AQ62" s="9">
        <f t="shared" si="39"/>
        <v>272340.33925726096</v>
      </c>
      <c r="AR62" s="9">
        <f t="shared" si="40"/>
        <v>4598082.8935046438</v>
      </c>
      <c r="AS62" s="9">
        <f t="shared" si="49"/>
        <v>2862000</v>
      </c>
    </row>
    <row r="63" spans="1:45" outlineLevel="1" x14ac:dyDescent="0.3">
      <c r="A63" t="s">
        <v>53</v>
      </c>
      <c r="B63" t="s">
        <v>140</v>
      </c>
      <c r="C63" s="14" t="s">
        <v>80</v>
      </c>
      <c r="D63" t="str">
        <f t="shared" si="44"/>
        <v>ProdukID2090</v>
      </c>
      <c r="E63" s="9">
        <f t="shared" si="45"/>
        <v>18730000</v>
      </c>
      <c r="F63" s="9">
        <f t="shared" si="46"/>
        <v>1873000</v>
      </c>
      <c r="G63" s="9">
        <f t="shared" si="3"/>
        <v>1914206</v>
      </c>
      <c r="H63" s="9">
        <f t="shared" si="4"/>
        <v>1962061.15</v>
      </c>
      <c r="I63" s="9">
        <f t="shared" si="5"/>
        <v>2020922.9844999998</v>
      </c>
      <c r="J63" s="9">
        <f t="shared" si="6"/>
        <v>2075487.9050814998</v>
      </c>
      <c r="K63" s="9">
        <f t="shared" si="7"/>
        <v>2119073.1510882112</v>
      </c>
      <c r="L63" s="9">
        <f t="shared" si="8"/>
        <v>2193240.7113762987</v>
      </c>
      <c r="M63" s="9">
        <f t="shared" si="9"/>
        <v>2254651.4512948352</v>
      </c>
      <c r="N63" s="9">
        <f t="shared" si="10"/>
        <v>2299744.4803207321</v>
      </c>
      <c r="O63" s="9">
        <f t="shared" si="11"/>
        <v>2396333.7484942027</v>
      </c>
      <c r="P63" s="9">
        <f t="shared" si="12"/>
        <v>2475412.7621945115</v>
      </c>
      <c r="Q63" s="9">
        <f t="shared" si="13"/>
        <v>2554625.9705847357</v>
      </c>
      <c r="R63" s="10">
        <f t="shared" si="14"/>
        <v>26138760.314935029</v>
      </c>
      <c r="S63" s="9">
        <f t="shared" si="47"/>
        <v>2247600</v>
      </c>
      <c r="T63" s="9">
        <f t="shared" si="16"/>
        <v>2297047.2000000002</v>
      </c>
      <c r="U63" s="9">
        <f t="shared" si="17"/>
        <v>2354473.3800000004</v>
      </c>
      <c r="V63" s="9">
        <f t="shared" si="18"/>
        <v>2425107.5814000005</v>
      </c>
      <c r="W63" s="9">
        <f t="shared" si="19"/>
        <v>2490585.4860978005</v>
      </c>
      <c r="X63" s="9">
        <f t="shared" si="20"/>
        <v>2542887.7813058542</v>
      </c>
      <c r="Y63" s="9">
        <f t="shared" si="21"/>
        <v>2631888.853651559</v>
      </c>
      <c r="Z63" s="9">
        <f t="shared" si="22"/>
        <v>2705581.7415538025</v>
      </c>
      <c r="AA63" s="9">
        <f t="shared" si="23"/>
        <v>2759693.3763848785</v>
      </c>
      <c r="AB63" s="9">
        <f t="shared" si="24"/>
        <v>2875600.4981930433</v>
      </c>
      <c r="AC63" s="9">
        <f t="shared" si="25"/>
        <v>2970495.3146334137</v>
      </c>
      <c r="AD63" s="9">
        <f t="shared" si="26"/>
        <v>3065551.164701683</v>
      </c>
      <c r="AE63" s="11">
        <f t="shared" si="27"/>
        <v>31366512.377922036</v>
      </c>
      <c r="AF63" s="9">
        <f t="shared" si="48"/>
        <v>2622200.0000000005</v>
      </c>
      <c r="AG63" s="9">
        <f t="shared" si="29"/>
        <v>269712</v>
      </c>
      <c r="AH63" s="9">
        <f t="shared" si="30"/>
        <v>275645.66399999999</v>
      </c>
      <c r="AI63" s="9">
        <f t="shared" si="31"/>
        <v>282536.80559999996</v>
      </c>
      <c r="AJ63" s="9">
        <f t="shared" si="32"/>
        <v>291012.90976799995</v>
      </c>
      <c r="AK63" s="9">
        <f t="shared" si="33"/>
        <v>298870.25833173597</v>
      </c>
      <c r="AL63" s="9">
        <f t="shared" si="34"/>
        <v>305146.53375670244</v>
      </c>
      <c r="AM63" s="9">
        <f t="shared" si="35"/>
        <v>315826.66243818705</v>
      </c>
      <c r="AN63" s="9">
        <f t="shared" si="36"/>
        <v>324669.80898645631</v>
      </c>
      <c r="AO63" s="9">
        <f t="shared" si="37"/>
        <v>331163.20516618545</v>
      </c>
      <c r="AP63" s="9">
        <f t="shared" si="38"/>
        <v>345072.05978316523</v>
      </c>
      <c r="AQ63" s="9">
        <f t="shared" si="39"/>
        <v>356459.43775600969</v>
      </c>
      <c r="AR63" s="9">
        <f t="shared" si="40"/>
        <v>6018315.3455864415</v>
      </c>
      <c r="AS63" s="9">
        <f t="shared" si="49"/>
        <v>3746000</v>
      </c>
    </row>
    <row r="64" spans="1:45" outlineLevel="1" x14ac:dyDescent="0.3">
      <c r="A64" t="s">
        <v>53</v>
      </c>
      <c r="B64" t="s">
        <v>141</v>
      </c>
      <c r="C64" s="14" t="s">
        <v>81</v>
      </c>
      <c r="D64" t="str">
        <f t="shared" si="44"/>
        <v>ProdukID2092</v>
      </c>
      <c r="E64" s="9">
        <f t="shared" si="45"/>
        <v>22950000</v>
      </c>
      <c r="F64" s="9">
        <f t="shared" si="46"/>
        <v>2295000</v>
      </c>
      <c r="G64" s="9">
        <f t="shared" si="3"/>
        <v>2345490</v>
      </c>
      <c r="H64" s="9">
        <f t="shared" si="4"/>
        <v>2404127.25</v>
      </c>
      <c r="I64" s="9">
        <f t="shared" si="5"/>
        <v>2476251.0674999999</v>
      </c>
      <c r="J64" s="9">
        <f t="shared" si="6"/>
        <v>2543109.8463224997</v>
      </c>
      <c r="K64" s="9">
        <f t="shared" si="7"/>
        <v>2596515.1530952724</v>
      </c>
      <c r="L64" s="9">
        <f t="shared" si="8"/>
        <v>2687393.1834536069</v>
      </c>
      <c r="M64" s="9">
        <f t="shared" si="9"/>
        <v>2762640.1925903079</v>
      </c>
      <c r="N64" s="9">
        <f t="shared" si="10"/>
        <v>2817892.996442114</v>
      </c>
      <c r="O64" s="9">
        <f t="shared" si="11"/>
        <v>2936244.5022926829</v>
      </c>
      <c r="P64" s="9">
        <f t="shared" si="12"/>
        <v>3033140.5708683413</v>
      </c>
      <c r="Q64" s="9">
        <f t="shared" si="13"/>
        <v>3130201.0691361283</v>
      </c>
      <c r="R64" s="10">
        <f t="shared" si="14"/>
        <v>32028005.831700951</v>
      </c>
      <c r="S64" s="9">
        <f t="shared" si="47"/>
        <v>2754000</v>
      </c>
      <c r="T64" s="9">
        <f t="shared" si="16"/>
        <v>2814588</v>
      </c>
      <c r="U64" s="9">
        <f t="shared" si="17"/>
        <v>2884952.7</v>
      </c>
      <c r="V64" s="9">
        <f t="shared" si="18"/>
        <v>2971501.2810000004</v>
      </c>
      <c r="W64" s="9">
        <f t="shared" si="19"/>
        <v>3051731.8155870005</v>
      </c>
      <c r="X64" s="9">
        <f t="shared" si="20"/>
        <v>3115818.1837143274</v>
      </c>
      <c r="Y64" s="9">
        <f t="shared" si="21"/>
        <v>3224871.8201443288</v>
      </c>
      <c r="Z64" s="9">
        <f t="shared" si="22"/>
        <v>3315168.2311083698</v>
      </c>
      <c r="AA64" s="9">
        <f t="shared" si="23"/>
        <v>3381471.5957305371</v>
      </c>
      <c r="AB64" s="9">
        <f t="shared" si="24"/>
        <v>3523493.4027512195</v>
      </c>
      <c r="AC64" s="9">
        <f t="shared" si="25"/>
        <v>3639768.6850420097</v>
      </c>
      <c r="AD64" s="9">
        <f t="shared" si="26"/>
        <v>3756241.2829633541</v>
      </c>
      <c r="AE64" s="11">
        <f t="shared" si="27"/>
        <v>38433606.998041153</v>
      </c>
      <c r="AF64" s="9">
        <f t="shared" si="48"/>
        <v>3213000.0000000005</v>
      </c>
      <c r="AG64" s="9">
        <f t="shared" si="29"/>
        <v>330480</v>
      </c>
      <c r="AH64" s="9">
        <f t="shared" si="30"/>
        <v>337750.56</v>
      </c>
      <c r="AI64" s="9">
        <f t="shared" si="31"/>
        <v>346194.32400000002</v>
      </c>
      <c r="AJ64" s="9">
        <f t="shared" si="32"/>
        <v>356580.15372</v>
      </c>
      <c r="AK64" s="9">
        <f t="shared" si="33"/>
        <v>366207.81787044002</v>
      </c>
      <c r="AL64" s="9">
        <f t="shared" si="34"/>
        <v>373898.18204571924</v>
      </c>
      <c r="AM64" s="9">
        <f t="shared" si="35"/>
        <v>386984.61841731943</v>
      </c>
      <c r="AN64" s="9">
        <f t="shared" si="36"/>
        <v>397820.18773300439</v>
      </c>
      <c r="AO64" s="9">
        <f t="shared" si="37"/>
        <v>405776.5914876645</v>
      </c>
      <c r="AP64" s="9">
        <f t="shared" si="38"/>
        <v>422819.20833014639</v>
      </c>
      <c r="AQ64" s="9">
        <f t="shared" si="39"/>
        <v>436772.24220504123</v>
      </c>
      <c r="AR64" s="9">
        <f t="shared" si="40"/>
        <v>7374283.8858093368</v>
      </c>
      <c r="AS64" s="9">
        <f t="shared" si="49"/>
        <v>4590000</v>
      </c>
    </row>
    <row r="65" spans="1:45" outlineLevel="1" x14ac:dyDescent="0.3">
      <c r="A65" t="s">
        <v>53</v>
      </c>
      <c r="B65" t="s">
        <v>142</v>
      </c>
      <c r="C65" s="14" t="s">
        <v>82</v>
      </c>
      <c r="D65" t="str">
        <f t="shared" si="44"/>
        <v>ProdukID2095</v>
      </c>
      <c r="E65" s="9">
        <f t="shared" si="45"/>
        <v>24400000</v>
      </c>
      <c r="F65" s="9">
        <f t="shared" si="46"/>
        <v>2440000</v>
      </c>
      <c r="G65" s="9">
        <f t="shared" si="3"/>
        <v>2493680</v>
      </c>
      <c r="H65" s="9">
        <f t="shared" si="4"/>
        <v>2556022</v>
      </c>
      <c r="I65" s="9">
        <f t="shared" si="5"/>
        <v>2632702.66</v>
      </c>
      <c r="J65" s="9">
        <f t="shared" si="6"/>
        <v>2703785.6318200002</v>
      </c>
      <c r="K65" s="9">
        <f t="shared" si="7"/>
        <v>2760565.1300882204</v>
      </c>
      <c r="L65" s="9">
        <f t="shared" si="8"/>
        <v>2857184.9096413082</v>
      </c>
      <c r="M65" s="9">
        <f t="shared" si="9"/>
        <v>2937186.0871112649</v>
      </c>
      <c r="N65" s="9">
        <f t="shared" si="10"/>
        <v>2995929.8088534903</v>
      </c>
      <c r="O65" s="9">
        <f t="shared" si="11"/>
        <v>3121758.860825337</v>
      </c>
      <c r="P65" s="9">
        <f t="shared" si="12"/>
        <v>3224776.9032325731</v>
      </c>
      <c r="Q65" s="9">
        <f t="shared" si="13"/>
        <v>3327969.7641360154</v>
      </c>
      <c r="R65" s="10">
        <f t="shared" si="14"/>
        <v>34051561.75570821</v>
      </c>
      <c r="S65" s="9">
        <f t="shared" si="47"/>
        <v>2928000</v>
      </c>
      <c r="T65" s="9">
        <f t="shared" si="16"/>
        <v>2992416</v>
      </c>
      <c r="U65" s="9">
        <f t="shared" si="17"/>
        <v>3067226.4</v>
      </c>
      <c r="V65" s="9">
        <f t="shared" si="18"/>
        <v>3159243.1919999998</v>
      </c>
      <c r="W65" s="9">
        <f t="shared" si="19"/>
        <v>3244542.7581839999</v>
      </c>
      <c r="X65" s="9">
        <f t="shared" si="20"/>
        <v>3312678.1561058639</v>
      </c>
      <c r="Y65" s="9">
        <f t="shared" si="21"/>
        <v>3428621.8915695692</v>
      </c>
      <c r="Z65" s="9">
        <f t="shared" si="22"/>
        <v>3524623.304533517</v>
      </c>
      <c r="AA65" s="9">
        <f t="shared" si="23"/>
        <v>3595115.7706241873</v>
      </c>
      <c r="AB65" s="9">
        <f t="shared" si="24"/>
        <v>3746110.6329904031</v>
      </c>
      <c r="AC65" s="9">
        <f t="shared" si="25"/>
        <v>3869732.2838790864</v>
      </c>
      <c r="AD65" s="9">
        <f t="shared" si="26"/>
        <v>3993563.7169632171</v>
      </c>
      <c r="AE65" s="11">
        <f t="shared" si="27"/>
        <v>40861874.106849842</v>
      </c>
      <c r="AF65" s="9">
        <f t="shared" si="48"/>
        <v>3416000.0000000005</v>
      </c>
      <c r="AG65" s="9">
        <f t="shared" si="29"/>
        <v>351360</v>
      </c>
      <c r="AH65" s="9">
        <f t="shared" si="30"/>
        <v>359089.91999999998</v>
      </c>
      <c r="AI65" s="9">
        <f t="shared" si="31"/>
        <v>368067.16800000001</v>
      </c>
      <c r="AJ65" s="9">
        <f t="shared" si="32"/>
        <v>379109.18304000003</v>
      </c>
      <c r="AK65" s="9">
        <f t="shared" si="33"/>
        <v>389345.13098208001</v>
      </c>
      <c r="AL65" s="9">
        <f t="shared" si="34"/>
        <v>397521.37873270368</v>
      </c>
      <c r="AM65" s="9">
        <f t="shared" si="35"/>
        <v>411434.62698834832</v>
      </c>
      <c r="AN65" s="9">
        <f t="shared" si="36"/>
        <v>422954.79654402204</v>
      </c>
      <c r="AO65" s="9">
        <f t="shared" si="37"/>
        <v>431413.8924749025</v>
      </c>
      <c r="AP65" s="9">
        <f t="shared" si="38"/>
        <v>449533.27595884842</v>
      </c>
      <c r="AQ65" s="9">
        <f t="shared" si="39"/>
        <v>464367.87406549044</v>
      </c>
      <c r="AR65" s="9">
        <f t="shared" si="40"/>
        <v>7840197.246786396</v>
      </c>
      <c r="AS65" s="9">
        <f t="shared" si="49"/>
        <v>4880000</v>
      </c>
    </row>
    <row r="66" spans="1:45" x14ac:dyDescent="0.3">
      <c r="A66" s="4" t="s">
        <v>183</v>
      </c>
      <c r="B66" s="5"/>
      <c r="C66" s="18"/>
      <c r="D66" s="5"/>
      <c r="E66" s="5"/>
      <c r="F66" s="11">
        <f>SUM(F37:F65)</f>
        <v>51341000</v>
      </c>
      <c r="G66" s="11">
        <f t="shared" ref="G66:AS66" si="50">SUM(G37:G65)</f>
        <v>52470502</v>
      </c>
      <c r="H66" s="11">
        <f t="shared" si="50"/>
        <v>53782264.54999999</v>
      </c>
      <c r="I66" s="11">
        <f t="shared" si="50"/>
        <v>55395732.486499995</v>
      </c>
      <c r="J66" s="11">
        <f t="shared" si="50"/>
        <v>56891417.263635516</v>
      </c>
      <c r="K66" s="11">
        <f t="shared" si="50"/>
        <v>58086137.026171833</v>
      </c>
      <c r="L66" s="11">
        <f t="shared" si="50"/>
        <v>60119151.822087869</v>
      </c>
      <c r="M66" s="11">
        <f t="shared" si="50"/>
        <v>61802488.073106319</v>
      </c>
      <c r="N66" s="11">
        <f t="shared" si="50"/>
        <v>63038537.834568448</v>
      </c>
      <c r="O66" s="11">
        <f t="shared" si="50"/>
        <v>65686156.423620313</v>
      </c>
      <c r="P66" s="11">
        <f t="shared" si="50"/>
        <v>67853799.585599795</v>
      </c>
      <c r="Q66" s="11">
        <f t="shared" si="50"/>
        <v>70025121.172338992</v>
      </c>
      <c r="R66" s="11">
        <f t="shared" si="50"/>
        <v>716492308.23762906</v>
      </c>
      <c r="S66" s="11">
        <f t="shared" si="50"/>
        <v>61609200</v>
      </c>
      <c r="T66" s="11">
        <f t="shared" si="50"/>
        <v>62964602.399999999</v>
      </c>
      <c r="U66" s="11">
        <f t="shared" si="50"/>
        <v>64538717.459999993</v>
      </c>
      <c r="V66" s="11">
        <f t="shared" si="50"/>
        <v>66474878.983799994</v>
      </c>
      <c r="W66" s="11">
        <f t="shared" si="50"/>
        <v>68269700.716362596</v>
      </c>
      <c r="X66" s="11">
        <f t="shared" si="50"/>
        <v>69703364.43140623</v>
      </c>
      <c r="Y66" s="11">
        <f t="shared" si="50"/>
        <v>72142982.186505422</v>
      </c>
      <c r="Z66" s="11">
        <f t="shared" si="50"/>
        <v>74162985.687727571</v>
      </c>
      <c r="AA66" s="11">
        <f t="shared" si="50"/>
        <v>75646245.40148215</v>
      </c>
      <c r="AB66" s="11">
        <f t="shared" si="50"/>
        <v>78823387.708344385</v>
      </c>
      <c r="AC66" s="11">
        <f t="shared" si="50"/>
        <v>81424559.502719745</v>
      </c>
      <c r="AD66" s="11">
        <f t="shared" si="50"/>
        <v>84030145.406806782</v>
      </c>
      <c r="AE66" s="11">
        <f t="shared" si="50"/>
        <v>859790769.88515472</v>
      </c>
      <c r="AF66" s="11">
        <f t="shared" si="50"/>
        <v>71877400.000000015</v>
      </c>
      <c r="AG66" s="11">
        <f t="shared" si="50"/>
        <v>7393104</v>
      </c>
      <c r="AH66" s="11">
        <f t="shared" si="50"/>
        <v>7555752.2879999978</v>
      </c>
      <c r="AI66" s="11">
        <f t="shared" si="50"/>
        <v>7744646.0951999994</v>
      </c>
      <c r="AJ66" s="11">
        <f t="shared" si="50"/>
        <v>7976985.4780559987</v>
      </c>
      <c r="AK66" s="11">
        <f t="shared" si="50"/>
        <v>8192364.0859635118</v>
      </c>
      <c r="AL66" s="11">
        <f t="shared" si="50"/>
        <v>8364403.7317687469</v>
      </c>
      <c r="AM66" s="11">
        <f t="shared" si="50"/>
        <v>8657157.8623806518</v>
      </c>
      <c r="AN66" s="11">
        <f t="shared" si="50"/>
        <v>8899558.2825273108</v>
      </c>
      <c r="AO66" s="11">
        <f t="shared" si="50"/>
        <v>9077549.4481778555</v>
      </c>
      <c r="AP66" s="11">
        <f t="shared" si="50"/>
        <v>9458806.5250013266</v>
      </c>
      <c r="AQ66" s="11">
        <f t="shared" si="50"/>
        <v>9770947.1403263696</v>
      </c>
      <c r="AR66" s="11">
        <f t="shared" si="50"/>
        <v>164968674.93740177</v>
      </c>
      <c r="AS66" s="11">
        <f t="shared" si="50"/>
        <v>102682000</v>
      </c>
    </row>
    <row r="67" spans="1:45" outlineLevel="1" x14ac:dyDescent="0.3">
      <c r="A67" t="s">
        <v>185</v>
      </c>
      <c r="B67" t="s">
        <v>186</v>
      </c>
      <c r="C67" s="14" t="s">
        <v>143</v>
      </c>
      <c r="D67" t="str">
        <f t="shared" ref="D67:D105" si="51">VLOOKUP(C67,$C$119:$D$219,2,FALSE)</f>
        <v>ProdukID2002</v>
      </c>
      <c r="E67" s="9">
        <f t="shared" ref="E67:E105" si="52">VLOOKUP(C67,$C$119:$E$219,3,FALSE)</f>
        <v>11860000</v>
      </c>
      <c r="F67" s="9">
        <f t="shared" ref="F67:F105" si="53">10%*E67</f>
        <v>1186000</v>
      </c>
      <c r="G67" s="9">
        <f t="shared" si="3"/>
        <v>1212092</v>
      </c>
      <c r="H67" s="9">
        <f t="shared" si="4"/>
        <v>1242394.3</v>
      </c>
      <c r="I67" s="9">
        <f t="shared" si="5"/>
        <v>1279666.129</v>
      </c>
      <c r="J67" s="9">
        <f t="shared" si="6"/>
        <v>1314217.114483</v>
      </c>
      <c r="K67" s="9">
        <f t="shared" si="7"/>
        <v>1341815.6738871429</v>
      </c>
      <c r="L67" s="9">
        <f t="shared" si="8"/>
        <v>1388779.222473193</v>
      </c>
      <c r="M67" s="9">
        <f t="shared" si="9"/>
        <v>1427665.0407024424</v>
      </c>
      <c r="N67" s="9">
        <f t="shared" si="10"/>
        <v>1456218.3415164913</v>
      </c>
      <c r="O67" s="9">
        <f t="shared" si="11"/>
        <v>1517379.5118601839</v>
      </c>
      <c r="P67" s="9">
        <f t="shared" si="12"/>
        <v>1567453.03575157</v>
      </c>
      <c r="Q67" s="9">
        <f t="shared" si="13"/>
        <v>1617611.5328956202</v>
      </c>
      <c r="R67" s="10">
        <f t="shared" si="14"/>
        <v>16551291.902569642</v>
      </c>
      <c r="S67" s="9">
        <f t="shared" ref="S67:S105" si="54">12%*E67</f>
        <v>1423200</v>
      </c>
      <c r="T67" s="9">
        <f t="shared" si="16"/>
        <v>1454510.4</v>
      </c>
      <c r="U67" s="9">
        <f t="shared" si="17"/>
        <v>1490873.16</v>
      </c>
      <c r="V67" s="9">
        <f t="shared" si="18"/>
        <v>1535599.3547999999</v>
      </c>
      <c r="W67" s="9">
        <f t="shared" si="19"/>
        <v>1577060.5373795999</v>
      </c>
      <c r="X67" s="9">
        <f t="shared" si="20"/>
        <v>1610178.8086645715</v>
      </c>
      <c r="Y67" s="9">
        <f t="shared" si="21"/>
        <v>1666535.0669678315</v>
      </c>
      <c r="Z67" s="9">
        <f t="shared" si="22"/>
        <v>1713198.0488429307</v>
      </c>
      <c r="AA67" s="9">
        <f t="shared" si="23"/>
        <v>1747462.0098197893</v>
      </c>
      <c r="AB67" s="9">
        <f t="shared" si="24"/>
        <v>1820855.4142322205</v>
      </c>
      <c r="AC67" s="9">
        <f t="shared" si="25"/>
        <v>1880943.6429018837</v>
      </c>
      <c r="AD67" s="9">
        <f t="shared" si="26"/>
        <v>1941133.8394747439</v>
      </c>
      <c r="AE67" s="11">
        <f t="shared" si="27"/>
        <v>19861550.283083573</v>
      </c>
      <c r="AF67" s="9">
        <f t="shared" ref="AF67:AF105" si="55">14%*E67</f>
        <v>1660400.0000000002</v>
      </c>
      <c r="AG67" s="9">
        <f t="shared" si="29"/>
        <v>170784</v>
      </c>
      <c r="AH67" s="9">
        <f t="shared" si="30"/>
        <v>174541.24799999999</v>
      </c>
      <c r="AI67" s="9">
        <f t="shared" si="31"/>
        <v>178904.77919999999</v>
      </c>
      <c r="AJ67" s="9">
        <f t="shared" si="32"/>
        <v>184271.92257599998</v>
      </c>
      <c r="AK67" s="9">
        <f t="shared" si="33"/>
        <v>189247.26448555198</v>
      </c>
      <c r="AL67" s="9">
        <f t="shared" si="34"/>
        <v>193221.45703974858</v>
      </c>
      <c r="AM67" s="9">
        <f t="shared" si="35"/>
        <v>199984.20803613978</v>
      </c>
      <c r="AN67" s="9">
        <f t="shared" si="36"/>
        <v>205583.76586115168</v>
      </c>
      <c r="AO67" s="9">
        <f t="shared" si="37"/>
        <v>209695.44117837472</v>
      </c>
      <c r="AP67" s="9">
        <f t="shared" si="38"/>
        <v>218502.64970786645</v>
      </c>
      <c r="AQ67" s="9">
        <f t="shared" si="39"/>
        <v>225713.23714822604</v>
      </c>
      <c r="AR67" s="9">
        <f t="shared" si="40"/>
        <v>3810849.97323306</v>
      </c>
      <c r="AS67" s="9">
        <f t="shared" ref="AS67:AS105" si="56">20%*E67</f>
        <v>2372000</v>
      </c>
    </row>
    <row r="68" spans="1:45" outlineLevel="1" x14ac:dyDescent="0.3">
      <c r="A68" t="s">
        <v>185</v>
      </c>
      <c r="B68" t="s">
        <v>187</v>
      </c>
      <c r="C68" s="14" t="s">
        <v>144</v>
      </c>
      <c r="D68" t="str">
        <f t="shared" si="51"/>
        <v>ProdukID2005</v>
      </c>
      <c r="E68" s="9">
        <f t="shared" si="52"/>
        <v>9580000</v>
      </c>
      <c r="F68" s="9">
        <f t="shared" si="53"/>
        <v>958000</v>
      </c>
      <c r="G68" s="9">
        <f t="shared" si="3"/>
        <v>979076</v>
      </c>
      <c r="H68" s="9">
        <f t="shared" si="4"/>
        <v>1003552.9</v>
      </c>
      <c r="I68" s="9">
        <f t="shared" si="5"/>
        <v>1033659.487</v>
      </c>
      <c r="J68" s="9">
        <f t="shared" si="6"/>
        <v>1061568.293149</v>
      </c>
      <c r="K68" s="9">
        <f t="shared" si="7"/>
        <v>1083861.2273051289</v>
      </c>
      <c r="L68" s="9">
        <f t="shared" si="8"/>
        <v>1121796.3702608084</v>
      </c>
      <c r="M68" s="9">
        <f t="shared" si="9"/>
        <v>1153206.668628111</v>
      </c>
      <c r="N68" s="9">
        <f t="shared" si="10"/>
        <v>1176270.8020006733</v>
      </c>
      <c r="O68" s="9">
        <f t="shared" si="11"/>
        <v>1225674.1756847017</v>
      </c>
      <c r="P68" s="9">
        <f t="shared" si="12"/>
        <v>1266121.4234822968</v>
      </c>
      <c r="Q68" s="9">
        <f t="shared" si="13"/>
        <v>1306637.3090337303</v>
      </c>
      <c r="R68" s="10">
        <f t="shared" si="14"/>
        <v>13369424.656544453</v>
      </c>
      <c r="S68" s="9">
        <f t="shared" si="54"/>
        <v>1149600</v>
      </c>
      <c r="T68" s="9">
        <f t="shared" si="16"/>
        <v>1174891.2</v>
      </c>
      <c r="U68" s="9">
        <f t="shared" si="17"/>
        <v>1204263.48</v>
      </c>
      <c r="V68" s="9">
        <f t="shared" si="18"/>
        <v>1240391.3843999999</v>
      </c>
      <c r="W68" s="9">
        <f t="shared" si="19"/>
        <v>1273881.9517787998</v>
      </c>
      <c r="X68" s="9">
        <f t="shared" si="20"/>
        <v>1300633.4727661544</v>
      </c>
      <c r="Y68" s="9">
        <f t="shared" si="21"/>
        <v>1346155.6443129699</v>
      </c>
      <c r="Z68" s="9">
        <f t="shared" si="22"/>
        <v>1383848.0023537329</v>
      </c>
      <c r="AA68" s="9">
        <f t="shared" si="23"/>
        <v>1411524.9624008075</v>
      </c>
      <c r="AB68" s="9">
        <f t="shared" si="24"/>
        <v>1470809.0108216414</v>
      </c>
      <c r="AC68" s="9">
        <f t="shared" si="25"/>
        <v>1519345.7081787556</v>
      </c>
      <c r="AD68" s="9">
        <f t="shared" si="26"/>
        <v>1567964.7708404758</v>
      </c>
      <c r="AE68" s="11">
        <f t="shared" si="27"/>
        <v>16043309.587853337</v>
      </c>
      <c r="AF68" s="9">
        <f t="shared" si="55"/>
        <v>1341200.0000000002</v>
      </c>
      <c r="AG68" s="9">
        <f t="shared" si="29"/>
        <v>137952</v>
      </c>
      <c r="AH68" s="9">
        <f t="shared" si="30"/>
        <v>140986.94399999999</v>
      </c>
      <c r="AI68" s="9">
        <f t="shared" si="31"/>
        <v>144511.6176</v>
      </c>
      <c r="AJ68" s="9">
        <f t="shared" si="32"/>
        <v>148846.966128</v>
      </c>
      <c r="AK68" s="9">
        <f t="shared" si="33"/>
        <v>152865.83421345599</v>
      </c>
      <c r="AL68" s="9">
        <f t="shared" si="34"/>
        <v>156076.01673193858</v>
      </c>
      <c r="AM68" s="9">
        <f t="shared" si="35"/>
        <v>161538.67731755643</v>
      </c>
      <c r="AN68" s="9">
        <f t="shared" si="36"/>
        <v>166061.760282448</v>
      </c>
      <c r="AO68" s="9">
        <f t="shared" si="37"/>
        <v>169382.99548809696</v>
      </c>
      <c r="AP68" s="9">
        <f t="shared" si="38"/>
        <v>176497.08129859704</v>
      </c>
      <c r="AQ68" s="9">
        <f t="shared" si="39"/>
        <v>182321.48498145075</v>
      </c>
      <c r="AR68" s="9">
        <f t="shared" si="40"/>
        <v>3078241.378041544</v>
      </c>
      <c r="AS68" s="9">
        <f t="shared" si="56"/>
        <v>1916000</v>
      </c>
    </row>
    <row r="69" spans="1:45" outlineLevel="1" x14ac:dyDescent="0.3">
      <c r="A69" t="s">
        <v>185</v>
      </c>
      <c r="B69" t="s">
        <v>188</v>
      </c>
      <c r="C69" s="14" t="s">
        <v>145</v>
      </c>
      <c r="D69" t="str">
        <f t="shared" si="51"/>
        <v>ProdukID2008</v>
      </c>
      <c r="E69" s="9">
        <f t="shared" si="52"/>
        <v>4410000</v>
      </c>
      <c r="F69" s="9">
        <f t="shared" si="53"/>
        <v>441000</v>
      </c>
      <c r="G69" s="9">
        <f t="shared" si="3"/>
        <v>450702</v>
      </c>
      <c r="H69" s="9">
        <f t="shared" si="4"/>
        <v>461969.55</v>
      </c>
      <c r="I69" s="9">
        <f t="shared" si="5"/>
        <v>475828.63649999996</v>
      </c>
      <c r="J69" s="9">
        <f t="shared" si="6"/>
        <v>488676.00968549994</v>
      </c>
      <c r="K69" s="9">
        <f t="shared" si="7"/>
        <v>498938.20588889543</v>
      </c>
      <c r="L69" s="9">
        <f t="shared" si="8"/>
        <v>516401.04309500678</v>
      </c>
      <c r="M69" s="9">
        <f t="shared" si="9"/>
        <v>530860.27230166702</v>
      </c>
      <c r="N69" s="9">
        <f t="shared" si="10"/>
        <v>541477.47774770041</v>
      </c>
      <c r="O69" s="9">
        <f t="shared" si="11"/>
        <v>564219.53181310382</v>
      </c>
      <c r="P69" s="9">
        <f t="shared" si="12"/>
        <v>582838.77636293625</v>
      </c>
      <c r="Q69" s="9">
        <f t="shared" si="13"/>
        <v>601489.6172065502</v>
      </c>
      <c r="R69" s="10">
        <f t="shared" si="14"/>
        <v>6154401.1206013588</v>
      </c>
      <c r="S69" s="9">
        <f t="shared" si="54"/>
        <v>529200</v>
      </c>
      <c r="T69" s="9">
        <f t="shared" si="16"/>
        <v>540842.4</v>
      </c>
      <c r="U69" s="9">
        <f t="shared" si="17"/>
        <v>554363.46000000008</v>
      </c>
      <c r="V69" s="9">
        <f t="shared" si="18"/>
        <v>570994.36380000005</v>
      </c>
      <c r="W69" s="9">
        <f t="shared" si="19"/>
        <v>586411.21162260009</v>
      </c>
      <c r="X69" s="9">
        <f t="shared" si="20"/>
        <v>598725.84706667473</v>
      </c>
      <c r="Y69" s="9">
        <f t="shared" si="21"/>
        <v>619681.25171400839</v>
      </c>
      <c r="Z69" s="9">
        <f t="shared" si="22"/>
        <v>637032.32676200068</v>
      </c>
      <c r="AA69" s="9">
        <f t="shared" si="23"/>
        <v>649772.97329724068</v>
      </c>
      <c r="AB69" s="9">
        <f t="shared" si="24"/>
        <v>677063.43817572482</v>
      </c>
      <c r="AC69" s="9">
        <f t="shared" si="25"/>
        <v>699406.53163552377</v>
      </c>
      <c r="AD69" s="9">
        <f t="shared" si="26"/>
        <v>721787.5406478605</v>
      </c>
      <c r="AE69" s="11">
        <f t="shared" si="27"/>
        <v>7385281.344721633</v>
      </c>
      <c r="AF69" s="9">
        <f t="shared" si="55"/>
        <v>617400.00000000012</v>
      </c>
      <c r="AG69" s="9">
        <f t="shared" si="29"/>
        <v>63504</v>
      </c>
      <c r="AH69" s="9">
        <f t="shared" si="30"/>
        <v>64901.088000000003</v>
      </c>
      <c r="AI69" s="9">
        <f t="shared" si="31"/>
        <v>66523.6152</v>
      </c>
      <c r="AJ69" s="9">
        <f t="shared" si="32"/>
        <v>68519.323655999993</v>
      </c>
      <c r="AK69" s="9">
        <f t="shared" si="33"/>
        <v>70369.345394712</v>
      </c>
      <c r="AL69" s="9">
        <f t="shared" si="34"/>
        <v>71847.101648000957</v>
      </c>
      <c r="AM69" s="9">
        <f t="shared" si="35"/>
        <v>74361.75020568099</v>
      </c>
      <c r="AN69" s="9">
        <f t="shared" si="36"/>
        <v>76443.879211440057</v>
      </c>
      <c r="AO69" s="9">
        <f t="shared" si="37"/>
        <v>77972.756795668858</v>
      </c>
      <c r="AP69" s="9">
        <f t="shared" si="38"/>
        <v>81247.612581086956</v>
      </c>
      <c r="AQ69" s="9">
        <f t="shared" si="39"/>
        <v>83928.783796262825</v>
      </c>
      <c r="AR69" s="9">
        <f t="shared" si="40"/>
        <v>1417019.2564888529</v>
      </c>
      <c r="AS69" s="9">
        <f t="shared" si="56"/>
        <v>882000</v>
      </c>
    </row>
    <row r="70" spans="1:45" outlineLevel="1" x14ac:dyDescent="0.3">
      <c r="A70" t="s">
        <v>185</v>
      </c>
      <c r="B70" t="s">
        <v>189</v>
      </c>
      <c r="C70" s="14" t="s">
        <v>146</v>
      </c>
      <c r="D70" t="str">
        <f t="shared" si="51"/>
        <v>ProdukID2009</v>
      </c>
      <c r="E70" s="9">
        <f t="shared" si="52"/>
        <v>8180000</v>
      </c>
      <c r="F70" s="9">
        <f t="shared" si="53"/>
        <v>818000</v>
      </c>
      <c r="G70" s="9">
        <f t="shared" ref="G70:G105" si="57">F70+(F70*2.2%)</f>
        <v>835996</v>
      </c>
      <c r="H70" s="9">
        <f t="shared" ref="H70:H105" si="58">G70+(G70*2.5%)</f>
        <v>856895.9</v>
      </c>
      <c r="I70" s="9">
        <f t="shared" ref="I70:I105" si="59">H70+(H70*3%)</f>
        <v>882602.777</v>
      </c>
      <c r="J70" s="9">
        <f t="shared" ref="J70:J105" si="60">I70+(I70*2.7%)</f>
        <v>906433.05197899998</v>
      </c>
      <c r="K70" s="9">
        <f t="shared" ref="K70:K105" si="61">J70+(J70*2.1%)</f>
        <v>925468.14607055893</v>
      </c>
      <c r="L70" s="9">
        <f t="shared" ref="L70:L105" si="62">K70+(K70*3.5%)</f>
        <v>957859.53118302848</v>
      </c>
      <c r="M70" s="9">
        <f t="shared" ref="M70:M105" si="63">L70+(L70*2.8%)</f>
        <v>984679.59805615328</v>
      </c>
      <c r="N70" s="9">
        <f t="shared" ref="N70:N105" si="64">M70+(M70*2%)</f>
        <v>1004373.1900172763</v>
      </c>
      <c r="O70" s="9">
        <f t="shared" ref="O70:O105" si="65">N70+(N70*4.2%)</f>
        <v>1046556.8639980019</v>
      </c>
      <c r="P70" s="9">
        <f t="shared" ref="P70:P105" si="66">O70+(O70*3.3%)</f>
        <v>1081093.2405099359</v>
      </c>
      <c r="Q70" s="9">
        <f t="shared" ref="Q70:Q105" si="67">P70+(P70*3.2%)</f>
        <v>1115688.2242062539</v>
      </c>
      <c r="R70" s="10">
        <f t="shared" ref="R70:R105" si="68">SUM(F70:Q70)</f>
        <v>11415646.52302021</v>
      </c>
      <c r="S70" s="9">
        <f t="shared" si="54"/>
        <v>981600</v>
      </c>
      <c r="T70" s="9">
        <f t="shared" ref="T70:T105" si="69">S70+(S70*2.2%)</f>
        <v>1003195.2</v>
      </c>
      <c r="U70" s="9">
        <f t="shared" ref="U70:U105" si="70">T70+(T70*2.5%)</f>
        <v>1028275.08</v>
      </c>
      <c r="V70" s="9">
        <f t="shared" ref="V70:V105" si="71">U70+(U70*3%)</f>
        <v>1059123.3324</v>
      </c>
      <c r="W70" s="9">
        <f t="shared" ref="W70:W105" si="72">V70+(V70*2.7%)</f>
        <v>1087719.6623748001</v>
      </c>
      <c r="X70" s="9">
        <f t="shared" ref="X70:X105" si="73">W70+(W70*2.1%)</f>
        <v>1110561.7752846708</v>
      </c>
      <c r="Y70" s="9">
        <f t="shared" ref="Y70:Y105" si="74">X70+(X70*3.5%)</f>
        <v>1149431.4374196343</v>
      </c>
      <c r="Z70" s="9">
        <f t="shared" ref="Z70:Z105" si="75">Y70+(Y70*2.8%)</f>
        <v>1181615.5176673841</v>
      </c>
      <c r="AA70" s="9">
        <f t="shared" ref="AA70:AA105" si="76">Z70+(Z70*2%)</f>
        <v>1205247.8280207319</v>
      </c>
      <c r="AB70" s="9">
        <f t="shared" ref="AB70:AB105" si="77">AA70+(AA70*4.2%)</f>
        <v>1255868.2367976026</v>
      </c>
      <c r="AC70" s="9">
        <f t="shared" ref="AC70:AC105" si="78">AB70+(AB70*3.3%)</f>
        <v>1297311.8886119234</v>
      </c>
      <c r="AD70" s="9">
        <f t="shared" ref="AD70:AD105" si="79">AC70+(AC70*3.2%)</f>
        <v>1338825.8690475051</v>
      </c>
      <c r="AE70" s="11">
        <f t="shared" ref="AE70:AE105" si="80">SUM(S70:AD70)</f>
        <v>13698775.827624254</v>
      </c>
      <c r="AF70" s="9">
        <f t="shared" si="55"/>
        <v>1145200</v>
      </c>
      <c r="AG70" s="9">
        <f t="shared" ref="AG70:AG105" si="81">12%*S70</f>
        <v>117792</v>
      </c>
      <c r="AH70" s="9">
        <f t="shared" ref="AH70:AH105" si="82">AG70+(AG70*2.2%)</f>
        <v>120383.424</v>
      </c>
      <c r="AI70" s="9">
        <f t="shared" ref="AI70:AI105" si="83">AH70+(AH70*2.5%)</f>
        <v>123393.0096</v>
      </c>
      <c r="AJ70" s="9">
        <f t="shared" ref="AJ70:AJ105" si="84">AI70+(AI70*3%)</f>
        <v>127094.79988800001</v>
      </c>
      <c r="AK70" s="9">
        <f t="shared" ref="AK70:AK105" si="85">AJ70+(AJ70*2.7%)</f>
        <v>130526.35948497601</v>
      </c>
      <c r="AL70" s="9">
        <f t="shared" ref="AL70:AL105" si="86">AK70+(AK70*2.1%)</f>
        <v>133267.41303416051</v>
      </c>
      <c r="AM70" s="9">
        <f t="shared" ref="AM70:AM105" si="87">AL70+(AL70*3.5%)</f>
        <v>137931.77249035612</v>
      </c>
      <c r="AN70" s="9">
        <f t="shared" ref="AN70:AN105" si="88">AM70+(AM70*2.8%)</f>
        <v>141793.86212008609</v>
      </c>
      <c r="AO70" s="9">
        <f t="shared" ref="AO70:AO105" si="89">AN70+(AN70*2%)</f>
        <v>144629.7393624878</v>
      </c>
      <c r="AP70" s="9">
        <f t="shared" ref="AP70:AP105" si="90">AO70+(AO70*4.2%)</f>
        <v>150704.1884157123</v>
      </c>
      <c r="AQ70" s="9">
        <f t="shared" ref="AQ70:AQ105" si="91">AP70+(AP70*3.3%)</f>
        <v>155677.42663343082</v>
      </c>
      <c r="AR70" s="9">
        <f t="shared" ref="AR70:AR105" si="92">SUM(AF70:AQ70)</f>
        <v>2628393.9950292087</v>
      </c>
      <c r="AS70" s="9">
        <f t="shared" si="56"/>
        <v>1636000</v>
      </c>
    </row>
    <row r="71" spans="1:45" outlineLevel="1" x14ac:dyDescent="0.3">
      <c r="A71" t="s">
        <v>185</v>
      </c>
      <c r="B71" t="s">
        <v>190</v>
      </c>
      <c r="C71" s="14" t="s">
        <v>147</v>
      </c>
      <c r="D71" t="str">
        <f t="shared" si="51"/>
        <v>ProdukID2011</v>
      </c>
      <c r="E71" s="9">
        <f t="shared" si="52"/>
        <v>7420000</v>
      </c>
      <c r="F71" s="9">
        <f t="shared" si="53"/>
        <v>742000</v>
      </c>
      <c r="G71" s="9">
        <f t="shared" si="57"/>
        <v>758324</v>
      </c>
      <c r="H71" s="9">
        <f t="shared" si="58"/>
        <v>777282.1</v>
      </c>
      <c r="I71" s="9">
        <f t="shared" si="59"/>
        <v>800600.56299999997</v>
      </c>
      <c r="J71" s="9">
        <f t="shared" si="60"/>
        <v>822216.77820099995</v>
      </c>
      <c r="K71" s="9">
        <f t="shared" si="61"/>
        <v>839483.33054322097</v>
      </c>
      <c r="L71" s="9">
        <f t="shared" si="62"/>
        <v>868865.24711223366</v>
      </c>
      <c r="M71" s="9">
        <f t="shared" si="63"/>
        <v>893193.47403137619</v>
      </c>
      <c r="N71" s="9">
        <f t="shared" si="64"/>
        <v>911057.34351200366</v>
      </c>
      <c r="O71" s="9">
        <f t="shared" si="65"/>
        <v>949321.75193950778</v>
      </c>
      <c r="P71" s="9">
        <f t="shared" si="66"/>
        <v>980649.36975351151</v>
      </c>
      <c r="Q71" s="9">
        <f t="shared" si="67"/>
        <v>1012030.1495856239</v>
      </c>
      <c r="R71" s="10">
        <f t="shared" si="68"/>
        <v>10355024.107678477</v>
      </c>
      <c r="S71" s="9">
        <f t="shared" si="54"/>
        <v>890400</v>
      </c>
      <c r="T71" s="9">
        <f t="shared" si="69"/>
        <v>909988.8</v>
      </c>
      <c r="U71" s="9">
        <f t="shared" si="70"/>
        <v>932738.52</v>
      </c>
      <c r="V71" s="9">
        <f t="shared" si="71"/>
        <v>960720.67559999996</v>
      </c>
      <c r="W71" s="9">
        <f t="shared" si="72"/>
        <v>986660.13384119992</v>
      </c>
      <c r="X71" s="9">
        <f t="shared" si="73"/>
        <v>1007379.9966518651</v>
      </c>
      <c r="Y71" s="9">
        <f t="shared" si="74"/>
        <v>1042638.2965346803</v>
      </c>
      <c r="Z71" s="9">
        <f t="shared" si="75"/>
        <v>1071832.1688376514</v>
      </c>
      <c r="AA71" s="9">
        <f t="shared" si="76"/>
        <v>1093268.8122144043</v>
      </c>
      <c r="AB71" s="9">
        <f t="shared" si="77"/>
        <v>1139186.1023274094</v>
      </c>
      <c r="AC71" s="9">
        <f t="shared" si="78"/>
        <v>1176779.243704214</v>
      </c>
      <c r="AD71" s="9">
        <f t="shared" si="79"/>
        <v>1214436.1795027489</v>
      </c>
      <c r="AE71" s="11">
        <f t="shared" si="80"/>
        <v>12426028.929214176</v>
      </c>
      <c r="AF71" s="9">
        <f t="shared" si="55"/>
        <v>1038800.0000000001</v>
      </c>
      <c r="AG71" s="9">
        <f t="shared" si="81"/>
        <v>106848</v>
      </c>
      <c r="AH71" s="9">
        <f t="shared" si="82"/>
        <v>109198.656</v>
      </c>
      <c r="AI71" s="9">
        <f t="shared" si="83"/>
        <v>111928.62240000001</v>
      </c>
      <c r="AJ71" s="9">
        <f t="shared" si="84"/>
        <v>115286.48107200001</v>
      </c>
      <c r="AK71" s="9">
        <f t="shared" si="85"/>
        <v>118399.216060944</v>
      </c>
      <c r="AL71" s="9">
        <f t="shared" si="86"/>
        <v>120885.59959822382</v>
      </c>
      <c r="AM71" s="9">
        <f t="shared" si="87"/>
        <v>125116.59558416165</v>
      </c>
      <c r="AN71" s="9">
        <f t="shared" si="88"/>
        <v>128619.86026051818</v>
      </c>
      <c r="AO71" s="9">
        <f t="shared" si="89"/>
        <v>131192.25746572856</v>
      </c>
      <c r="AP71" s="9">
        <f t="shared" si="90"/>
        <v>136702.33227928917</v>
      </c>
      <c r="AQ71" s="9">
        <f t="shared" si="91"/>
        <v>141213.50924450572</v>
      </c>
      <c r="AR71" s="9">
        <f t="shared" si="92"/>
        <v>2384191.129965371</v>
      </c>
      <c r="AS71" s="9">
        <f t="shared" si="56"/>
        <v>1484000</v>
      </c>
    </row>
    <row r="72" spans="1:45" outlineLevel="1" x14ac:dyDescent="0.3">
      <c r="A72" t="s">
        <v>185</v>
      </c>
      <c r="B72" t="s">
        <v>191</v>
      </c>
      <c r="C72" s="14" t="s">
        <v>148</v>
      </c>
      <c r="D72" t="str">
        <f t="shared" si="51"/>
        <v>ProdukID2013</v>
      </c>
      <c r="E72" s="9">
        <f t="shared" si="52"/>
        <v>5150000</v>
      </c>
      <c r="F72" s="9">
        <f t="shared" si="53"/>
        <v>515000</v>
      </c>
      <c r="G72" s="9">
        <f t="shared" si="57"/>
        <v>526330</v>
      </c>
      <c r="H72" s="9">
        <f t="shared" si="58"/>
        <v>539488.25</v>
      </c>
      <c r="I72" s="9">
        <f t="shared" si="59"/>
        <v>555672.89749999996</v>
      </c>
      <c r="J72" s="9">
        <f t="shared" si="60"/>
        <v>570676.06573249993</v>
      </c>
      <c r="K72" s="9">
        <f t="shared" si="61"/>
        <v>582660.26311288239</v>
      </c>
      <c r="L72" s="9">
        <f t="shared" si="62"/>
        <v>603053.37232183327</v>
      </c>
      <c r="M72" s="9">
        <f t="shared" si="63"/>
        <v>619938.86674684461</v>
      </c>
      <c r="N72" s="9">
        <f t="shared" si="64"/>
        <v>632337.6440817815</v>
      </c>
      <c r="O72" s="9">
        <f t="shared" si="65"/>
        <v>658895.82513321633</v>
      </c>
      <c r="P72" s="9">
        <f t="shared" si="66"/>
        <v>680639.38736261253</v>
      </c>
      <c r="Q72" s="9">
        <f t="shared" si="67"/>
        <v>702419.84775821608</v>
      </c>
      <c r="R72" s="10">
        <f t="shared" si="68"/>
        <v>7187112.4197498867</v>
      </c>
      <c r="S72" s="9">
        <f t="shared" si="54"/>
        <v>618000</v>
      </c>
      <c r="T72" s="9">
        <f t="shared" si="69"/>
        <v>631596</v>
      </c>
      <c r="U72" s="9">
        <f t="shared" si="70"/>
        <v>647385.9</v>
      </c>
      <c r="V72" s="9">
        <f t="shared" si="71"/>
        <v>666807.47700000007</v>
      </c>
      <c r="W72" s="9">
        <f t="shared" si="72"/>
        <v>684811.27887900011</v>
      </c>
      <c r="X72" s="9">
        <f t="shared" si="73"/>
        <v>699192.31573545909</v>
      </c>
      <c r="Y72" s="9">
        <f t="shared" si="74"/>
        <v>723664.04678620014</v>
      </c>
      <c r="Z72" s="9">
        <f t="shared" si="75"/>
        <v>743926.64009621379</v>
      </c>
      <c r="AA72" s="9">
        <f t="shared" si="76"/>
        <v>758805.17289813806</v>
      </c>
      <c r="AB72" s="9">
        <f t="shared" si="77"/>
        <v>790674.99015985988</v>
      </c>
      <c r="AC72" s="9">
        <f t="shared" si="78"/>
        <v>816767.26483513531</v>
      </c>
      <c r="AD72" s="9">
        <f t="shared" si="79"/>
        <v>842903.81730985967</v>
      </c>
      <c r="AE72" s="11">
        <f t="shared" si="80"/>
        <v>8624534.9036998656</v>
      </c>
      <c r="AF72" s="9">
        <f t="shared" si="55"/>
        <v>721000.00000000012</v>
      </c>
      <c r="AG72" s="9">
        <f t="shared" si="81"/>
        <v>74160</v>
      </c>
      <c r="AH72" s="9">
        <f t="shared" si="82"/>
        <v>75791.520000000004</v>
      </c>
      <c r="AI72" s="9">
        <f t="shared" si="83"/>
        <v>77686.308000000005</v>
      </c>
      <c r="AJ72" s="9">
        <f t="shared" si="84"/>
        <v>80016.897240000006</v>
      </c>
      <c r="AK72" s="9">
        <f t="shared" si="85"/>
        <v>82177.353465480002</v>
      </c>
      <c r="AL72" s="9">
        <f t="shared" si="86"/>
        <v>83903.07788825508</v>
      </c>
      <c r="AM72" s="9">
        <f t="shared" si="87"/>
        <v>86839.685614344009</v>
      </c>
      <c r="AN72" s="9">
        <f t="shared" si="88"/>
        <v>89271.19681154564</v>
      </c>
      <c r="AO72" s="9">
        <f t="shared" si="89"/>
        <v>91056.620747776557</v>
      </c>
      <c r="AP72" s="9">
        <f t="shared" si="90"/>
        <v>94880.998819183165</v>
      </c>
      <c r="AQ72" s="9">
        <f t="shared" si="91"/>
        <v>98012.071780216211</v>
      </c>
      <c r="AR72" s="9">
        <f t="shared" si="92"/>
        <v>1654795.7303668004</v>
      </c>
      <c r="AS72" s="9">
        <f t="shared" si="56"/>
        <v>1030000</v>
      </c>
    </row>
    <row r="73" spans="1:45" outlineLevel="1" x14ac:dyDescent="0.3">
      <c r="A73" t="s">
        <v>185</v>
      </c>
      <c r="B73" t="s">
        <v>192</v>
      </c>
      <c r="C73" s="14" t="s">
        <v>149</v>
      </c>
      <c r="D73" t="str">
        <f t="shared" si="51"/>
        <v>ProdukID2015</v>
      </c>
      <c r="E73" s="9">
        <f t="shared" si="52"/>
        <v>8920000</v>
      </c>
      <c r="F73" s="9">
        <f t="shared" si="53"/>
        <v>892000</v>
      </c>
      <c r="G73" s="9">
        <f t="shared" si="57"/>
        <v>911624</v>
      </c>
      <c r="H73" s="9">
        <f t="shared" si="58"/>
        <v>934414.6</v>
      </c>
      <c r="I73" s="9">
        <f t="shared" si="59"/>
        <v>962447.03799999994</v>
      </c>
      <c r="J73" s="9">
        <f t="shared" si="60"/>
        <v>988433.10802599997</v>
      </c>
      <c r="K73" s="9">
        <f t="shared" si="61"/>
        <v>1009190.203294546</v>
      </c>
      <c r="L73" s="9">
        <f t="shared" si="62"/>
        <v>1044511.8604098551</v>
      </c>
      <c r="M73" s="9">
        <f t="shared" si="63"/>
        <v>1073758.192501331</v>
      </c>
      <c r="N73" s="9">
        <f t="shared" si="64"/>
        <v>1095233.3563513577</v>
      </c>
      <c r="O73" s="9">
        <f t="shared" si="65"/>
        <v>1141233.1573181148</v>
      </c>
      <c r="P73" s="9">
        <f t="shared" si="66"/>
        <v>1178893.8515096125</v>
      </c>
      <c r="Q73" s="9">
        <f t="shared" si="67"/>
        <v>1216618.45475792</v>
      </c>
      <c r="R73" s="10">
        <f t="shared" si="68"/>
        <v>12448357.822168736</v>
      </c>
      <c r="S73" s="9">
        <f t="shared" si="54"/>
        <v>1070400</v>
      </c>
      <c r="T73" s="9">
        <f t="shared" si="69"/>
        <v>1093948.8</v>
      </c>
      <c r="U73" s="9">
        <f t="shared" si="70"/>
        <v>1121297.52</v>
      </c>
      <c r="V73" s="9">
        <f t="shared" si="71"/>
        <v>1154936.4456</v>
      </c>
      <c r="W73" s="9">
        <f t="shared" si="72"/>
        <v>1186119.7296312</v>
      </c>
      <c r="X73" s="9">
        <f t="shared" si="73"/>
        <v>1211028.2439534552</v>
      </c>
      <c r="Y73" s="9">
        <f t="shared" si="74"/>
        <v>1253414.2324918262</v>
      </c>
      <c r="Z73" s="9">
        <f t="shared" si="75"/>
        <v>1288509.8310015972</v>
      </c>
      <c r="AA73" s="9">
        <f t="shared" si="76"/>
        <v>1314280.0276216292</v>
      </c>
      <c r="AB73" s="9">
        <f t="shared" si="77"/>
        <v>1369479.7887817377</v>
      </c>
      <c r="AC73" s="9">
        <f t="shared" si="78"/>
        <v>1414672.621811535</v>
      </c>
      <c r="AD73" s="9">
        <f t="shared" si="79"/>
        <v>1459942.1457095041</v>
      </c>
      <c r="AE73" s="11">
        <f t="shared" si="80"/>
        <v>14938029.386602484</v>
      </c>
      <c r="AF73" s="9">
        <f t="shared" si="55"/>
        <v>1248800.0000000002</v>
      </c>
      <c r="AG73" s="9">
        <f t="shared" si="81"/>
        <v>128448</v>
      </c>
      <c r="AH73" s="9">
        <f t="shared" si="82"/>
        <v>131273.856</v>
      </c>
      <c r="AI73" s="9">
        <f t="shared" si="83"/>
        <v>134555.70240000001</v>
      </c>
      <c r="AJ73" s="9">
        <f t="shared" si="84"/>
        <v>138592.37347200001</v>
      </c>
      <c r="AK73" s="9">
        <f t="shared" si="85"/>
        <v>142334.36755574401</v>
      </c>
      <c r="AL73" s="9">
        <f t="shared" si="86"/>
        <v>145323.38927441463</v>
      </c>
      <c r="AM73" s="9">
        <f t="shared" si="87"/>
        <v>150409.70789901915</v>
      </c>
      <c r="AN73" s="9">
        <f t="shared" si="88"/>
        <v>154621.17972019169</v>
      </c>
      <c r="AO73" s="9">
        <f t="shared" si="89"/>
        <v>157713.60331459553</v>
      </c>
      <c r="AP73" s="9">
        <f t="shared" si="90"/>
        <v>164337.57465380855</v>
      </c>
      <c r="AQ73" s="9">
        <f t="shared" si="91"/>
        <v>169760.71461738425</v>
      </c>
      <c r="AR73" s="9">
        <f t="shared" si="92"/>
        <v>2866170.4689071579</v>
      </c>
      <c r="AS73" s="9">
        <f t="shared" si="56"/>
        <v>1784000</v>
      </c>
    </row>
    <row r="74" spans="1:45" outlineLevel="1" x14ac:dyDescent="0.3">
      <c r="A74" t="s">
        <v>185</v>
      </c>
      <c r="B74" t="s">
        <v>193</v>
      </c>
      <c r="C74" s="14" t="s">
        <v>150</v>
      </c>
      <c r="D74" t="str">
        <f t="shared" si="51"/>
        <v>ProdukID2019</v>
      </c>
      <c r="E74" s="9">
        <f t="shared" si="52"/>
        <v>490000</v>
      </c>
      <c r="F74" s="9">
        <f t="shared" si="53"/>
        <v>49000</v>
      </c>
      <c r="G74" s="9">
        <f t="shared" si="57"/>
        <v>50078</v>
      </c>
      <c r="H74" s="9">
        <f t="shared" si="58"/>
        <v>51329.95</v>
      </c>
      <c r="I74" s="9">
        <f t="shared" si="59"/>
        <v>52869.8485</v>
      </c>
      <c r="J74" s="9">
        <f t="shared" si="60"/>
        <v>54297.334409499999</v>
      </c>
      <c r="K74" s="9">
        <f t="shared" si="61"/>
        <v>55437.578432099501</v>
      </c>
      <c r="L74" s="9">
        <f t="shared" si="62"/>
        <v>57377.893677222986</v>
      </c>
      <c r="M74" s="9">
        <f t="shared" si="63"/>
        <v>58984.47470018523</v>
      </c>
      <c r="N74" s="9">
        <f t="shared" si="64"/>
        <v>60164.164194188932</v>
      </c>
      <c r="O74" s="9">
        <f t="shared" si="65"/>
        <v>62691.059090344868</v>
      </c>
      <c r="P74" s="9">
        <f t="shared" si="66"/>
        <v>64759.864040326247</v>
      </c>
      <c r="Q74" s="9">
        <f t="shared" si="67"/>
        <v>66832.179689616692</v>
      </c>
      <c r="R74" s="10">
        <f t="shared" si="68"/>
        <v>683822.34673348442</v>
      </c>
      <c r="S74" s="9">
        <f t="shared" si="54"/>
        <v>58800</v>
      </c>
      <c r="T74" s="9">
        <f t="shared" si="69"/>
        <v>60093.599999999999</v>
      </c>
      <c r="U74" s="9">
        <f t="shared" si="70"/>
        <v>61595.94</v>
      </c>
      <c r="V74" s="9">
        <f t="shared" si="71"/>
        <v>63443.818200000002</v>
      </c>
      <c r="W74" s="9">
        <f t="shared" si="72"/>
        <v>65156.801291399999</v>
      </c>
      <c r="X74" s="9">
        <f t="shared" si="73"/>
        <v>66525.094118519395</v>
      </c>
      <c r="Y74" s="9">
        <f t="shared" si="74"/>
        <v>68853.472412667572</v>
      </c>
      <c r="Z74" s="9">
        <f t="shared" si="75"/>
        <v>70781.36964022227</v>
      </c>
      <c r="AA74" s="9">
        <f t="shared" si="76"/>
        <v>72196.99703302671</v>
      </c>
      <c r="AB74" s="9">
        <f t="shared" si="77"/>
        <v>75229.270908413833</v>
      </c>
      <c r="AC74" s="9">
        <f t="shared" si="78"/>
        <v>77711.836848391496</v>
      </c>
      <c r="AD74" s="9">
        <f t="shared" si="79"/>
        <v>80198.615627540028</v>
      </c>
      <c r="AE74" s="11">
        <f t="shared" si="80"/>
        <v>820586.81608018128</v>
      </c>
      <c r="AF74" s="9">
        <f t="shared" si="55"/>
        <v>68600</v>
      </c>
      <c r="AG74" s="9">
        <f t="shared" si="81"/>
        <v>7056</v>
      </c>
      <c r="AH74" s="9">
        <f t="shared" si="82"/>
        <v>7211.232</v>
      </c>
      <c r="AI74" s="9">
        <f t="shared" si="83"/>
        <v>7391.5128000000004</v>
      </c>
      <c r="AJ74" s="9">
        <f t="shared" si="84"/>
        <v>7613.2581840000003</v>
      </c>
      <c r="AK74" s="9">
        <f t="shared" si="85"/>
        <v>7818.8161549679999</v>
      </c>
      <c r="AL74" s="9">
        <f t="shared" si="86"/>
        <v>7983.0112942223277</v>
      </c>
      <c r="AM74" s="9">
        <f t="shared" si="87"/>
        <v>8262.4166895201088</v>
      </c>
      <c r="AN74" s="9">
        <f t="shared" si="88"/>
        <v>8493.7643568266722</v>
      </c>
      <c r="AO74" s="9">
        <f t="shared" si="89"/>
        <v>8663.6396439632063</v>
      </c>
      <c r="AP74" s="9">
        <f t="shared" si="90"/>
        <v>9027.5125090096608</v>
      </c>
      <c r="AQ74" s="9">
        <f t="shared" si="91"/>
        <v>9325.420421806979</v>
      </c>
      <c r="AR74" s="9">
        <f t="shared" si="92"/>
        <v>157446.58405431695</v>
      </c>
      <c r="AS74" s="9">
        <f t="shared" si="56"/>
        <v>98000</v>
      </c>
    </row>
    <row r="75" spans="1:45" outlineLevel="1" x14ac:dyDescent="0.3">
      <c r="A75" t="s">
        <v>185</v>
      </c>
      <c r="B75" t="s">
        <v>194</v>
      </c>
      <c r="C75" s="14" t="s">
        <v>151</v>
      </c>
      <c r="D75" t="str">
        <f t="shared" si="51"/>
        <v>ProdukID2021</v>
      </c>
      <c r="E75" s="9">
        <f t="shared" si="52"/>
        <v>3040000</v>
      </c>
      <c r="F75" s="9">
        <f t="shared" si="53"/>
        <v>304000</v>
      </c>
      <c r="G75" s="9">
        <f t="shared" si="57"/>
        <v>310688</v>
      </c>
      <c r="H75" s="9">
        <f t="shared" si="58"/>
        <v>318455.2</v>
      </c>
      <c r="I75" s="9">
        <f t="shared" si="59"/>
        <v>328008.85600000003</v>
      </c>
      <c r="J75" s="9">
        <f t="shared" si="60"/>
        <v>336865.09511200001</v>
      </c>
      <c r="K75" s="9">
        <f t="shared" si="61"/>
        <v>343939.26210935198</v>
      </c>
      <c r="L75" s="9">
        <f t="shared" si="62"/>
        <v>355977.13628317928</v>
      </c>
      <c r="M75" s="9">
        <f t="shared" si="63"/>
        <v>365944.49609910831</v>
      </c>
      <c r="N75" s="9">
        <f t="shared" si="64"/>
        <v>373263.3860210905</v>
      </c>
      <c r="O75" s="9">
        <f t="shared" si="65"/>
        <v>388940.44823397632</v>
      </c>
      <c r="P75" s="9">
        <f t="shared" si="66"/>
        <v>401775.48302569753</v>
      </c>
      <c r="Q75" s="9">
        <f t="shared" si="67"/>
        <v>414632.29848251987</v>
      </c>
      <c r="R75" s="10">
        <f t="shared" si="68"/>
        <v>4242489.6613669246</v>
      </c>
      <c r="S75" s="9">
        <f t="shared" si="54"/>
        <v>364800</v>
      </c>
      <c r="T75" s="9">
        <f t="shared" si="69"/>
        <v>372825.59999999998</v>
      </c>
      <c r="U75" s="9">
        <f t="shared" si="70"/>
        <v>382146.24</v>
      </c>
      <c r="V75" s="9">
        <f t="shared" si="71"/>
        <v>393610.62719999999</v>
      </c>
      <c r="W75" s="9">
        <f t="shared" si="72"/>
        <v>404238.11413439998</v>
      </c>
      <c r="X75" s="9">
        <f t="shared" si="73"/>
        <v>412727.11453122238</v>
      </c>
      <c r="Y75" s="9">
        <f t="shared" si="74"/>
        <v>427172.56353981519</v>
      </c>
      <c r="Z75" s="9">
        <f t="shared" si="75"/>
        <v>439133.39531893004</v>
      </c>
      <c r="AA75" s="9">
        <f t="shared" si="76"/>
        <v>447916.06322530867</v>
      </c>
      <c r="AB75" s="9">
        <f t="shared" si="77"/>
        <v>466728.53788077162</v>
      </c>
      <c r="AC75" s="9">
        <f t="shared" si="78"/>
        <v>482130.57963083708</v>
      </c>
      <c r="AD75" s="9">
        <f t="shared" si="79"/>
        <v>497558.75817902386</v>
      </c>
      <c r="AE75" s="11">
        <f t="shared" si="80"/>
        <v>5090987.5936403088</v>
      </c>
      <c r="AF75" s="9">
        <f t="shared" si="55"/>
        <v>425600.00000000006</v>
      </c>
      <c r="AG75" s="9">
        <f t="shared" si="81"/>
        <v>43776</v>
      </c>
      <c r="AH75" s="9">
        <f t="shared" si="82"/>
        <v>44739.072</v>
      </c>
      <c r="AI75" s="9">
        <f t="shared" si="83"/>
        <v>45857.548799999997</v>
      </c>
      <c r="AJ75" s="9">
        <f t="shared" si="84"/>
        <v>47233.275263999996</v>
      </c>
      <c r="AK75" s="9">
        <f t="shared" si="85"/>
        <v>48508.573696127998</v>
      </c>
      <c r="AL75" s="9">
        <f t="shared" si="86"/>
        <v>49527.253743746689</v>
      </c>
      <c r="AM75" s="9">
        <f t="shared" si="87"/>
        <v>51260.707624777824</v>
      </c>
      <c r="AN75" s="9">
        <f t="shared" si="88"/>
        <v>52696.007438271605</v>
      </c>
      <c r="AO75" s="9">
        <f t="shared" si="89"/>
        <v>53749.92758703704</v>
      </c>
      <c r="AP75" s="9">
        <f t="shared" si="90"/>
        <v>56007.424545692593</v>
      </c>
      <c r="AQ75" s="9">
        <f t="shared" si="91"/>
        <v>57855.66955570045</v>
      </c>
      <c r="AR75" s="9">
        <f t="shared" si="92"/>
        <v>976811.46025535429</v>
      </c>
      <c r="AS75" s="9">
        <f t="shared" si="56"/>
        <v>608000</v>
      </c>
    </row>
    <row r="76" spans="1:45" outlineLevel="1" x14ac:dyDescent="0.3">
      <c r="A76" t="s">
        <v>185</v>
      </c>
      <c r="B76" t="s">
        <v>195</v>
      </c>
      <c r="C76" s="14" t="s">
        <v>152</v>
      </c>
      <c r="D76" t="str">
        <f t="shared" si="51"/>
        <v>ProdukID2022</v>
      </c>
      <c r="E76" s="9">
        <f t="shared" si="52"/>
        <v>7850000</v>
      </c>
      <c r="F76" s="9">
        <f t="shared" si="53"/>
        <v>785000</v>
      </c>
      <c r="G76" s="9">
        <f t="shared" si="57"/>
        <v>802270</v>
      </c>
      <c r="H76" s="9">
        <f t="shared" si="58"/>
        <v>822326.75</v>
      </c>
      <c r="I76" s="9">
        <f t="shared" si="59"/>
        <v>846996.55249999999</v>
      </c>
      <c r="J76" s="9">
        <f t="shared" si="60"/>
        <v>869865.45941749995</v>
      </c>
      <c r="K76" s="9">
        <f t="shared" si="61"/>
        <v>888132.6340652674</v>
      </c>
      <c r="L76" s="9">
        <f t="shared" si="62"/>
        <v>919217.27625755174</v>
      </c>
      <c r="M76" s="9">
        <f t="shared" si="63"/>
        <v>944955.35999276314</v>
      </c>
      <c r="N76" s="9">
        <f t="shared" si="64"/>
        <v>963854.46719261841</v>
      </c>
      <c r="O76" s="9">
        <f t="shared" si="65"/>
        <v>1004336.3548147083</v>
      </c>
      <c r="P76" s="9">
        <f t="shared" si="66"/>
        <v>1037479.4545235938</v>
      </c>
      <c r="Q76" s="9">
        <f t="shared" si="67"/>
        <v>1070678.7970683489</v>
      </c>
      <c r="R76" s="10">
        <f t="shared" si="68"/>
        <v>10955113.10583235</v>
      </c>
      <c r="S76" s="9">
        <f t="shared" si="54"/>
        <v>942000</v>
      </c>
      <c r="T76" s="9">
        <f t="shared" si="69"/>
        <v>962724</v>
      </c>
      <c r="U76" s="9">
        <f t="shared" si="70"/>
        <v>986792.1</v>
      </c>
      <c r="V76" s="9">
        <f t="shared" si="71"/>
        <v>1016395.863</v>
      </c>
      <c r="W76" s="9">
        <f t="shared" si="72"/>
        <v>1043838.5513010001</v>
      </c>
      <c r="X76" s="9">
        <f t="shared" si="73"/>
        <v>1065759.1608783212</v>
      </c>
      <c r="Y76" s="9">
        <f t="shared" si="74"/>
        <v>1103060.7315090625</v>
      </c>
      <c r="Z76" s="9">
        <f t="shared" si="75"/>
        <v>1133946.4319913161</v>
      </c>
      <c r="AA76" s="9">
        <f t="shared" si="76"/>
        <v>1156625.3606311425</v>
      </c>
      <c r="AB76" s="9">
        <f t="shared" si="77"/>
        <v>1205203.6257776504</v>
      </c>
      <c r="AC76" s="9">
        <f t="shared" si="78"/>
        <v>1244975.3454283129</v>
      </c>
      <c r="AD76" s="9">
        <f t="shared" si="79"/>
        <v>1284814.5564820189</v>
      </c>
      <c r="AE76" s="11">
        <f t="shared" si="80"/>
        <v>13146135.726998825</v>
      </c>
      <c r="AF76" s="9">
        <f t="shared" si="55"/>
        <v>1099000</v>
      </c>
      <c r="AG76" s="9">
        <f t="shared" si="81"/>
        <v>113040</v>
      </c>
      <c r="AH76" s="9">
        <f t="shared" si="82"/>
        <v>115526.88</v>
      </c>
      <c r="AI76" s="9">
        <f t="shared" si="83"/>
        <v>118415.05200000001</v>
      </c>
      <c r="AJ76" s="9">
        <f t="shared" si="84"/>
        <v>121967.50356000001</v>
      </c>
      <c r="AK76" s="9">
        <f t="shared" si="85"/>
        <v>125260.62615612001</v>
      </c>
      <c r="AL76" s="9">
        <f t="shared" si="86"/>
        <v>127891.09930539853</v>
      </c>
      <c r="AM76" s="9">
        <f t="shared" si="87"/>
        <v>132367.28778108748</v>
      </c>
      <c r="AN76" s="9">
        <f t="shared" si="88"/>
        <v>136073.57183895793</v>
      </c>
      <c r="AO76" s="9">
        <f t="shared" si="89"/>
        <v>138795.04327573709</v>
      </c>
      <c r="AP76" s="9">
        <f t="shared" si="90"/>
        <v>144624.43509331805</v>
      </c>
      <c r="AQ76" s="9">
        <f t="shared" si="91"/>
        <v>149397.04145139756</v>
      </c>
      <c r="AR76" s="9">
        <f t="shared" si="92"/>
        <v>2522358.5404620166</v>
      </c>
      <c r="AS76" s="9">
        <f t="shared" si="56"/>
        <v>1570000</v>
      </c>
    </row>
    <row r="77" spans="1:45" outlineLevel="1" x14ac:dyDescent="0.3">
      <c r="A77" t="s">
        <v>185</v>
      </c>
      <c r="B77" t="s">
        <v>196</v>
      </c>
      <c r="C77" s="14" t="s">
        <v>153</v>
      </c>
      <c r="D77" t="str">
        <f t="shared" si="51"/>
        <v>ProdukID2024</v>
      </c>
      <c r="E77" s="9">
        <f t="shared" si="52"/>
        <v>4980000</v>
      </c>
      <c r="F77" s="9">
        <f t="shared" si="53"/>
        <v>498000</v>
      </c>
      <c r="G77" s="9">
        <f t="shared" si="57"/>
        <v>508956</v>
      </c>
      <c r="H77" s="9">
        <f t="shared" si="58"/>
        <v>521679.9</v>
      </c>
      <c r="I77" s="9">
        <f t="shared" si="59"/>
        <v>537330.29700000002</v>
      </c>
      <c r="J77" s="9">
        <f t="shared" si="60"/>
        <v>551838.215019</v>
      </c>
      <c r="K77" s="9">
        <f t="shared" si="61"/>
        <v>563426.81753439899</v>
      </c>
      <c r="L77" s="9">
        <f t="shared" si="62"/>
        <v>583146.75614810293</v>
      </c>
      <c r="M77" s="9">
        <f t="shared" si="63"/>
        <v>599474.86532024981</v>
      </c>
      <c r="N77" s="9">
        <f t="shared" si="64"/>
        <v>611464.36262665479</v>
      </c>
      <c r="O77" s="9">
        <f t="shared" si="65"/>
        <v>637145.86585697427</v>
      </c>
      <c r="P77" s="9">
        <f t="shared" si="66"/>
        <v>658171.67943025439</v>
      </c>
      <c r="Q77" s="9">
        <f t="shared" si="67"/>
        <v>679233.17317202257</v>
      </c>
      <c r="R77" s="10">
        <f t="shared" si="68"/>
        <v>6949867.9321076572</v>
      </c>
      <c r="S77" s="9">
        <f t="shared" si="54"/>
        <v>597600</v>
      </c>
      <c r="T77" s="9">
        <f t="shared" si="69"/>
        <v>610747.19999999995</v>
      </c>
      <c r="U77" s="9">
        <f t="shared" si="70"/>
        <v>626015.88</v>
      </c>
      <c r="V77" s="9">
        <f t="shared" si="71"/>
        <v>644796.35640000005</v>
      </c>
      <c r="W77" s="9">
        <f t="shared" si="72"/>
        <v>662205.85802280006</v>
      </c>
      <c r="X77" s="9">
        <f t="shared" si="73"/>
        <v>676112.18104127888</v>
      </c>
      <c r="Y77" s="9">
        <f t="shared" si="74"/>
        <v>699776.10737772367</v>
      </c>
      <c r="Z77" s="9">
        <f t="shared" si="75"/>
        <v>719369.83838429989</v>
      </c>
      <c r="AA77" s="9">
        <f t="shared" si="76"/>
        <v>733757.23515198589</v>
      </c>
      <c r="AB77" s="9">
        <f t="shared" si="77"/>
        <v>764575.03902836936</v>
      </c>
      <c r="AC77" s="9">
        <f t="shared" si="78"/>
        <v>789806.01531630557</v>
      </c>
      <c r="AD77" s="9">
        <f t="shared" si="79"/>
        <v>815079.80780642736</v>
      </c>
      <c r="AE77" s="11">
        <f t="shared" si="80"/>
        <v>8339841.5185291907</v>
      </c>
      <c r="AF77" s="9">
        <f t="shared" si="55"/>
        <v>697200.00000000012</v>
      </c>
      <c r="AG77" s="9">
        <f t="shared" si="81"/>
        <v>71712</v>
      </c>
      <c r="AH77" s="9">
        <f t="shared" si="82"/>
        <v>73289.664000000004</v>
      </c>
      <c r="AI77" s="9">
        <f t="shared" si="83"/>
        <v>75121.905599999998</v>
      </c>
      <c r="AJ77" s="9">
        <f t="shared" si="84"/>
        <v>77375.562768000003</v>
      </c>
      <c r="AK77" s="9">
        <f t="shared" si="85"/>
        <v>79464.702962736003</v>
      </c>
      <c r="AL77" s="9">
        <f t="shared" si="86"/>
        <v>81133.461724953464</v>
      </c>
      <c r="AM77" s="9">
        <f t="shared" si="87"/>
        <v>83973.132885326835</v>
      </c>
      <c r="AN77" s="9">
        <f t="shared" si="88"/>
        <v>86324.380606115985</v>
      </c>
      <c r="AO77" s="9">
        <f t="shared" si="89"/>
        <v>88050.868218238305</v>
      </c>
      <c r="AP77" s="9">
        <f t="shared" si="90"/>
        <v>91749.004683404317</v>
      </c>
      <c r="AQ77" s="9">
        <f t="shared" si="91"/>
        <v>94776.721837956662</v>
      </c>
      <c r="AR77" s="9">
        <f t="shared" si="92"/>
        <v>1600171.4052867314</v>
      </c>
      <c r="AS77" s="9">
        <f t="shared" si="56"/>
        <v>996000</v>
      </c>
    </row>
    <row r="78" spans="1:45" outlineLevel="1" x14ac:dyDescent="0.3">
      <c r="A78" t="s">
        <v>185</v>
      </c>
      <c r="B78" t="s">
        <v>197</v>
      </c>
      <c r="C78" s="14" t="s">
        <v>154</v>
      </c>
      <c r="D78" t="str">
        <f t="shared" si="51"/>
        <v>ProdukID2025</v>
      </c>
      <c r="E78" s="9">
        <f t="shared" si="52"/>
        <v>9340000</v>
      </c>
      <c r="F78" s="9">
        <f t="shared" si="53"/>
        <v>934000</v>
      </c>
      <c r="G78" s="9">
        <f t="shared" si="57"/>
        <v>954548</v>
      </c>
      <c r="H78" s="9">
        <f t="shared" si="58"/>
        <v>978411.7</v>
      </c>
      <c r="I78" s="9">
        <f t="shared" si="59"/>
        <v>1007764.051</v>
      </c>
      <c r="J78" s="9">
        <f t="shared" si="60"/>
        <v>1034973.680377</v>
      </c>
      <c r="K78" s="9">
        <f t="shared" si="61"/>
        <v>1056708.1276649169</v>
      </c>
      <c r="L78" s="9">
        <f t="shared" si="62"/>
        <v>1093692.9121331889</v>
      </c>
      <c r="M78" s="9">
        <f t="shared" si="63"/>
        <v>1124316.3136729181</v>
      </c>
      <c r="N78" s="9">
        <f t="shared" si="64"/>
        <v>1146802.6399463764</v>
      </c>
      <c r="O78" s="9">
        <f t="shared" si="65"/>
        <v>1194968.3508241242</v>
      </c>
      <c r="P78" s="9">
        <f t="shared" si="66"/>
        <v>1234402.3064013203</v>
      </c>
      <c r="Q78" s="9">
        <f t="shared" si="67"/>
        <v>1273903.1802061626</v>
      </c>
      <c r="R78" s="10">
        <f t="shared" si="68"/>
        <v>13034491.262226006</v>
      </c>
      <c r="S78" s="9">
        <f t="shared" si="54"/>
        <v>1120800</v>
      </c>
      <c r="T78" s="9">
        <f t="shared" si="69"/>
        <v>1145457.6000000001</v>
      </c>
      <c r="U78" s="9">
        <f t="shared" si="70"/>
        <v>1174094.04</v>
      </c>
      <c r="V78" s="9">
        <f t="shared" si="71"/>
        <v>1209316.8611999999</v>
      </c>
      <c r="W78" s="9">
        <f t="shared" si="72"/>
        <v>1241968.4164523999</v>
      </c>
      <c r="X78" s="9">
        <f t="shared" si="73"/>
        <v>1268049.7531979003</v>
      </c>
      <c r="Y78" s="9">
        <f t="shared" si="74"/>
        <v>1312431.4945598268</v>
      </c>
      <c r="Z78" s="9">
        <f t="shared" si="75"/>
        <v>1349179.5764075019</v>
      </c>
      <c r="AA78" s="9">
        <f t="shared" si="76"/>
        <v>1376163.167935652</v>
      </c>
      <c r="AB78" s="9">
        <f t="shared" si="77"/>
        <v>1433962.0209889493</v>
      </c>
      <c r="AC78" s="9">
        <f t="shared" si="78"/>
        <v>1481282.7676815847</v>
      </c>
      <c r="AD78" s="9">
        <f t="shared" si="79"/>
        <v>1528683.8162473955</v>
      </c>
      <c r="AE78" s="11">
        <f t="shared" si="80"/>
        <v>15641389.51467121</v>
      </c>
      <c r="AF78" s="9">
        <f t="shared" si="55"/>
        <v>1307600.0000000002</v>
      </c>
      <c r="AG78" s="9">
        <f t="shared" si="81"/>
        <v>134496</v>
      </c>
      <c r="AH78" s="9">
        <f t="shared" si="82"/>
        <v>137454.91200000001</v>
      </c>
      <c r="AI78" s="9">
        <f t="shared" si="83"/>
        <v>140891.28480000002</v>
      </c>
      <c r="AJ78" s="9">
        <f t="shared" si="84"/>
        <v>145118.02334400002</v>
      </c>
      <c r="AK78" s="9">
        <f t="shared" si="85"/>
        <v>149036.20997428801</v>
      </c>
      <c r="AL78" s="9">
        <f t="shared" si="86"/>
        <v>152165.97038374806</v>
      </c>
      <c r="AM78" s="9">
        <f t="shared" si="87"/>
        <v>157491.77934717925</v>
      </c>
      <c r="AN78" s="9">
        <f t="shared" si="88"/>
        <v>161901.54916890027</v>
      </c>
      <c r="AO78" s="9">
        <f t="shared" si="89"/>
        <v>165139.58015227827</v>
      </c>
      <c r="AP78" s="9">
        <f t="shared" si="90"/>
        <v>172075.44251867395</v>
      </c>
      <c r="AQ78" s="9">
        <f t="shared" si="91"/>
        <v>177753.93212179019</v>
      </c>
      <c r="AR78" s="9">
        <f t="shared" si="92"/>
        <v>3001124.6838108581</v>
      </c>
      <c r="AS78" s="9">
        <f t="shared" si="56"/>
        <v>1868000</v>
      </c>
    </row>
    <row r="79" spans="1:45" outlineLevel="1" x14ac:dyDescent="0.3">
      <c r="A79" t="s">
        <v>185</v>
      </c>
      <c r="B79" t="s">
        <v>198</v>
      </c>
      <c r="C79" s="14" t="s">
        <v>155</v>
      </c>
      <c r="D79" t="str">
        <f t="shared" si="51"/>
        <v>ProdukID2035</v>
      </c>
      <c r="E79" s="9">
        <f t="shared" si="52"/>
        <v>6410000</v>
      </c>
      <c r="F79" s="9">
        <f t="shared" si="53"/>
        <v>641000</v>
      </c>
      <c r="G79" s="9">
        <f t="shared" si="57"/>
        <v>655102</v>
      </c>
      <c r="H79" s="9">
        <f t="shared" si="58"/>
        <v>671479.55</v>
      </c>
      <c r="I79" s="9">
        <f t="shared" si="59"/>
        <v>691623.93650000007</v>
      </c>
      <c r="J79" s="9">
        <f t="shared" si="60"/>
        <v>710297.78278550005</v>
      </c>
      <c r="K79" s="9">
        <f t="shared" si="61"/>
        <v>725214.0362239955</v>
      </c>
      <c r="L79" s="9">
        <f t="shared" si="62"/>
        <v>750596.5274918353</v>
      </c>
      <c r="M79" s="9">
        <f t="shared" si="63"/>
        <v>771613.23026160663</v>
      </c>
      <c r="N79" s="9">
        <f t="shared" si="64"/>
        <v>787045.4948668388</v>
      </c>
      <c r="O79" s="9">
        <f t="shared" si="65"/>
        <v>820101.40565124608</v>
      </c>
      <c r="P79" s="9">
        <f t="shared" si="66"/>
        <v>847164.75203773717</v>
      </c>
      <c r="Q79" s="9">
        <f t="shared" si="67"/>
        <v>874274.02410294476</v>
      </c>
      <c r="R79" s="10">
        <f t="shared" si="68"/>
        <v>8945512.7399217039</v>
      </c>
      <c r="S79" s="9">
        <f t="shared" si="54"/>
        <v>769200</v>
      </c>
      <c r="T79" s="9">
        <f t="shared" si="69"/>
        <v>786122.4</v>
      </c>
      <c r="U79" s="9">
        <f t="shared" si="70"/>
        <v>805775.46000000008</v>
      </c>
      <c r="V79" s="9">
        <f t="shared" si="71"/>
        <v>829948.72380000004</v>
      </c>
      <c r="W79" s="9">
        <f t="shared" si="72"/>
        <v>852357.33934260008</v>
      </c>
      <c r="X79" s="9">
        <f t="shared" si="73"/>
        <v>870256.84346879472</v>
      </c>
      <c r="Y79" s="9">
        <f t="shared" si="74"/>
        <v>900715.83299020259</v>
      </c>
      <c r="Z79" s="9">
        <f t="shared" si="75"/>
        <v>925935.87631392828</v>
      </c>
      <c r="AA79" s="9">
        <f t="shared" si="76"/>
        <v>944454.59384020686</v>
      </c>
      <c r="AB79" s="9">
        <f t="shared" si="77"/>
        <v>984121.68678149558</v>
      </c>
      <c r="AC79" s="9">
        <f t="shared" si="78"/>
        <v>1016597.7024452849</v>
      </c>
      <c r="AD79" s="9">
        <f t="shared" si="79"/>
        <v>1049128.8289235341</v>
      </c>
      <c r="AE79" s="11">
        <f t="shared" si="80"/>
        <v>10734615.287906049</v>
      </c>
      <c r="AF79" s="9">
        <f t="shared" si="55"/>
        <v>897400.00000000012</v>
      </c>
      <c r="AG79" s="9">
        <f t="shared" si="81"/>
        <v>92304</v>
      </c>
      <c r="AH79" s="9">
        <f t="shared" si="82"/>
        <v>94334.687999999995</v>
      </c>
      <c r="AI79" s="9">
        <f t="shared" si="83"/>
        <v>96693.055199999988</v>
      </c>
      <c r="AJ79" s="9">
        <f t="shared" si="84"/>
        <v>99593.846855999989</v>
      </c>
      <c r="AK79" s="9">
        <f t="shared" si="85"/>
        <v>102282.88072111199</v>
      </c>
      <c r="AL79" s="9">
        <f t="shared" si="86"/>
        <v>104430.82121625534</v>
      </c>
      <c r="AM79" s="9">
        <f t="shared" si="87"/>
        <v>108085.89995882427</v>
      </c>
      <c r="AN79" s="9">
        <f t="shared" si="88"/>
        <v>111112.30515767135</v>
      </c>
      <c r="AO79" s="9">
        <f t="shared" si="89"/>
        <v>113334.55126082478</v>
      </c>
      <c r="AP79" s="9">
        <f t="shared" si="90"/>
        <v>118094.60241377942</v>
      </c>
      <c r="AQ79" s="9">
        <f t="shared" si="91"/>
        <v>121991.72429343413</v>
      </c>
      <c r="AR79" s="9">
        <f t="shared" si="92"/>
        <v>2059658.3750779014</v>
      </c>
      <c r="AS79" s="9">
        <f t="shared" si="56"/>
        <v>1282000</v>
      </c>
    </row>
    <row r="80" spans="1:45" outlineLevel="1" x14ac:dyDescent="0.3">
      <c r="A80" t="s">
        <v>185</v>
      </c>
      <c r="B80" t="s">
        <v>199</v>
      </c>
      <c r="C80" s="14" t="s">
        <v>156</v>
      </c>
      <c r="D80" t="str">
        <f t="shared" si="51"/>
        <v>ProdukID2037</v>
      </c>
      <c r="E80" s="9">
        <f t="shared" si="52"/>
        <v>12320000</v>
      </c>
      <c r="F80" s="9">
        <f t="shared" si="53"/>
        <v>1232000</v>
      </c>
      <c r="G80" s="9">
        <f t="shared" si="57"/>
        <v>1259104</v>
      </c>
      <c r="H80" s="9">
        <f t="shared" si="58"/>
        <v>1290581.6000000001</v>
      </c>
      <c r="I80" s="9">
        <f t="shared" si="59"/>
        <v>1329299.0480000002</v>
      </c>
      <c r="J80" s="9">
        <f t="shared" si="60"/>
        <v>1365190.1222960001</v>
      </c>
      <c r="K80" s="9">
        <f t="shared" si="61"/>
        <v>1393859.1148642162</v>
      </c>
      <c r="L80" s="9">
        <f t="shared" si="62"/>
        <v>1442644.1838844637</v>
      </c>
      <c r="M80" s="9">
        <f t="shared" si="63"/>
        <v>1483038.2210332288</v>
      </c>
      <c r="N80" s="9">
        <f t="shared" si="64"/>
        <v>1512698.9854538934</v>
      </c>
      <c r="O80" s="9">
        <f t="shared" si="65"/>
        <v>1576232.342842957</v>
      </c>
      <c r="P80" s="9">
        <f t="shared" si="66"/>
        <v>1628248.0101567747</v>
      </c>
      <c r="Q80" s="9">
        <f t="shared" si="67"/>
        <v>1680351.9464817916</v>
      </c>
      <c r="R80" s="10">
        <f t="shared" si="68"/>
        <v>17193247.575013325</v>
      </c>
      <c r="S80" s="9">
        <f t="shared" si="54"/>
        <v>1478400</v>
      </c>
      <c r="T80" s="9">
        <f t="shared" si="69"/>
        <v>1510924.8</v>
      </c>
      <c r="U80" s="9">
        <f t="shared" si="70"/>
        <v>1548697.9200000002</v>
      </c>
      <c r="V80" s="9">
        <f t="shared" si="71"/>
        <v>1595158.8576000002</v>
      </c>
      <c r="W80" s="9">
        <f t="shared" si="72"/>
        <v>1638228.1467552003</v>
      </c>
      <c r="X80" s="9">
        <f t="shared" si="73"/>
        <v>1672630.9378370596</v>
      </c>
      <c r="Y80" s="9">
        <f t="shared" si="74"/>
        <v>1731173.0206613566</v>
      </c>
      <c r="Z80" s="9">
        <f t="shared" si="75"/>
        <v>1779645.8652398747</v>
      </c>
      <c r="AA80" s="9">
        <f t="shared" si="76"/>
        <v>1815238.7825446723</v>
      </c>
      <c r="AB80" s="9">
        <f t="shared" si="77"/>
        <v>1891478.8114115484</v>
      </c>
      <c r="AC80" s="9">
        <f t="shared" si="78"/>
        <v>1953897.6121881295</v>
      </c>
      <c r="AD80" s="9">
        <f t="shared" si="79"/>
        <v>2016422.3357781495</v>
      </c>
      <c r="AE80" s="11">
        <f t="shared" si="80"/>
        <v>20631897.090015993</v>
      </c>
      <c r="AF80" s="9">
        <f t="shared" si="55"/>
        <v>1724800.0000000002</v>
      </c>
      <c r="AG80" s="9">
        <f t="shared" si="81"/>
        <v>177408</v>
      </c>
      <c r="AH80" s="9">
        <f t="shared" si="82"/>
        <v>181310.976</v>
      </c>
      <c r="AI80" s="9">
        <f t="shared" si="83"/>
        <v>185843.75039999999</v>
      </c>
      <c r="AJ80" s="9">
        <f t="shared" si="84"/>
        <v>191419.06291199999</v>
      </c>
      <c r="AK80" s="9">
        <f t="shared" si="85"/>
        <v>196587.37761062398</v>
      </c>
      <c r="AL80" s="9">
        <f t="shared" si="86"/>
        <v>200715.71254044707</v>
      </c>
      <c r="AM80" s="9">
        <f t="shared" si="87"/>
        <v>207740.76247936272</v>
      </c>
      <c r="AN80" s="9">
        <f t="shared" si="88"/>
        <v>213557.50382878489</v>
      </c>
      <c r="AO80" s="9">
        <f t="shared" si="89"/>
        <v>217828.65390536058</v>
      </c>
      <c r="AP80" s="9">
        <f t="shared" si="90"/>
        <v>226977.45736938572</v>
      </c>
      <c r="AQ80" s="9">
        <f t="shared" si="91"/>
        <v>234467.71346257546</v>
      </c>
      <c r="AR80" s="9">
        <f t="shared" si="92"/>
        <v>3958656.97050854</v>
      </c>
      <c r="AS80" s="9">
        <f t="shared" si="56"/>
        <v>2464000</v>
      </c>
    </row>
    <row r="81" spans="1:45" outlineLevel="1" x14ac:dyDescent="0.3">
      <c r="A81" t="s">
        <v>185</v>
      </c>
      <c r="B81" t="s">
        <v>200</v>
      </c>
      <c r="C81" s="14" t="s">
        <v>157</v>
      </c>
      <c r="D81" t="str">
        <f t="shared" si="51"/>
        <v>ProdukID2038</v>
      </c>
      <c r="E81" s="9">
        <f t="shared" si="52"/>
        <v>5490000</v>
      </c>
      <c r="F81" s="9">
        <f t="shared" si="53"/>
        <v>549000</v>
      </c>
      <c r="G81" s="9">
        <f t="shared" si="57"/>
        <v>561078</v>
      </c>
      <c r="H81" s="9">
        <f t="shared" si="58"/>
        <v>575104.94999999995</v>
      </c>
      <c r="I81" s="9">
        <f t="shared" si="59"/>
        <v>592358.09849999996</v>
      </c>
      <c r="J81" s="9">
        <f t="shared" si="60"/>
        <v>608351.76715949993</v>
      </c>
      <c r="K81" s="9">
        <f t="shared" si="61"/>
        <v>621127.15426984942</v>
      </c>
      <c r="L81" s="9">
        <f t="shared" si="62"/>
        <v>642866.6046692942</v>
      </c>
      <c r="M81" s="9">
        <f t="shared" si="63"/>
        <v>660866.86960003444</v>
      </c>
      <c r="N81" s="9">
        <f t="shared" si="64"/>
        <v>674084.20699203515</v>
      </c>
      <c r="O81" s="9">
        <f t="shared" si="65"/>
        <v>702395.74368570058</v>
      </c>
      <c r="P81" s="9">
        <f t="shared" si="66"/>
        <v>725574.8032273287</v>
      </c>
      <c r="Q81" s="9">
        <f t="shared" si="67"/>
        <v>748793.19693060324</v>
      </c>
      <c r="R81" s="10">
        <f t="shared" si="68"/>
        <v>7661601.3950343458</v>
      </c>
      <c r="S81" s="9">
        <f t="shared" si="54"/>
        <v>658800</v>
      </c>
      <c r="T81" s="9">
        <f t="shared" si="69"/>
        <v>673293.6</v>
      </c>
      <c r="U81" s="9">
        <f t="shared" si="70"/>
        <v>690125.94</v>
      </c>
      <c r="V81" s="9">
        <f t="shared" si="71"/>
        <v>710829.71819999989</v>
      </c>
      <c r="W81" s="9">
        <f t="shared" si="72"/>
        <v>730022.12059139984</v>
      </c>
      <c r="X81" s="9">
        <f t="shared" si="73"/>
        <v>745352.58512381918</v>
      </c>
      <c r="Y81" s="9">
        <f t="shared" si="74"/>
        <v>771439.92560315283</v>
      </c>
      <c r="Z81" s="9">
        <f t="shared" si="75"/>
        <v>793040.24352004111</v>
      </c>
      <c r="AA81" s="9">
        <f t="shared" si="76"/>
        <v>808901.04839044192</v>
      </c>
      <c r="AB81" s="9">
        <f t="shared" si="77"/>
        <v>842874.89242284046</v>
      </c>
      <c r="AC81" s="9">
        <f t="shared" si="78"/>
        <v>870689.76387279422</v>
      </c>
      <c r="AD81" s="9">
        <f t="shared" si="79"/>
        <v>898551.83631672361</v>
      </c>
      <c r="AE81" s="11">
        <f t="shared" si="80"/>
        <v>9193921.6740412135</v>
      </c>
      <c r="AF81" s="9">
        <f t="shared" si="55"/>
        <v>768600.00000000012</v>
      </c>
      <c r="AG81" s="9">
        <f t="shared" si="81"/>
        <v>79056</v>
      </c>
      <c r="AH81" s="9">
        <f t="shared" si="82"/>
        <v>80795.232000000004</v>
      </c>
      <c r="AI81" s="9">
        <f t="shared" si="83"/>
        <v>82815.112800000003</v>
      </c>
      <c r="AJ81" s="9">
        <f t="shared" si="84"/>
        <v>85299.566183999996</v>
      </c>
      <c r="AK81" s="9">
        <f t="shared" si="85"/>
        <v>87602.654470968002</v>
      </c>
      <c r="AL81" s="9">
        <f t="shared" si="86"/>
        <v>89442.310214858328</v>
      </c>
      <c r="AM81" s="9">
        <f t="shared" si="87"/>
        <v>92572.791072378372</v>
      </c>
      <c r="AN81" s="9">
        <f t="shared" si="88"/>
        <v>95164.829222404966</v>
      </c>
      <c r="AO81" s="9">
        <f t="shared" si="89"/>
        <v>97068.125806853059</v>
      </c>
      <c r="AP81" s="9">
        <f t="shared" si="90"/>
        <v>101144.98709074089</v>
      </c>
      <c r="AQ81" s="9">
        <f t="shared" si="91"/>
        <v>104482.77166473534</v>
      </c>
      <c r="AR81" s="9">
        <f t="shared" si="92"/>
        <v>1764044.3805269389</v>
      </c>
      <c r="AS81" s="9">
        <f t="shared" si="56"/>
        <v>1098000</v>
      </c>
    </row>
    <row r="82" spans="1:45" outlineLevel="1" x14ac:dyDescent="0.3">
      <c r="A82" t="s">
        <v>185</v>
      </c>
      <c r="B82" t="s">
        <v>201</v>
      </c>
      <c r="C82" s="14" t="s">
        <v>158</v>
      </c>
      <c r="D82" t="str">
        <f t="shared" si="51"/>
        <v>ProdukID2042</v>
      </c>
      <c r="E82" s="9">
        <f t="shared" si="52"/>
        <v>2840000</v>
      </c>
      <c r="F82" s="9">
        <f t="shared" si="53"/>
        <v>284000</v>
      </c>
      <c r="G82" s="9">
        <f t="shared" si="57"/>
        <v>290248</v>
      </c>
      <c r="H82" s="9">
        <f t="shared" si="58"/>
        <v>297504.2</v>
      </c>
      <c r="I82" s="9">
        <f t="shared" si="59"/>
        <v>306429.326</v>
      </c>
      <c r="J82" s="9">
        <f t="shared" si="60"/>
        <v>314702.91780200001</v>
      </c>
      <c r="K82" s="9">
        <f t="shared" si="61"/>
        <v>321311.67907584202</v>
      </c>
      <c r="L82" s="9">
        <f t="shared" si="62"/>
        <v>332557.58784349647</v>
      </c>
      <c r="M82" s="9">
        <f t="shared" si="63"/>
        <v>341869.20030311437</v>
      </c>
      <c r="N82" s="9">
        <f t="shared" si="64"/>
        <v>348706.58430917666</v>
      </c>
      <c r="O82" s="9">
        <f t="shared" si="65"/>
        <v>363352.26085016207</v>
      </c>
      <c r="P82" s="9">
        <f t="shared" si="66"/>
        <v>375342.88545821741</v>
      </c>
      <c r="Q82" s="9">
        <f t="shared" si="67"/>
        <v>387353.85779288039</v>
      </c>
      <c r="R82" s="10">
        <f t="shared" si="68"/>
        <v>3963378.4994348898</v>
      </c>
      <c r="S82" s="9">
        <f t="shared" si="54"/>
        <v>340800</v>
      </c>
      <c r="T82" s="9">
        <f t="shared" si="69"/>
        <v>348297.6</v>
      </c>
      <c r="U82" s="9">
        <f t="shared" si="70"/>
        <v>357005.04</v>
      </c>
      <c r="V82" s="9">
        <f t="shared" si="71"/>
        <v>367715.1912</v>
      </c>
      <c r="W82" s="9">
        <f t="shared" si="72"/>
        <v>377643.50136240001</v>
      </c>
      <c r="X82" s="9">
        <f t="shared" si="73"/>
        <v>385574.01489101042</v>
      </c>
      <c r="Y82" s="9">
        <f t="shared" si="74"/>
        <v>399069.10541219579</v>
      </c>
      <c r="Z82" s="9">
        <f t="shared" si="75"/>
        <v>410243.04036373727</v>
      </c>
      <c r="AA82" s="9">
        <f t="shared" si="76"/>
        <v>418447.90117101202</v>
      </c>
      <c r="AB82" s="9">
        <f t="shared" si="77"/>
        <v>436022.71302019455</v>
      </c>
      <c r="AC82" s="9">
        <f t="shared" si="78"/>
        <v>450411.462549861</v>
      </c>
      <c r="AD82" s="9">
        <f t="shared" si="79"/>
        <v>464824.62935145653</v>
      </c>
      <c r="AE82" s="11">
        <f t="shared" si="80"/>
        <v>4756054.199321867</v>
      </c>
      <c r="AF82" s="9">
        <f t="shared" si="55"/>
        <v>397600.00000000006</v>
      </c>
      <c r="AG82" s="9">
        <f t="shared" si="81"/>
        <v>40896</v>
      </c>
      <c r="AH82" s="9">
        <f t="shared" si="82"/>
        <v>41795.712</v>
      </c>
      <c r="AI82" s="9">
        <f t="shared" si="83"/>
        <v>42840.604800000001</v>
      </c>
      <c r="AJ82" s="9">
        <f t="shared" si="84"/>
        <v>44125.822944</v>
      </c>
      <c r="AK82" s="9">
        <f t="shared" si="85"/>
        <v>45317.220163487997</v>
      </c>
      <c r="AL82" s="9">
        <f t="shared" si="86"/>
        <v>46268.881786921243</v>
      </c>
      <c r="AM82" s="9">
        <f t="shared" si="87"/>
        <v>47888.292649463488</v>
      </c>
      <c r="AN82" s="9">
        <f t="shared" si="88"/>
        <v>49229.164843648468</v>
      </c>
      <c r="AO82" s="9">
        <f t="shared" si="89"/>
        <v>50213.748140521435</v>
      </c>
      <c r="AP82" s="9">
        <f t="shared" si="90"/>
        <v>52322.725562423337</v>
      </c>
      <c r="AQ82" s="9">
        <f t="shared" si="91"/>
        <v>54049.375505983306</v>
      </c>
      <c r="AR82" s="9">
        <f t="shared" si="92"/>
        <v>912547.5483964493</v>
      </c>
      <c r="AS82" s="9">
        <f t="shared" si="56"/>
        <v>568000</v>
      </c>
    </row>
    <row r="83" spans="1:45" outlineLevel="1" x14ac:dyDescent="0.3">
      <c r="A83" t="s">
        <v>185</v>
      </c>
      <c r="B83" t="s">
        <v>202</v>
      </c>
      <c r="C83" s="14" t="s">
        <v>159</v>
      </c>
      <c r="D83" t="str">
        <f t="shared" si="51"/>
        <v>ProdukID2043</v>
      </c>
      <c r="E83" s="9">
        <f t="shared" si="52"/>
        <v>7630000</v>
      </c>
      <c r="F83" s="9">
        <f t="shared" si="53"/>
        <v>763000</v>
      </c>
      <c r="G83" s="9">
        <f t="shared" si="57"/>
        <v>779786</v>
      </c>
      <c r="H83" s="9">
        <f t="shared" si="58"/>
        <v>799280.65</v>
      </c>
      <c r="I83" s="9">
        <f t="shared" si="59"/>
        <v>823259.06949999998</v>
      </c>
      <c r="J83" s="9">
        <f t="shared" si="60"/>
        <v>845487.06437649997</v>
      </c>
      <c r="K83" s="9">
        <f t="shared" si="61"/>
        <v>863242.29272840649</v>
      </c>
      <c r="L83" s="9">
        <f t="shared" si="62"/>
        <v>893455.77297390078</v>
      </c>
      <c r="M83" s="9">
        <f t="shared" si="63"/>
        <v>918472.53461716999</v>
      </c>
      <c r="N83" s="9">
        <f t="shared" si="64"/>
        <v>936841.9853095134</v>
      </c>
      <c r="O83" s="9">
        <f t="shared" si="65"/>
        <v>976189.34869251295</v>
      </c>
      <c r="P83" s="9">
        <f t="shared" si="66"/>
        <v>1008403.5971993658</v>
      </c>
      <c r="Q83" s="9">
        <f t="shared" si="67"/>
        <v>1040672.5123097455</v>
      </c>
      <c r="R83" s="10">
        <f t="shared" si="68"/>
        <v>10648090.827707114</v>
      </c>
      <c r="S83" s="9">
        <f t="shared" si="54"/>
        <v>915600</v>
      </c>
      <c r="T83" s="9">
        <f t="shared" si="69"/>
        <v>935743.2</v>
      </c>
      <c r="U83" s="9">
        <f t="shared" si="70"/>
        <v>959136.77999999991</v>
      </c>
      <c r="V83" s="9">
        <f t="shared" si="71"/>
        <v>987910.88339999993</v>
      </c>
      <c r="W83" s="9">
        <f t="shared" si="72"/>
        <v>1014584.4772517999</v>
      </c>
      <c r="X83" s="9">
        <f t="shared" si="73"/>
        <v>1035890.7512740877</v>
      </c>
      <c r="Y83" s="9">
        <f t="shared" si="74"/>
        <v>1072146.9275686808</v>
      </c>
      <c r="Z83" s="9">
        <f t="shared" si="75"/>
        <v>1102167.0415406039</v>
      </c>
      <c r="AA83" s="9">
        <f t="shared" si="76"/>
        <v>1124210.3823714158</v>
      </c>
      <c r="AB83" s="9">
        <f t="shared" si="77"/>
        <v>1171427.2184310153</v>
      </c>
      <c r="AC83" s="9">
        <f t="shared" si="78"/>
        <v>1210084.3166392387</v>
      </c>
      <c r="AD83" s="9">
        <f t="shared" si="79"/>
        <v>1248807.0147716943</v>
      </c>
      <c r="AE83" s="11">
        <f t="shared" si="80"/>
        <v>12777708.993248535</v>
      </c>
      <c r="AF83" s="9">
        <f t="shared" si="55"/>
        <v>1068200</v>
      </c>
      <c r="AG83" s="9">
        <f t="shared" si="81"/>
        <v>109872</v>
      </c>
      <c r="AH83" s="9">
        <f t="shared" si="82"/>
        <v>112289.18399999999</v>
      </c>
      <c r="AI83" s="9">
        <f t="shared" si="83"/>
        <v>115096.4136</v>
      </c>
      <c r="AJ83" s="9">
        <f t="shared" si="84"/>
        <v>118549.306008</v>
      </c>
      <c r="AK83" s="9">
        <f t="shared" si="85"/>
        <v>121750.137270216</v>
      </c>
      <c r="AL83" s="9">
        <f t="shared" si="86"/>
        <v>124306.89015289054</v>
      </c>
      <c r="AM83" s="9">
        <f t="shared" si="87"/>
        <v>128657.6313082417</v>
      </c>
      <c r="AN83" s="9">
        <f t="shared" si="88"/>
        <v>132260.04498487248</v>
      </c>
      <c r="AO83" s="9">
        <f t="shared" si="89"/>
        <v>134905.24588456994</v>
      </c>
      <c r="AP83" s="9">
        <f t="shared" si="90"/>
        <v>140571.26621172187</v>
      </c>
      <c r="AQ83" s="9">
        <f t="shared" si="91"/>
        <v>145210.11799670869</v>
      </c>
      <c r="AR83" s="9">
        <f t="shared" si="92"/>
        <v>2451668.2374172211</v>
      </c>
      <c r="AS83" s="9">
        <f t="shared" si="56"/>
        <v>1526000</v>
      </c>
    </row>
    <row r="84" spans="1:45" outlineLevel="1" x14ac:dyDescent="0.3">
      <c r="A84" t="s">
        <v>185</v>
      </c>
      <c r="B84" t="s">
        <v>203</v>
      </c>
      <c r="C84" s="14" t="s">
        <v>160</v>
      </c>
      <c r="D84" t="str">
        <f t="shared" si="51"/>
        <v>ProdukID2045</v>
      </c>
      <c r="E84" s="9">
        <f t="shared" si="52"/>
        <v>7780000</v>
      </c>
      <c r="F84" s="9">
        <f t="shared" si="53"/>
        <v>778000</v>
      </c>
      <c r="G84" s="9">
        <f t="shared" si="57"/>
        <v>795116</v>
      </c>
      <c r="H84" s="9">
        <f t="shared" si="58"/>
        <v>814993.9</v>
      </c>
      <c r="I84" s="9">
        <f t="shared" si="59"/>
        <v>839443.71700000006</v>
      </c>
      <c r="J84" s="9">
        <f t="shared" si="60"/>
        <v>862108.6973590001</v>
      </c>
      <c r="K84" s="9">
        <f t="shared" si="61"/>
        <v>880212.98000353912</v>
      </c>
      <c r="L84" s="9">
        <f t="shared" si="62"/>
        <v>911020.43430366297</v>
      </c>
      <c r="M84" s="9">
        <f t="shared" si="63"/>
        <v>936529.00646416552</v>
      </c>
      <c r="N84" s="9">
        <f t="shared" si="64"/>
        <v>955259.58659344888</v>
      </c>
      <c r="O84" s="9">
        <f t="shared" si="65"/>
        <v>995380.48923037376</v>
      </c>
      <c r="P84" s="9">
        <f t="shared" si="66"/>
        <v>1028228.0453749761</v>
      </c>
      <c r="Q84" s="9">
        <f t="shared" si="67"/>
        <v>1061131.3428269753</v>
      </c>
      <c r="R84" s="10">
        <f t="shared" si="68"/>
        <v>10857424.199156143</v>
      </c>
      <c r="S84" s="9">
        <f t="shared" si="54"/>
        <v>933600</v>
      </c>
      <c r="T84" s="9">
        <f t="shared" si="69"/>
        <v>954139.2</v>
      </c>
      <c r="U84" s="9">
        <f t="shared" si="70"/>
        <v>977992.67999999993</v>
      </c>
      <c r="V84" s="9">
        <f t="shared" si="71"/>
        <v>1007332.4604</v>
      </c>
      <c r="W84" s="9">
        <f t="shared" si="72"/>
        <v>1034530.4368308</v>
      </c>
      <c r="X84" s="9">
        <f t="shared" si="73"/>
        <v>1056255.5760042467</v>
      </c>
      <c r="Y84" s="9">
        <f t="shared" si="74"/>
        <v>1093224.5211643954</v>
      </c>
      <c r="Z84" s="9">
        <f t="shared" si="75"/>
        <v>1123834.8077569983</v>
      </c>
      <c r="AA84" s="9">
        <f t="shared" si="76"/>
        <v>1146311.5039121383</v>
      </c>
      <c r="AB84" s="9">
        <f t="shared" si="77"/>
        <v>1194456.5870764481</v>
      </c>
      <c r="AC84" s="9">
        <f t="shared" si="78"/>
        <v>1233873.6544499709</v>
      </c>
      <c r="AD84" s="9">
        <f t="shared" si="79"/>
        <v>1273357.61139237</v>
      </c>
      <c r="AE84" s="11">
        <f t="shared" si="80"/>
        <v>13028909.038987368</v>
      </c>
      <c r="AF84" s="9">
        <f t="shared" si="55"/>
        <v>1089200</v>
      </c>
      <c r="AG84" s="9">
        <f t="shared" si="81"/>
        <v>112032</v>
      </c>
      <c r="AH84" s="9">
        <f t="shared" si="82"/>
        <v>114496.704</v>
      </c>
      <c r="AI84" s="9">
        <f t="shared" si="83"/>
        <v>117359.1216</v>
      </c>
      <c r="AJ84" s="9">
        <f t="shared" si="84"/>
        <v>120879.895248</v>
      </c>
      <c r="AK84" s="9">
        <f t="shared" si="85"/>
        <v>124143.65241969599</v>
      </c>
      <c r="AL84" s="9">
        <f t="shared" si="86"/>
        <v>126750.66912050961</v>
      </c>
      <c r="AM84" s="9">
        <f t="shared" si="87"/>
        <v>131186.94253972746</v>
      </c>
      <c r="AN84" s="9">
        <f t="shared" si="88"/>
        <v>134860.17693083984</v>
      </c>
      <c r="AO84" s="9">
        <f t="shared" si="89"/>
        <v>137557.38046945664</v>
      </c>
      <c r="AP84" s="9">
        <f t="shared" si="90"/>
        <v>143334.7904491738</v>
      </c>
      <c r="AQ84" s="9">
        <f t="shared" si="91"/>
        <v>148064.83853399655</v>
      </c>
      <c r="AR84" s="9">
        <f t="shared" si="92"/>
        <v>2499866.1713113999</v>
      </c>
      <c r="AS84" s="9">
        <f t="shared" si="56"/>
        <v>1556000</v>
      </c>
    </row>
    <row r="85" spans="1:45" outlineLevel="1" x14ac:dyDescent="0.3">
      <c r="A85" t="s">
        <v>185</v>
      </c>
      <c r="B85" t="s">
        <v>204</v>
      </c>
      <c r="C85" s="14" t="s">
        <v>161</v>
      </c>
      <c r="D85" t="str">
        <f t="shared" si="51"/>
        <v>ProdukID2047</v>
      </c>
      <c r="E85" s="9">
        <f t="shared" si="52"/>
        <v>4060000</v>
      </c>
      <c r="F85" s="9">
        <f t="shared" si="53"/>
        <v>406000</v>
      </c>
      <c r="G85" s="9">
        <f t="shared" si="57"/>
        <v>414932</v>
      </c>
      <c r="H85" s="9">
        <f t="shared" si="58"/>
        <v>425305.3</v>
      </c>
      <c r="I85" s="9">
        <f t="shared" si="59"/>
        <v>438064.45899999997</v>
      </c>
      <c r="J85" s="9">
        <f t="shared" si="60"/>
        <v>449892.19939299999</v>
      </c>
      <c r="K85" s="9">
        <f t="shared" si="61"/>
        <v>459339.93558025296</v>
      </c>
      <c r="L85" s="9">
        <f t="shared" si="62"/>
        <v>475416.83332556183</v>
      </c>
      <c r="M85" s="9">
        <f t="shared" si="63"/>
        <v>488728.50465867756</v>
      </c>
      <c r="N85" s="9">
        <f t="shared" si="64"/>
        <v>498503.07475185109</v>
      </c>
      <c r="O85" s="9">
        <f t="shared" si="65"/>
        <v>519440.20389142883</v>
      </c>
      <c r="P85" s="9">
        <f t="shared" si="66"/>
        <v>536581.73061984603</v>
      </c>
      <c r="Q85" s="9">
        <f t="shared" si="67"/>
        <v>553752.34599968116</v>
      </c>
      <c r="R85" s="10">
        <f t="shared" si="68"/>
        <v>5665956.5872203</v>
      </c>
      <c r="S85" s="9">
        <f t="shared" si="54"/>
        <v>487200</v>
      </c>
      <c r="T85" s="9">
        <f t="shared" si="69"/>
        <v>497918.4</v>
      </c>
      <c r="U85" s="9">
        <f t="shared" si="70"/>
        <v>510366.36000000004</v>
      </c>
      <c r="V85" s="9">
        <f t="shared" si="71"/>
        <v>525677.35080000001</v>
      </c>
      <c r="W85" s="9">
        <f t="shared" si="72"/>
        <v>539870.63927160006</v>
      </c>
      <c r="X85" s="9">
        <f t="shared" si="73"/>
        <v>551207.92269630369</v>
      </c>
      <c r="Y85" s="9">
        <f t="shared" si="74"/>
        <v>570500.19999067427</v>
      </c>
      <c r="Z85" s="9">
        <f t="shared" si="75"/>
        <v>586474.20559041318</v>
      </c>
      <c r="AA85" s="9">
        <f t="shared" si="76"/>
        <v>598203.68970222143</v>
      </c>
      <c r="AB85" s="9">
        <f t="shared" si="77"/>
        <v>623328.24466971471</v>
      </c>
      <c r="AC85" s="9">
        <f t="shared" si="78"/>
        <v>643898.07674381533</v>
      </c>
      <c r="AD85" s="9">
        <f t="shared" si="79"/>
        <v>664502.81519961741</v>
      </c>
      <c r="AE85" s="11">
        <f t="shared" si="80"/>
        <v>6799147.90466436</v>
      </c>
      <c r="AF85" s="9">
        <f t="shared" si="55"/>
        <v>568400</v>
      </c>
      <c r="AG85" s="9">
        <f t="shared" si="81"/>
        <v>58464</v>
      </c>
      <c r="AH85" s="9">
        <f t="shared" si="82"/>
        <v>59750.207999999999</v>
      </c>
      <c r="AI85" s="9">
        <f t="shared" si="83"/>
        <v>61243.963199999998</v>
      </c>
      <c r="AJ85" s="9">
        <f t="shared" si="84"/>
        <v>63081.282095999995</v>
      </c>
      <c r="AK85" s="9">
        <f t="shared" si="85"/>
        <v>64784.476712591997</v>
      </c>
      <c r="AL85" s="9">
        <f t="shared" si="86"/>
        <v>66144.950723556423</v>
      </c>
      <c r="AM85" s="9">
        <f t="shared" si="87"/>
        <v>68460.023998880904</v>
      </c>
      <c r="AN85" s="9">
        <f t="shared" si="88"/>
        <v>70376.904670849573</v>
      </c>
      <c r="AO85" s="9">
        <f t="shared" si="89"/>
        <v>71784.442764266569</v>
      </c>
      <c r="AP85" s="9">
        <f t="shared" si="90"/>
        <v>74799.389360365763</v>
      </c>
      <c r="AQ85" s="9">
        <f t="shared" si="91"/>
        <v>77267.769209257836</v>
      </c>
      <c r="AR85" s="9">
        <f t="shared" si="92"/>
        <v>1304557.410735769</v>
      </c>
      <c r="AS85" s="9">
        <f t="shared" si="56"/>
        <v>812000</v>
      </c>
    </row>
    <row r="86" spans="1:45" outlineLevel="1" x14ac:dyDescent="0.3">
      <c r="A86" t="s">
        <v>185</v>
      </c>
      <c r="B86" t="s">
        <v>205</v>
      </c>
      <c r="C86" s="14" t="s">
        <v>162</v>
      </c>
      <c r="D86" t="str">
        <f t="shared" si="51"/>
        <v>ProdukID2048</v>
      </c>
      <c r="E86" s="9">
        <f t="shared" si="52"/>
        <v>7030000</v>
      </c>
      <c r="F86" s="9">
        <f t="shared" si="53"/>
        <v>703000</v>
      </c>
      <c r="G86" s="9">
        <f t="shared" si="57"/>
        <v>718466</v>
      </c>
      <c r="H86" s="9">
        <f t="shared" si="58"/>
        <v>736427.65</v>
      </c>
      <c r="I86" s="9">
        <f t="shared" si="59"/>
        <v>758520.47950000002</v>
      </c>
      <c r="J86" s="9">
        <f t="shared" si="60"/>
        <v>779000.53244650003</v>
      </c>
      <c r="K86" s="9">
        <f t="shared" si="61"/>
        <v>795359.54362787656</v>
      </c>
      <c r="L86" s="9">
        <f t="shared" si="62"/>
        <v>823197.12765485223</v>
      </c>
      <c r="M86" s="9">
        <f t="shared" si="63"/>
        <v>846246.64722918812</v>
      </c>
      <c r="N86" s="9">
        <f t="shared" si="64"/>
        <v>863171.58017377183</v>
      </c>
      <c r="O86" s="9">
        <f t="shared" si="65"/>
        <v>899424.78654107021</v>
      </c>
      <c r="P86" s="9">
        <f t="shared" si="66"/>
        <v>929105.80449692556</v>
      </c>
      <c r="Q86" s="9">
        <f t="shared" si="67"/>
        <v>958837.19024082716</v>
      </c>
      <c r="R86" s="10">
        <f t="shared" si="68"/>
        <v>9810757.3419110104</v>
      </c>
      <c r="S86" s="9">
        <f t="shared" si="54"/>
        <v>843600</v>
      </c>
      <c r="T86" s="9">
        <f t="shared" si="69"/>
        <v>862159.2</v>
      </c>
      <c r="U86" s="9">
        <f t="shared" si="70"/>
        <v>883713.17999999993</v>
      </c>
      <c r="V86" s="9">
        <f t="shared" si="71"/>
        <v>910224.57539999997</v>
      </c>
      <c r="W86" s="9">
        <f t="shared" si="72"/>
        <v>934800.63893579994</v>
      </c>
      <c r="X86" s="9">
        <f t="shared" si="73"/>
        <v>954431.45235345175</v>
      </c>
      <c r="Y86" s="9">
        <f t="shared" si="74"/>
        <v>987836.55318582256</v>
      </c>
      <c r="Z86" s="9">
        <f t="shared" si="75"/>
        <v>1015495.9766750255</v>
      </c>
      <c r="AA86" s="9">
        <f t="shared" si="76"/>
        <v>1035805.8962085261</v>
      </c>
      <c r="AB86" s="9">
        <f t="shared" si="77"/>
        <v>1079309.7438492842</v>
      </c>
      <c r="AC86" s="9">
        <f t="shared" si="78"/>
        <v>1114926.9653963107</v>
      </c>
      <c r="AD86" s="9">
        <f t="shared" si="79"/>
        <v>1150604.6282889927</v>
      </c>
      <c r="AE86" s="11">
        <f t="shared" si="80"/>
        <v>11772908.810293213</v>
      </c>
      <c r="AF86" s="9">
        <f t="shared" si="55"/>
        <v>984200.00000000012</v>
      </c>
      <c r="AG86" s="9">
        <f t="shared" si="81"/>
        <v>101232</v>
      </c>
      <c r="AH86" s="9">
        <f t="shared" si="82"/>
        <v>103459.10400000001</v>
      </c>
      <c r="AI86" s="9">
        <f t="shared" si="83"/>
        <v>106045.5816</v>
      </c>
      <c r="AJ86" s="9">
        <f t="shared" si="84"/>
        <v>109226.94904800001</v>
      </c>
      <c r="AK86" s="9">
        <f t="shared" si="85"/>
        <v>112176.07667229601</v>
      </c>
      <c r="AL86" s="9">
        <f t="shared" si="86"/>
        <v>114531.77428241423</v>
      </c>
      <c r="AM86" s="9">
        <f t="shared" si="87"/>
        <v>118540.38638229873</v>
      </c>
      <c r="AN86" s="9">
        <f t="shared" si="88"/>
        <v>121859.51720100309</v>
      </c>
      <c r="AO86" s="9">
        <f t="shared" si="89"/>
        <v>124296.70754502315</v>
      </c>
      <c r="AP86" s="9">
        <f t="shared" si="90"/>
        <v>129517.16926191412</v>
      </c>
      <c r="AQ86" s="9">
        <f t="shared" si="91"/>
        <v>133791.23584755728</v>
      </c>
      <c r="AR86" s="9">
        <f t="shared" si="92"/>
        <v>2258876.5018405067</v>
      </c>
      <c r="AS86" s="9">
        <f t="shared" si="56"/>
        <v>1406000</v>
      </c>
    </row>
    <row r="87" spans="1:45" outlineLevel="1" x14ac:dyDescent="0.3">
      <c r="A87" t="s">
        <v>185</v>
      </c>
      <c r="B87" t="s">
        <v>206</v>
      </c>
      <c r="C87" s="14" t="s">
        <v>163</v>
      </c>
      <c r="D87" t="str">
        <f t="shared" si="51"/>
        <v>ProdukID2053</v>
      </c>
      <c r="E87" s="9">
        <f t="shared" si="52"/>
        <v>8340000</v>
      </c>
      <c r="F87" s="9">
        <f t="shared" si="53"/>
        <v>834000</v>
      </c>
      <c r="G87" s="9">
        <f t="shared" si="57"/>
        <v>852348</v>
      </c>
      <c r="H87" s="9">
        <f t="shared" si="58"/>
        <v>873656.7</v>
      </c>
      <c r="I87" s="9">
        <f t="shared" si="59"/>
        <v>899866.40099999995</v>
      </c>
      <c r="J87" s="9">
        <f t="shared" si="60"/>
        <v>924162.79382699996</v>
      </c>
      <c r="K87" s="9">
        <f t="shared" si="61"/>
        <v>943570.21249736694</v>
      </c>
      <c r="L87" s="9">
        <f t="shared" si="62"/>
        <v>976595.16993477475</v>
      </c>
      <c r="M87" s="9">
        <f t="shared" si="63"/>
        <v>1003939.8346929485</v>
      </c>
      <c r="N87" s="9">
        <f t="shared" si="64"/>
        <v>1024018.6313868074</v>
      </c>
      <c r="O87" s="9">
        <f t="shared" si="65"/>
        <v>1067027.4139050534</v>
      </c>
      <c r="P87" s="9">
        <f t="shared" si="66"/>
        <v>1102239.3185639202</v>
      </c>
      <c r="Q87" s="9">
        <f t="shared" si="67"/>
        <v>1137510.9767579657</v>
      </c>
      <c r="R87" s="10">
        <f t="shared" si="68"/>
        <v>11638935.452565836</v>
      </c>
      <c r="S87" s="9">
        <f t="shared" si="54"/>
        <v>1000800</v>
      </c>
      <c r="T87" s="9">
        <f t="shared" si="69"/>
        <v>1022817.6</v>
      </c>
      <c r="U87" s="9">
        <f t="shared" si="70"/>
        <v>1048388.04</v>
      </c>
      <c r="V87" s="9">
        <f t="shared" si="71"/>
        <v>1079839.6812</v>
      </c>
      <c r="W87" s="9">
        <f t="shared" si="72"/>
        <v>1108995.3525924</v>
      </c>
      <c r="X87" s="9">
        <f t="shared" si="73"/>
        <v>1132284.2549968404</v>
      </c>
      <c r="Y87" s="9">
        <f t="shared" si="74"/>
        <v>1171914.2039217297</v>
      </c>
      <c r="Z87" s="9">
        <f t="shared" si="75"/>
        <v>1204727.8016315382</v>
      </c>
      <c r="AA87" s="9">
        <f t="shared" si="76"/>
        <v>1228822.357664169</v>
      </c>
      <c r="AB87" s="9">
        <f t="shared" si="77"/>
        <v>1280432.8966860641</v>
      </c>
      <c r="AC87" s="9">
        <f t="shared" si="78"/>
        <v>1322687.1822767041</v>
      </c>
      <c r="AD87" s="9">
        <f t="shared" si="79"/>
        <v>1365013.1721095587</v>
      </c>
      <c r="AE87" s="11">
        <f t="shared" si="80"/>
        <v>13966722.543079006</v>
      </c>
      <c r="AF87" s="9">
        <f t="shared" si="55"/>
        <v>1167600</v>
      </c>
      <c r="AG87" s="9">
        <f t="shared" si="81"/>
        <v>120096</v>
      </c>
      <c r="AH87" s="9">
        <f t="shared" si="82"/>
        <v>122738.11199999999</v>
      </c>
      <c r="AI87" s="9">
        <f t="shared" si="83"/>
        <v>125806.56479999999</v>
      </c>
      <c r="AJ87" s="9">
        <f t="shared" si="84"/>
        <v>129580.76174399999</v>
      </c>
      <c r="AK87" s="9">
        <f t="shared" si="85"/>
        <v>133079.442311088</v>
      </c>
      <c r="AL87" s="9">
        <f t="shared" si="86"/>
        <v>135874.11059962085</v>
      </c>
      <c r="AM87" s="9">
        <f t="shared" si="87"/>
        <v>140629.70447060757</v>
      </c>
      <c r="AN87" s="9">
        <f t="shared" si="88"/>
        <v>144567.33619578459</v>
      </c>
      <c r="AO87" s="9">
        <f t="shared" si="89"/>
        <v>147458.68291970028</v>
      </c>
      <c r="AP87" s="9">
        <f t="shared" si="90"/>
        <v>153651.94760232768</v>
      </c>
      <c r="AQ87" s="9">
        <f t="shared" si="91"/>
        <v>158722.46187320451</v>
      </c>
      <c r="AR87" s="9">
        <f t="shared" si="92"/>
        <v>2679805.1245163335</v>
      </c>
      <c r="AS87" s="9">
        <f t="shared" si="56"/>
        <v>1668000</v>
      </c>
    </row>
    <row r="88" spans="1:45" outlineLevel="1" x14ac:dyDescent="0.3">
      <c r="A88" t="s">
        <v>185</v>
      </c>
      <c r="B88" t="s">
        <v>207</v>
      </c>
      <c r="C88" s="14" t="s">
        <v>164</v>
      </c>
      <c r="D88" t="str">
        <f t="shared" si="51"/>
        <v>ProdukID2054</v>
      </c>
      <c r="E88" s="9">
        <f t="shared" si="52"/>
        <v>1780000</v>
      </c>
      <c r="F88" s="9">
        <f t="shared" si="53"/>
        <v>178000</v>
      </c>
      <c r="G88" s="9">
        <f t="shared" si="57"/>
        <v>181916</v>
      </c>
      <c r="H88" s="9">
        <f t="shared" si="58"/>
        <v>186463.9</v>
      </c>
      <c r="I88" s="9">
        <f t="shared" si="59"/>
        <v>192057.81699999998</v>
      </c>
      <c r="J88" s="9">
        <f t="shared" si="60"/>
        <v>197243.37805899998</v>
      </c>
      <c r="K88" s="9">
        <f t="shared" si="61"/>
        <v>201385.48899823899</v>
      </c>
      <c r="L88" s="9">
        <f t="shared" si="62"/>
        <v>208433.98111317735</v>
      </c>
      <c r="M88" s="9">
        <f t="shared" si="63"/>
        <v>214270.13258434631</v>
      </c>
      <c r="N88" s="9">
        <f t="shared" si="64"/>
        <v>218555.53523603323</v>
      </c>
      <c r="O88" s="9">
        <f t="shared" si="65"/>
        <v>227734.86771594663</v>
      </c>
      <c r="P88" s="9">
        <f t="shared" si="66"/>
        <v>235250.11835057288</v>
      </c>
      <c r="Q88" s="9">
        <f t="shared" si="67"/>
        <v>242778.12213779122</v>
      </c>
      <c r="R88" s="10">
        <f t="shared" si="68"/>
        <v>2484089.341195106</v>
      </c>
      <c r="S88" s="9">
        <f t="shared" si="54"/>
        <v>213600</v>
      </c>
      <c r="T88" s="9">
        <f t="shared" si="69"/>
        <v>218299.2</v>
      </c>
      <c r="U88" s="9">
        <f t="shared" si="70"/>
        <v>223756.68000000002</v>
      </c>
      <c r="V88" s="9">
        <f t="shared" si="71"/>
        <v>230469.38040000002</v>
      </c>
      <c r="W88" s="9">
        <f t="shared" si="72"/>
        <v>236692.05367080003</v>
      </c>
      <c r="X88" s="9">
        <f t="shared" si="73"/>
        <v>241662.58679788682</v>
      </c>
      <c r="Y88" s="9">
        <f t="shared" si="74"/>
        <v>250120.77733581286</v>
      </c>
      <c r="Z88" s="9">
        <f t="shared" si="75"/>
        <v>257124.15910121563</v>
      </c>
      <c r="AA88" s="9">
        <f t="shared" si="76"/>
        <v>262266.64228323993</v>
      </c>
      <c r="AB88" s="9">
        <f t="shared" si="77"/>
        <v>273281.84125913598</v>
      </c>
      <c r="AC88" s="9">
        <f t="shared" si="78"/>
        <v>282300.14202068746</v>
      </c>
      <c r="AD88" s="9">
        <f t="shared" si="79"/>
        <v>291333.74656534946</v>
      </c>
      <c r="AE88" s="11">
        <f t="shared" si="80"/>
        <v>2980907.2094341279</v>
      </c>
      <c r="AF88" s="9">
        <f t="shared" si="55"/>
        <v>249200.00000000003</v>
      </c>
      <c r="AG88" s="9">
        <f t="shared" si="81"/>
        <v>25632</v>
      </c>
      <c r="AH88" s="9">
        <f t="shared" si="82"/>
        <v>26195.903999999999</v>
      </c>
      <c r="AI88" s="9">
        <f t="shared" si="83"/>
        <v>26850.801599999999</v>
      </c>
      <c r="AJ88" s="9">
        <f t="shared" si="84"/>
        <v>27656.325647999998</v>
      </c>
      <c r="AK88" s="9">
        <f t="shared" si="85"/>
        <v>28403.046440495997</v>
      </c>
      <c r="AL88" s="9">
        <f t="shared" si="86"/>
        <v>28999.510415746412</v>
      </c>
      <c r="AM88" s="9">
        <f t="shared" si="87"/>
        <v>30014.493280297538</v>
      </c>
      <c r="AN88" s="9">
        <f t="shared" si="88"/>
        <v>30854.899092145868</v>
      </c>
      <c r="AO88" s="9">
        <f t="shared" si="89"/>
        <v>31471.997073988787</v>
      </c>
      <c r="AP88" s="9">
        <f t="shared" si="90"/>
        <v>32793.820951096313</v>
      </c>
      <c r="AQ88" s="9">
        <f t="shared" si="91"/>
        <v>33876.01704248249</v>
      </c>
      <c r="AR88" s="9">
        <f t="shared" si="92"/>
        <v>571948.81554425345</v>
      </c>
      <c r="AS88" s="9">
        <f t="shared" si="56"/>
        <v>356000</v>
      </c>
    </row>
    <row r="89" spans="1:45" outlineLevel="1" x14ac:dyDescent="0.3">
      <c r="A89" t="s">
        <v>185</v>
      </c>
      <c r="B89" t="s">
        <v>208</v>
      </c>
      <c r="C89" s="14" t="s">
        <v>165</v>
      </c>
      <c r="D89" t="str">
        <f t="shared" si="51"/>
        <v>ProdukID2057</v>
      </c>
      <c r="E89" s="9">
        <f t="shared" si="52"/>
        <v>2530000</v>
      </c>
      <c r="F89" s="9">
        <f t="shared" si="53"/>
        <v>253000</v>
      </c>
      <c r="G89" s="9">
        <f t="shared" si="57"/>
        <v>258566</v>
      </c>
      <c r="H89" s="9">
        <f t="shared" si="58"/>
        <v>265030.15000000002</v>
      </c>
      <c r="I89" s="9">
        <f t="shared" si="59"/>
        <v>272981.05450000003</v>
      </c>
      <c r="J89" s="9">
        <f t="shared" si="60"/>
        <v>280351.54297150002</v>
      </c>
      <c r="K89" s="9">
        <f t="shared" si="61"/>
        <v>286238.9253739015</v>
      </c>
      <c r="L89" s="9">
        <f t="shared" si="62"/>
        <v>296257.28776198806</v>
      </c>
      <c r="M89" s="9">
        <f t="shared" si="63"/>
        <v>304552.49181932374</v>
      </c>
      <c r="N89" s="9">
        <f t="shared" si="64"/>
        <v>310643.5416557102</v>
      </c>
      <c r="O89" s="9">
        <f t="shared" si="65"/>
        <v>323690.57040525001</v>
      </c>
      <c r="P89" s="9">
        <f t="shared" si="66"/>
        <v>334372.35922862327</v>
      </c>
      <c r="Q89" s="9">
        <f t="shared" si="67"/>
        <v>345072.27472393925</v>
      </c>
      <c r="R89" s="10">
        <f t="shared" si="68"/>
        <v>3530756.1984402351</v>
      </c>
      <c r="S89" s="9">
        <f t="shared" si="54"/>
        <v>303600</v>
      </c>
      <c r="T89" s="9">
        <f t="shared" si="69"/>
        <v>310279.2</v>
      </c>
      <c r="U89" s="9">
        <f t="shared" si="70"/>
        <v>318036.18</v>
      </c>
      <c r="V89" s="9">
        <f t="shared" si="71"/>
        <v>327577.26539999997</v>
      </c>
      <c r="W89" s="9">
        <f t="shared" si="72"/>
        <v>336421.85156579997</v>
      </c>
      <c r="X89" s="9">
        <f t="shared" si="73"/>
        <v>343486.71044868178</v>
      </c>
      <c r="Y89" s="9">
        <f t="shared" si="74"/>
        <v>355508.74531438563</v>
      </c>
      <c r="Z89" s="9">
        <f t="shared" si="75"/>
        <v>365462.99018318841</v>
      </c>
      <c r="AA89" s="9">
        <f t="shared" si="76"/>
        <v>372772.24998685217</v>
      </c>
      <c r="AB89" s="9">
        <f t="shared" si="77"/>
        <v>388428.68448629999</v>
      </c>
      <c r="AC89" s="9">
        <f t="shared" si="78"/>
        <v>401246.83107434789</v>
      </c>
      <c r="AD89" s="9">
        <f t="shared" si="79"/>
        <v>414086.72966872703</v>
      </c>
      <c r="AE89" s="11">
        <f t="shared" si="80"/>
        <v>4236907.4381282823</v>
      </c>
      <c r="AF89" s="9">
        <f t="shared" si="55"/>
        <v>354200.00000000006</v>
      </c>
      <c r="AG89" s="9">
        <f t="shared" si="81"/>
        <v>36432</v>
      </c>
      <c r="AH89" s="9">
        <f t="shared" si="82"/>
        <v>37233.504000000001</v>
      </c>
      <c r="AI89" s="9">
        <f t="shared" si="83"/>
        <v>38164.3416</v>
      </c>
      <c r="AJ89" s="9">
        <f t="shared" si="84"/>
        <v>39309.271847999997</v>
      </c>
      <c r="AK89" s="9">
        <f t="shared" si="85"/>
        <v>40370.622187895999</v>
      </c>
      <c r="AL89" s="9">
        <f t="shared" si="86"/>
        <v>41218.405253841818</v>
      </c>
      <c r="AM89" s="9">
        <f t="shared" si="87"/>
        <v>42661.04943772628</v>
      </c>
      <c r="AN89" s="9">
        <f t="shared" si="88"/>
        <v>43855.558821982617</v>
      </c>
      <c r="AO89" s="9">
        <f t="shared" si="89"/>
        <v>44732.669998422272</v>
      </c>
      <c r="AP89" s="9">
        <f t="shared" si="90"/>
        <v>46611.442138356011</v>
      </c>
      <c r="AQ89" s="9">
        <f t="shared" si="91"/>
        <v>48149.61972892176</v>
      </c>
      <c r="AR89" s="9">
        <f t="shared" si="92"/>
        <v>812938.48501514678</v>
      </c>
      <c r="AS89" s="9">
        <f t="shared" si="56"/>
        <v>506000</v>
      </c>
    </row>
    <row r="90" spans="1:45" outlineLevel="1" x14ac:dyDescent="0.3">
      <c r="A90" t="s">
        <v>185</v>
      </c>
      <c r="B90" t="s">
        <v>209</v>
      </c>
      <c r="C90" s="14" t="s">
        <v>166</v>
      </c>
      <c r="D90" t="str">
        <f t="shared" si="51"/>
        <v>ProdukID2065</v>
      </c>
      <c r="E90" s="9">
        <f t="shared" si="52"/>
        <v>33540000</v>
      </c>
      <c r="F90" s="9">
        <f t="shared" si="53"/>
        <v>3354000</v>
      </c>
      <c r="G90" s="9">
        <f t="shared" si="57"/>
        <v>3427788</v>
      </c>
      <c r="H90" s="9">
        <f t="shared" si="58"/>
        <v>3513482.7</v>
      </c>
      <c r="I90" s="9">
        <f t="shared" si="59"/>
        <v>3618887.1810000003</v>
      </c>
      <c r="J90" s="9">
        <f t="shared" si="60"/>
        <v>3716597.1348870005</v>
      </c>
      <c r="K90" s="9">
        <f t="shared" si="61"/>
        <v>3794645.6747196275</v>
      </c>
      <c r="L90" s="9">
        <f t="shared" si="62"/>
        <v>3927458.2733348142</v>
      </c>
      <c r="M90" s="9">
        <f t="shared" si="63"/>
        <v>4037427.1049881889</v>
      </c>
      <c r="N90" s="9">
        <f t="shared" si="64"/>
        <v>4118175.6470879526</v>
      </c>
      <c r="O90" s="9">
        <f t="shared" si="65"/>
        <v>4291139.0242656469</v>
      </c>
      <c r="P90" s="9">
        <f t="shared" si="66"/>
        <v>4432746.6120664133</v>
      </c>
      <c r="Q90" s="9">
        <f t="shared" si="67"/>
        <v>4574594.5036525382</v>
      </c>
      <c r="R90" s="10">
        <f t="shared" si="68"/>
        <v>46806941.856002174</v>
      </c>
      <c r="S90" s="9">
        <f t="shared" si="54"/>
        <v>4024800</v>
      </c>
      <c r="T90" s="9">
        <f t="shared" si="69"/>
        <v>4113345.6</v>
      </c>
      <c r="U90" s="9">
        <f t="shared" si="70"/>
        <v>4216179.24</v>
      </c>
      <c r="V90" s="9">
        <f t="shared" si="71"/>
        <v>4342664.6172000002</v>
      </c>
      <c r="W90" s="9">
        <f t="shared" si="72"/>
        <v>4459916.5618644003</v>
      </c>
      <c r="X90" s="9">
        <f t="shared" si="73"/>
        <v>4553574.8096635528</v>
      </c>
      <c r="Y90" s="9">
        <f t="shared" si="74"/>
        <v>4712949.9280017773</v>
      </c>
      <c r="Z90" s="9">
        <f t="shared" si="75"/>
        <v>4844912.5259858267</v>
      </c>
      <c r="AA90" s="9">
        <f t="shared" si="76"/>
        <v>4941810.7765055429</v>
      </c>
      <c r="AB90" s="9">
        <f t="shared" si="77"/>
        <v>5149366.8291187761</v>
      </c>
      <c r="AC90" s="9">
        <f t="shared" si="78"/>
        <v>5319295.9344796957</v>
      </c>
      <c r="AD90" s="9">
        <f t="shared" si="79"/>
        <v>5489513.4043830456</v>
      </c>
      <c r="AE90" s="11">
        <f t="shared" si="80"/>
        <v>56168330.227202624</v>
      </c>
      <c r="AF90" s="9">
        <f t="shared" si="55"/>
        <v>4695600</v>
      </c>
      <c r="AG90" s="9">
        <f t="shared" si="81"/>
        <v>482976</v>
      </c>
      <c r="AH90" s="9">
        <f t="shared" si="82"/>
        <v>493601.47200000001</v>
      </c>
      <c r="AI90" s="9">
        <f t="shared" si="83"/>
        <v>505941.50880000001</v>
      </c>
      <c r="AJ90" s="9">
        <f t="shared" si="84"/>
        <v>521119.75406400004</v>
      </c>
      <c r="AK90" s="9">
        <f t="shared" si="85"/>
        <v>535189.98742372799</v>
      </c>
      <c r="AL90" s="9">
        <f t="shared" si="86"/>
        <v>546428.97715962632</v>
      </c>
      <c r="AM90" s="9">
        <f t="shared" si="87"/>
        <v>565553.99136021326</v>
      </c>
      <c r="AN90" s="9">
        <f t="shared" si="88"/>
        <v>581389.50311829918</v>
      </c>
      <c r="AO90" s="9">
        <f t="shared" si="89"/>
        <v>593017.29318066512</v>
      </c>
      <c r="AP90" s="9">
        <f t="shared" si="90"/>
        <v>617924.01949425309</v>
      </c>
      <c r="AQ90" s="9">
        <f t="shared" si="91"/>
        <v>638315.51213756343</v>
      </c>
      <c r="AR90" s="9">
        <f t="shared" si="92"/>
        <v>10777058.018738348</v>
      </c>
      <c r="AS90" s="9">
        <f t="shared" si="56"/>
        <v>6708000</v>
      </c>
    </row>
    <row r="91" spans="1:45" outlineLevel="1" x14ac:dyDescent="0.3">
      <c r="A91" t="s">
        <v>185</v>
      </c>
      <c r="B91" t="s">
        <v>210</v>
      </c>
      <c r="C91" s="14" t="s">
        <v>167</v>
      </c>
      <c r="D91" t="str">
        <f t="shared" si="51"/>
        <v>ProdukID2069</v>
      </c>
      <c r="E91" s="9">
        <f t="shared" si="52"/>
        <v>5290000</v>
      </c>
      <c r="F91" s="9">
        <f t="shared" si="53"/>
        <v>529000</v>
      </c>
      <c r="G91" s="9">
        <f t="shared" si="57"/>
        <v>540638</v>
      </c>
      <c r="H91" s="9">
        <f t="shared" si="58"/>
        <v>554153.94999999995</v>
      </c>
      <c r="I91" s="9">
        <f t="shared" si="59"/>
        <v>570778.56849999994</v>
      </c>
      <c r="J91" s="9">
        <f t="shared" si="60"/>
        <v>586189.58984949999</v>
      </c>
      <c r="K91" s="9">
        <f t="shared" si="61"/>
        <v>598499.57123633951</v>
      </c>
      <c r="L91" s="9">
        <f t="shared" si="62"/>
        <v>619447.05622961139</v>
      </c>
      <c r="M91" s="9">
        <f t="shared" si="63"/>
        <v>636791.57380404056</v>
      </c>
      <c r="N91" s="9">
        <f t="shared" si="64"/>
        <v>649527.40528012137</v>
      </c>
      <c r="O91" s="9">
        <f t="shared" si="65"/>
        <v>676807.55630188645</v>
      </c>
      <c r="P91" s="9">
        <f t="shared" si="66"/>
        <v>699142.20565984875</v>
      </c>
      <c r="Q91" s="9">
        <f t="shared" si="67"/>
        <v>721514.75624096394</v>
      </c>
      <c r="R91" s="10">
        <f t="shared" si="68"/>
        <v>7382490.2331023114</v>
      </c>
      <c r="S91" s="9">
        <f t="shared" si="54"/>
        <v>634800</v>
      </c>
      <c r="T91" s="9">
        <f t="shared" si="69"/>
        <v>648765.6</v>
      </c>
      <c r="U91" s="9">
        <f t="shared" si="70"/>
        <v>664984.74</v>
      </c>
      <c r="V91" s="9">
        <f t="shared" si="71"/>
        <v>684934.28220000002</v>
      </c>
      <c r="W91" s="9">
        <f t="shared" si="72"/>
        <v>703427.50781940005</v>
      </c>
      <c r="X91" s="9">
        <f t="shared" si="73"/>
        <v>718199.48548360751</v>
      </c>
      <c r="Y91" s="9">
        <f t="shared" si="74"/>
        <v>743336.46747553372</v>
      </c>
      <c r="Z91" s="9">
        <f t="shared" si="75"/>
        <v>764149.88856484869</v>
      </c>
      <c r="AA91" s="9">
        <f t="shared" si="76"/>
        <v>779432.88633614569</v>
      </c>
      <c r="AB91" s="9">
        <f t="shared" si="77"/>
        <v>812169.06756226381</v>
      </c>
      <c r="AC91" s="9">
        <f t="shared" si="78"/>
        <v>838970.64679181855</v>
      </c>
      <c r="AD91" s="9">
        <f t="shared" si="79"/>
        <v>865817.70748915675</v>
      </c>
      <c r="AE91" s="11">
        <f t="shared" si="80"/>
        <v>8858988.2797227744</v>
      </c>
      <c r="AF91" s="9">
        <f t="shared" si="55"/>
        <v>740600.00000000012</v>
      </c>
      <c r="AG91" s="9">
        <f t="shared" si="81"/>
        <v>76176</v>
      </c>
      <c r="AH91" s="9">
        <f t="shared" si="82"/>
        <v>77851.872000000003</v>
      </c>
      <c r="AI91" s="9">
        <f t="shared" si="83"/>
        <v>79798.168799999999</v>
      </c>
      <c r="AJ91" s="9">
        <f t="shared" si="84"/>
        <v>82192.113863999999</v>
      </c>
      <c r="AK91" s="9">
        <f t="shared" si="85"/>
        <v>84411.300938328</v>
      </c>
      <c r="AL91" s="9">
        <f t="shared" si="86"/>
        <v>86183.938258032882</v>
      </c>
      <c r="AM91" s="9">
        <f t="shared" si="87"/>
        <v>89200.376097064029</v>
      </c>
      <c r="AN91" s="9">
        <f t="shared" si="88"/>
        <v>91697.986627781822</v>
      </c>
      <c r="AO91" s="9">
        <f t="shared" si="89"/>
        <v>93531.946360337461</v>
      </c>
      <c r="AP91" s="9">
        <f t="shared" si="90"/>
        <v>97460.288107471628</v>
      </c>
      <c r="AQ91" s="9">
        <f t="shared" si="91"/>
        <v>100676.47761501819</v>
      </c>
      <c r="AR91" s="9">
        <f t="shared" si="92"/>
        <v>1699780.4686680338</v>
      </c>
      <c r="AS91" s="9">
        <f t="shared" si="56"/>
        <v>1058000</v>
      </c>
    </row>
    <row r="92" spans="1:45" outlineLevel="1" x14ac:dyDescent="0.3">
      <c r="A92" t="s">
        <v>185</v>
      </c>
      <c r="B92" t="s">
        <v>211</v>
      </c>
      <c r="C92" s="14" t="s">
        <v>168</v>
      </c>
      <c r="D92" t="str">
        <f t="shared" si="51"/>
        <v>ProdukID2071</v>
      </c>
      <c r="E92" s="9">
        <f t="shared" si="52"/>
        <v>1900000</v>
      </c>
      <c r="F92" s="9">
        <f t="shared" si="53"/>
        <v>190000</v>
      </c>
      <c r="G92" s="9">
        <f t="shared" si="57"/>
        <v>194180</v>
      </c>
      <c r="H92" s="9">
        <f t="shared" si="58"/>
        <v>199034.5</v>
      </c>
      <c r="I92" s="9">
        <f t="shared" si="59"/>
        <v>205005.535</v>
      </c>
      <c r="J92" s="9">
        <f t="shared" si="60"/>
        <v>210540.68444499999</v>
      </c>
      <c r="K92" s="9">
        <f t="shared" si="61"/>
        <v>214962.038818345</v>
      </c>
      <c r="L92" s="9">
        <f t="shared" si="62"/>
        <v>222485.71017698708</v>
      </c>
      <c r="M92" s="9">
        <f t="shared" si="63"/>
        <v>228715.31006194273</v>
      </c>
      <c r="N92" s="9">
        <f t="shared" si="64"/>
        <v>233289.61626318158</v>
      </c>
      <c r="O92" s="9">
        <f t="shared" si="65"/>
        <v>243087.78014623522</v>
      </c>
      <c r="P92" s="9">
        <f t="shared" si="66"/>
        <v>251109.67689106098</v>
      </c>
      <c r="Q92" s="9">
        <f t="shared" si="67"/>
        <v>259145.18655157494</v>
      </c>
      <c r="R92" s="10">
        <f t="shared" si="68"/>
        <v>2651556.0383543279</v>
      </c>
      <c r="S92" s="9">
        <f t="shared" si="54"/>
        <v>228000</v>
      </c>
      <c r="T92" s="9">
        <f t="shared" si="69"/>
        <v>233016</v>
      </c>
      <c r="U92" s="9">
        <f t="shared" si="70"/>
        <v>238841.4</v>
      </c>
      <c r="V92" s="9">
        <f t="shared" si="71"/>
        <v>246006.64199999999</v>
      </c>
      <c r="W92" s="9">
        <f t="shared" si="72"/>
        <v>252648.82133399998</v>
      </c>
      <c r="X92" s="9">
        <f t="shared" si="73"/>
        <v>257954.44658201397</v>
      </c>
      <c r="Y92" s="9">
        <f t="shared" si="74"/>
        <v>266982.85221238446</v>
      </c>
      <c r="Z92" s="9">
        <f t="shared" si="75"/>
        <v>274458.37207433122</v>
      </c>
      <c r="AA92" s="9">
        <f t="shared" si="76"/>
        <v>279947.53951581783</v>
      </c>
      <c r="AB92" s="9">
        <f t="shared" si="77"/>
        <v>291705.3361754822</v>
      </c>
      <c r="AC92" s="9">
        <f t="shared" si="78"/>
        <v>301331.61226927309</v>
      </c>
      <c r="AD92" s="9">
        <f t="shared" si="79"/>
        <v>310974.2238618898</v>
      </c>
      <c r="AE92" s="11">
        <f t="shared" si="80"/>
        <v>3181867.246025193</v>
      </c>
      <c r="AF92" s="9">
        <f t="shared" si="55"/>
        <v>266000</v>
      </c>
      <c r="AG92" s="9">
        <f t="shared" si="81"/>
        <v>27360</v>
      </c>
      <c r="AH92" s="9">
        <f t="shared" si="82"/>
        <v>27961.919999999998</v>
      </c>
      <c r="AI92" s="9">
        <f t="shared" si="83"/>
        <v>28660.967999999997</v>
      </c>
      <c r="AJ92" s="9">
        <f t="shared" si="84"/>
        <v>29520.797039999998</v>
      </c>
      <c r="AK92" s="9">
        <f t="shared" si="85"/>
        <v>30317.858560079996</v>
      </c>
      <c r="AL92" s="9">
        <f t="shared" si="86"/>
        <v>30954.533589841674</v>
      </c>
      <c r="AM92" s="9">
        <f t="shared" si="87"/>
        <v>32037.942265486134</v>
      </c>
      <c r="AN92" s="9">
        <f t="shared" si="88"/>
        <v>32935.004648919748</v>
      </c>
      <c r="AO92" s="9">
        <f t="shared" si="89"/>
        <v>33593.704741898146</v>
      </c>
      <c r="AP92" s="9">
        <f t="shared" si="90"/>
        <v>35004.640341057864</v>
      </c>
      <c r="AQ92" s="9">
        <f t="shared" si="91"/>
        <v>36159.793472312776</v>
      </c>
      <c r="AR92" s="9">
        <f t="shared" si="92"/>
        <v>610507.1626595963</v>
      </c>
      <c r="AS92" s="9">
        <f t="shared" si="56"/>
        <v>380000</v>
      </c>
    </row>
    <row r="93" spans="1:45" outlineLevel="1" x14ac:dyDescent="0.3">
      <c r="A93" t="s">
        <v>185</v>
      </c>
      <c r="B93" t="s">
        <v>212</v>
      </c>
      <c r="C93" s="14" t="s">
        <v>169</v>
      </c>
      <c r="D93" t="str">
        <f t="shared" si="51"/>
        <v>ProdukID2073</v>
      </c>
      <c r="E93" s="9">
        <f t="shared" si="52"/>
        <v>1330000</v>
      </c>
      <c r="F93" s="9">
        <f t="shared" si="53"/>
        <v>133000</v>
      </c>
      <c r="G93" s="9">
        <f t="shared" si="57"/>
        <v>135926</v>
      </c>
      <c r="H93" s="9">
        <f t="shared" si="58"/>
        <v>139324.15</v>
      </c>
      <c r="I93" s="9">
        <f t="shared" si="59"/>
        <v>143503.87450000001</v>
      </c>
      <c r="J93" s="9">
        <f t="shared" si="60"/>
        <v>147378.4791115</v>
      </c>
      <c r="K93" s="9">
        <f t="shared" si="61"/>
        <v>150473.4271728415</v>
      </c>
      <c r="L93" s="9">
        <f t="shared" si="62"/>
        <v>155739.99712389096</v>
      </c>
      <c r="M93" s="9">
        <f t="shared" si="63"/>
        <v>160100.71704335991</v>
      </c>
      <c r="N93" s="9">
        <f t="shared" si="64"/>
        <v>163302.73138422711</v>
      </c>
      <c r="O93" s="9">
        <f t="shared" si="65"/>
        <v>170161.44610236466</v>
      </c>
      <c r="P93" s="9">
        <f t="shared" si="66"/>
        <v>175776.7738237427</v>
      </c>
      <c r="Q93" s="9">
        <f t="shared" si="67"/>
        <v>181401.63058610246</v>
      </c>
      <c r="R93" s="10">
        <f t="shared" si="68"/>
        <v>1856089.2268480293</v>
      </c>
      <c r="S93" s="9">
        <f t="shared" si="54"/>
        <v>159600</v>
      </c>
      <c r="T93" s="9">
        <f t="shared" si="69"/>
        <v>163111.20000000001</v>
      </c>
      <c r="U93" s="9">
        <f t="shared" si="70"/>
        <v>167188.98000000001</v>
      </c>
      <c r="V93" s="9">
        <f t="shared" si="71"/>
        <v>172204.64940000002</v>
      </c>
      <c r="W93" s="9">
        <f t="shared" si="72"/>
        <v>176854.17493380004</v>
      </c>
      <c r="X93" s="9">
        <f t="shared" si="73"/>
        <v>180568.11260740983</v>
      </c>
      <c r="Y93" s="9">
        <f t="shared" si="74"/>
        <v>186887.99654866918</v>
      </c>
      <c r="Z93" s="9">
        <f t="shared" si="75"/>
        <v>192120.86045203192</v>
      </c>
      <c r="AA93" s="9">
        <f t="shared" si="76"/>
        <v>195963.27766107256</v>
      </c>
      <c r="AB93" s="9">
        <f t="shared" si="77"/>
        <v>204193.7353228376</v>
      </c>
      <c r="AC93" s="9">
        <f t="shared" si="78"/>
        <v>210932.12858849124</v>
      </c>
      <c r="AD93" s="9">
        <f t="shared" si="79"/>
        <v>217681.95670332297</v>
      </c>
      <c r="AE93" s="11">
        <f t="shared" si="80"/>
        <v>2227307.0722176353</v>
      </c>
      <c r="AF93" s="9">
        <f t="shared" si="55"/>
        <v>186200.00000000003</v>
      </c>
      <c r="AG93" s="9">
        <f t="shared" si="81"/>
        <v>19152</v>
      </c>
      <c r="AH93" s="9">
        <f t="shared" si="82"/>
        <v>19573.344000000001</v>
      </c>
      <c r="AI93" s="9">
        <f t="shared" si="83"/>
        <v>20062.677600000003</v>
      </c>
      <c r="AJ93" s="9">
        <f t="shared" si="84"/>
        <v>20664.557928000002</v>
      </c>
      <c r="AK93" s="9">
        <f t="shared" si="85"/>
        <v>21222.500992056001</v>
      </c>
      <c r="AL93" s="9">
        <f t="shared" si="86"/>
        <v>21668.173512889178</v>
      </c>
      <c r="AM93" s="9">
        <f t="shared" si="87"/>
        <v>22426.559585840299</v>
      </c>
      <c r="AN93" s="9">
        <f t="shared" si="88"/>
        <v>23054.503254243828</v>
      </c>
      <c r="AO93" s="9">
        <f t="shared" si="89"/>
        <v>23515.593319328706</v>
      </c>
      <c r="AP93" s="9">
        <f t="shared" si="90"/>
        <v>24503.248238740511</v>
      </c>
      <c r="AQ93" s="9">
        <f t="shared" si="91"/>
        <v>25311.855430618947</v>
      </c>
      <c r="AR93" s="9">
        <f t="shared" si="92"/>
        <v>427355.01386171754</v>
      </c>
      <c r="AS93" s="9">
        <f t="shared" si="56"/>
        <v>266000</v>
      </c>
    </row>
    <row r="94" spans="1:45" outlineLevel="1" x14ac:dyDescent="0.3">
      <c r="A94" t="s">
        <v>185</v>
      </c>
      <c r="B94" t="s">
        <v>213</v>
      </c>
      <c r="C94" s="14" t="s">
        <v>170</v>
      </c>
      <c r="D94" t="str">
        <f t="shared" si="51"/>
        <v>ProdukID2074</v>
      </c>
      <c r="E94" s="9">
        <f t="shared" si="52"/>
        <v>7060000</v>
      </c>
      <c r="F94" s="9">
        <f t="shared" si="53"/>
        <v>706000</v>
      </c>
      <c r="G94" s="9">
        <f t="shared" si="57"/>
        <v>721532</v>
      </c>
      <c r="H94" s="9">
        <f t="shared" si="58"/>
        <v>739570.3</v>
      </c>
      <c r="I94" s="9">
        <f t="shared" si="59"/>
        <v>761757.4090000001</v>
      </c>
      <c r="J94" s="9">
        <f t="shared" si="60"/>
        <v>782324.85904300015</v>
      </c>
      <c r="K94" s="9">
        <f t="shared" si="61"/>
        <v>798753.68108290317</v>
      </c>
      <c r="L94" s="9">
        <f t="shared" si="62"/>
        <v>826710.05992080481</v>
      </c>
      <c r="M94" s="9">
        <f t="shared" si="63"/>
        <v>849857.94159858732</v>
      </c>
      <c r="N94" s="9">
        <f t="shared" si="64"/>
        <v>866855.10043055902</v>
      </c>
      <c r="O94" s="9">
        <f t="shared" si="65"/>
        <v>903263.01464864251</v>
      </c>
      <c r="P94" s="9">
        <f t="shared" si="66"/>
        <v>933070.69413204771</v>
      </c>
      <c r="Q94" s="9">
        <f t="shared" si="67"/>
        <v>962928.95634427317</v>
      </c>
      <c r="R94" s="10">
        <f t="shared" si="68"/>
        <v>9852624.0162008181</v>
      </c>
      <c r="S94" s="9">
        <f t="shared" si="54"/>
        <v>847200</v>
      </c>
      <c r="T94" s="9">
        <f t="shared" si="69"/>
        <v>865838.4</v>
      </c>
      <c r="U94" s="9">
        <f t="shared" si="70"/>
        <v>887484.36</v>
      </c>
      <c r="V94" s="9">
        <f t="shared" si="71"/>
        <v>914108.89079999994</v>
      </c>
      <c r="W94" s="9">
        <f t="shared" si="72"/>
        <v>938789.83085159992</v>
      </c>
      <c r="X94" s="9">
        <f t="shared" si="73"/>
        <v>958504.41729948355</v>
      </c>
      <c r="Y94" s="9">
        <f t="shared" si="74"/>
        <v>992052.07190496544</v>
      </c>
      <c r="Z94" s="9">
        <f t="shared" si="75"/>
        <v>1019829.5299183045</v>
      </c>
      <c r="AA94" s="9">
        <f t="shared" si="76"/>
        <v>1040226.1205166706</v>
      </c>
      <c r="AB94" s="9">
        <f t="shared" si="77"/>
        <v>1083915.6175783707</v>
      </c>
      <c r="AC94" s="9">
        <f t="shared" si="78"/>
        <v>1119684.8329584571</v>
      </c>
      <c r="AD94" s="9">
        <f t="shared" si="79"/>
        <v>1155514.7476131276</v>
      </c>
      <c r="AE94" s="11">
        <f t="shared" si="80"/>
        <v>11823148.81944098</v>
      </c>
      <c r="AF94" s="9">
        <f t="shared" si="55"/>
        <v>988400.00000000012</v>
      </c>
      <c r="AG94" s="9">
        <f t="shared" si="81"/>
        <v>101664</v>
      </c>
      <c r="AH94" s="9">
        <f t="shared" si="82"/>
        <v>103900.60800000001</v>
      </c>
      <c r="AI94" s="9">
        <f t="shared" si="83"/>
        <v>106498.1232</v>
      </c>
      <c r="AJ94" s="9">
        <f t="shared" si="84"/>
        <v>109693.066896</v>
      </c>
      <c r="AK94" s="9">
        <f t="shared" si="85"/>
        <v>112654.779702192</v>
      </c>
      <c r="AL94" s="9">
        <f t="shared" si="86"/>
        <v>115020.53007593803</v>
      </c>
      <c r="AM94" s="9">
        <f t="shared" si="87"/>
        <v>119046.24862859586</v>
      </c>
      <c r="AN94" s="9">
        <f t="shared" si="88"/>
        <v>122379.54359019654</v>
      </c>
      <c r="AO94" s="9">
        <f t="shared" si="89"/>
        <v>124827.13446200047</v>
      </c>
      <c r="AP94" s="9">
        <f t="shared" si="90"/>
        <v>130069.87410940448</v>
      </c>
      <c r="AQ94" s="9">
        <f t="shared" si="91"/>
        <v>134362.17995501484</v>
      </c>
      <c r="AR94" s="9">
        <f t="shared" si="92"/>
        <v>2268516.0886193425</v>
      </c>
      <c r="AS94" s="9">
        <f t="shared" si="56"/>
        <v>1412000</v>
      </c>
    </row>
    <row r="95" spans="1:45" outlineLevel="1" x14ac:dyDescent="0.3">
      <c r="A95" t="s">
        <v>185</v>
      </c>
      <c r="B95" t="s">
        <v>214</v>
      </c>
      <c r="C95" s="14" t="s">
        <v>171</v>
      </c>
      <c r="D95" t="str">
        <f t="shared" si="51"/>
        <v>ProdukID2075</v>
      </c>
      <c r="E95" s="9">
        <f t="shared" si="52"/>
        <v>5600000</v>
      </c>
      <c r="F95" s="9">
        <f t="shared" si="53"/>
        <v>560000</v>
      </c>
      <c r="G95" s="9">
        <f t="shared" si="57"/>
        <v>572320</v>
      </c>
      <c r="H95" s="9">
        <f t="shared" si="58"/>
        <v>586628</v>
      </c>
      <c r="I95" s="9">
        <f t="shared" si="59"/>
        <v>604226.84</v>
      </c>
      <c r="J95" s="9">
        <f t="shared" si="60"/>
        <v>620540.96467999998</v>
      </c>
      <c r="K95" s="9">
        <f t="shared" si="61"/>
        <v>633572.32493827993</v>
      </c>
      <c r="L95" s="9">
        <f t="shared" si="62"/>
        <v>655747.35631111974</v>
      </c>
      <c r="M95" s="9">
        <f t="shared" si="63"/>
        <v>674108.28228783107</v>
      </c>
      <c r="N95" s="9">
        <f t="shared" si="64"/>
        <v>687590.44793358771</v>
      </c>
      <c r="O95" s="9">
        <f t="shared" si="65"/>
        <v>716469.2467467984</v>
      </c>
      <c r="P95" s="9">
        <f t="shared" si="66"/>
        <v>740112.73188944277</v>
      </c>
      <c r="Q95" s="9">
        <f t="shared" si="67"/>
        <v>763796.33930990496</v>
      </c>
      <c r="R95" s="10">
        <f t="shared" si="68"/>
        <v>7815112.5340969637</v>
      </c>
      <c r="S95" s="9">
        <f t="shared" si="54"/>
        <v>672000</v>
      </c>
      <c r="T95" s="9">
        <f t="shared" si="69"/>
        <v>686784</v>
      </c>
      <c r="U95" s="9">
        <f t="shared" si="70"/>
        <v>703953.6</v>
      </c>
      <c r="V95" s="9">
        <f t="shared" si="71"/>
        <v>725072.20799999998</v>
      </c>
      <c r="W95" s="9">
        <f t="shared" si="72"/>
        <v>744649.15761600004</v>
      </c>
      <c r="X95" s="9">
        <f t="shared" si="73"/>
        <v>760286.78992593603</v>
      </c>
      <c r="Y95" s="9">
        <f t="shared" si="74"/>
        <v>786896.82757334376</v>
      </c>
      <c r="Z95" s="9">
        <f t="shared" si="75"/>
        <v>808929.93874539738</v>
      </c>
      <c r="AA95" s="9">
        <f t="shared" si="76"/>
        <v>825108.53752030537</v>
      </c>
      <c r="AB95" s="9">
        <f t="shared" si="77"/>
        <v>859763.09609615814</v>
      </c>
      <c r="AC95" s="9">
        <f t="shared" si="78"/>
        <v>888135.27826733142</v>
      </c>
      <c r="AD95" s="9">
        <f t="shared" si="79"/>
        <v>916555.60717188602</v>
      </c>
      <c r="AE95" s="11">
        <f t="shared" si="80"/>
        <v>9378135.0409163572</v>
      </c>
      <c r="AF95" s="9">
        <f t="shared" si="55"/>
        <v>784000.00000000012</v>
      </c>
      <c r="AG95" s="9">
        <f t="shared" si="81"/>
        <v>80640</v>
      </c>
      <c r="AH95" s="9">
        <f t="shared" si="82"/>
        <v>82414.080000000002</v>
      </c>
      <c r="AI95" s="9">
        <f t="shared" si="83"/>
        <v>84474.432000000001</v>
      </c>
      <c r="AJ95" s="9">
        <f t="shared" si="84"/>
        <v>87008.664959999995</v>
      </c>
      <c r="AK95" s="9">
        <f t="shared" si="85"/>
        <v>89357.898913919998</v>
      </c>
      <c r="AL95" s="9">
        <f t="shared" si="86"/>
        <v>91234.414791112315</v>
      </c>
      <c r="AM95" s="9">
        <f t="shared" si="87"/>
        <v>94427.619308801251</v>
      </c>
      <c r="AN95" s="9">
        <f t="shared" si="88"/>
        <v>97071.592649447688</v>
      </c>
      <c r="AO95" s="9">
        <f t="shared" si="89"/>
        <v>99013.024502436645</v>
      </c>
      <c r="AP95" s="9">
        <f t="shared" si="90"/>
        <v>103171.57153153898</v>
      </c>
      <c r="AQ95" s="9">
        <f t="shared" si="91"/>
        <v>106576.23339207977</v>
      </c>
      <c r="AR95" s="9">
        <f t="shared" si="92"/>
        <v>1799389.5320493367</v>
      </c>
      <c r="AS95" s="9">
        <f t="shared" si="56"/>
        <v>1120000</v>
      </c>
    </row>
    <row r="96" spans="1:45" outlineLevel="1" x14ac:dyDescent="0.3">
      <c r="A96" t="s">
        <v>185</v>
      </c>
      <c r="B96" t="s">
        <v>215</v>
      </c>
      <c r="C96" s="14" t="s">
        <v>172</v>
      </c>
      <c r="D96" t="str">
        <f t="shared" si="51"/>
        <v>ProdukID2077</v>
      </c>
      <c r="E96" s="9">
        <f t="shared" si="52"/>
        <v>7420000</v>
      </c>
      <c r="F96" s="9">
        <f t="shared" si="53"/>
        <v>742000</v>
      </c>
      <c r="G96" s="9">
        <f t="shared" si="57"/>
        <v>758324</v>
      </c>
      <c r="H96" s="9">
        <f t="shared" si="58"/>
        <v>777282.1</v>
      </c>
      <c r="I96" s="9">
        <f t="shared" si="59"/>
        <v>800600.56299999997</v>
      </c>
      <c r="J96" s="9">
        <f t="shared" si="60"/>
        <v>822216.77820099995</v>
      </c>
      <c r="K96" s="9">
        <f t="shared" si="61"/>
        <v>839483.33054322097</v>
      </c>
      <c r="L96" s="9">
        <f t="shared" si="62"/>
        <v>868865.24711223366</v>
      </c>
      <c r="M96" s="9">
        <f t="shared" si="63"/>
        <v>893193.47403137619</v>
      </c>
      <c r="N96" s="9">
        <f t="shared" si="64"/>
        <v>911057.34351200366</v>
      </c>
      <c r="O96" s="9">
        <f t="shared" si="65"/>
        <v>949321.75193950778</v>
      </c>
      <c r="P96" s="9">
        <f t="shared" si="66"/>
        <v>980649.36975351151</v>
      </c>
      <c r="Q96" s="9">
        <f t="shared" si="67"/>
        <v>1012030.1495856239</v>
      </c>
      <c r="R96" s="10">
        <f t="shared" si="68"/>
        <v>10355024.107678477</v>
      </c>
      <c r="S96" s="9">
        <f t="shared" si="54"/>
        <v>890400</v>
      </c>
      <c r="T96" s="9">
        <f t="shared" si="69"/>
        <v>909988.8</v>
      </c>
      <c r="U96" s="9">
        <f t="shared" si="70"/>
        <v>932738.52</v>
      </c>
      <c r="V96" s="9">
        <f t="shared" si="71"/>
        <v>960720.67559999996</v>
      </c>
      <c r="W96" s="9">
        <f t="shared" si="72"/>
        <v>986660.13384119992</v>
      </c>
      <c r="X96" s="9">
        <f t="shared" si="73"/>
        <v>1007379.9966518651</v>
      </c>
      <c r="Y96" s="9">
        <f t="shared" si="74"/>
        <v>1042638.2965346803</v>
      </c>
      <c r="Z96" s="9">
        <f t="shared" si="75"/>
        <v>1071832.1688376514</v>
      </c>
      <c r="AA96" s="9">
        <f t="shared" si="76"/>
        <v>1093268.8122144043</v>
      </c>
      <c r="AB96" s="9">
        <f t="shared" si="77"/>
        <v>1139186.1023274094</v>
      </c>
      <c r="AC96" s="9">
        <f t="shared" si="78"/>
        <v>1176779.243704214</v>
      </c>
      <c r="AD96" s="9">
        <f t="shared" si="79"/>
        <v>1214436.1795027489</v>
      </c>
      <c r="AE96" s="11">
        <f t="shared" si="80"/>
        <v>12426028.929214176</v>
      </c>
      <c r="AF96" s="9">
        <f t="shared" si="55"/>
        <v>1038800.0000000001</v>
      </c>
      <c r="AG96" s="9">
        <f t="shared" si="81"/>
        <v>106848</v>
      </c>
      <c r="AH96" s="9">
        <f t="shared" si="82"/>
        <v>109198.656</v>
      </c>
      <c r="AI96" s="9">
        <f t="shared" si="83"/>
        <v>111928.62240000001</v>
      </c>
      <c r="AJ96" s="9">
        <f t="shared" si="84"/>
        <v>115286.48107200001</v>
      </c>
      <c r="AK96" s="9">
        <f t="shared" si="85"/>
        <v>118399.216060944</v>
      </c>
      <c r="AL96" s="9">
        <f t="shared" si="86"/>
        <v>120885.59959822382</v>
      </c>
      <c r="AM96" s="9">
        <f t="shared" si="87"/>
        <v>125116.59558416165</v>
      </c>
      <c r="AN96" s="9">
        <f t="shared" si="88"/>
        <v>128619.86026051818</v>
      </c>
      <c r="AO96" s="9">
        <f t="shared" si="89"/>
        <v>131192.25746572856</v>
      </c>
      <c r="AP96" s="9">
        <f t="shared" si="90"/>
        <v>136702.33227928917</v>
      </c>
      <c r="AQ96" s="9">
        <f t="shared" si="91"/>
        <v>141213.50924450572</v>
      </c>
      <c r="AR96" s="9">
        <f t="shared" si="92"/>
        <v>2384191.129965371</v>
      </c>
      <c r="AS96" s="9">
        <f t="shared" si="56"/>
        <v>1484000</v>
      </c>
    </row>
    <row r="97" spans="1:45" outlineLevel="1" x14ac:dyDescent="0.3">
      <c r="A97" t="s">
        <v>185</v>
      </c>
      <c r="B97" t="s">
        <v>216</v>
      </c>
      <c r="C97" s="14" t="s">
        <v>173</v>
      </c>
      <c r="D97" t="str">
        <f t="shared" si="51"/>
        <v>ProdukID2081</v>
      </c>
      <c r="E97" s="9">
        <f t="shared" si="52"/>
        <v>21920000</v>
      </c>
      <c r="F97" s="9">
        <f t="shared" si="53"/>
        <v>2192000</v>
      </c>
      <c r="G97" s="9">
        <f t="shared" si="57"/>
        <v>2240224</v>
      </c>
      <c r="H97" s="9">
        <f t="shared" si="58"/>
        <v>2296229.6</v>
      </c>
      <c r="I97" s="9">
        <f t="shared" si="59"/>
        <v>2365116.4879999999</v>
      </c>
      <c r="J97" s="9">
        <f t="shared" si="60"/>
        <v>2428974.6331759999</v>
      </c>
      <c r="K97" s="9">
        <f t="shared" si="61"/>
        <v>2479983.1004726957</v>
      </c>
      <c r="L97" s="9">
        <f t="shared" si="62"/>
        <v>2566782.50898924</v>
      </c>
      <c r="M97" s="9">
        <f t="shared" si="63"/>
        <v>2638652.419240939</v>
      </c>
      <c r="N97" s="9">
        <f t="shared" si="64"/>
        <v>2691425.4676257577</v>
      </c>
      <c r="O97" s="9">
        <f t="shared" si="65"/>
        <v>2804465.3372660396</v>
      </c>
      <c r="P97" s="9">
        <f t="shared" si="66"/>
        <v>2897012.693395819</v>
      </c>
      <c r="Q97" s="9">
        <f t="shared" si="67"/>
        <v>2989717.0995844854</v>
      </c>
      <c r="R97" s="10">
        <f t="shared" si="68"/>
        <v>30590583.34775098</v>
      </c>
      <c r="S97" s="9">
        <f t="shared" si="54"/>
        <v>2630400</v>
      </c>
      <c r="T97" s="9">
        <f t="shared" si="69"/>
        <v>2688268.8</v>
      </c>
      <c r="U97" s="9">
        <f t="shared" si="70"/>
        <v>2755475.52</v>
      </c>
      <c r="V97" s="9">
        <f t="shared" si="71"/>
        <v>2838139.7856000001</v>
      </c>
      <c r="W97" s="9">
        <f t="shared" si="72"/>
        <v>2914769.5598112</v>
      </c>
      <c r="X97" s="9">
        <f t="shared" si="73"/>
        <v>2975979.7205672353</v>
      </c>
      <c r="Y97" s="9">
        <f t="shared" si="74"/>
        <v>3080139.0107870884</v>
      </c>
      <c r="Z97" s="9">
        <f t="shared" si="75"/>
        <v>3166382.903089127</v>
      </c>
      <c r="AA97" s="9">
        <f t="shared" si="76"/>
        <v>3229710.5611509094</v>
      </c>
      <c r="AB97" s="9">
        <f t="shared" si="77"/>
        <v>3365358.4047192475</v>
      </c>
      <c r="AC97" s="9">
        <f t="shared" si="78"/>
        <v>3476415.2320749825</v>
      </c>
      <c r="AD97" s="9">
        <f t="shared" si="79"/>
        <v>3587660.519501382</v>
      </c>
      <c r="AE97" s="11">
        <f t="shared" si="80"/>
        <v>36708700.017301172</v>
      </c>
      <c r="AF97" s="9">
        <f t="shared" si="55"/>
        <v>3068800.0000000005</v>
      </c>
      <c r="AG97" s="9">
        <f t="shared" si="81"/>
        <v>315648</v>
      </c>
      <c r="AH97" s="9">
        <f t="shared" si="82"/>
        <v>322592.25599999999</v>
      </c>
      <c r="AI97" s="9">
        <f t="shared" si="83"/>
        <v>330657.0624</v>
      </c>
      <c r="AJ97" s="9">
        <f t="shared" si="84"/>
        <v>340576.77427200001</v>
      </c>
      <c r="AK97" s="9">
        <f t="shared" si="85"/>
        <v>349772.34717734403</v>
      </c>
      <c r="AL97" s="9">
        <f t="shared" si="86"/>
        <v>357117.56646806822</v>
      </c>
      <c r="AM97" s="9">
        <f t="shared" si="87"/>
        <v>369616.68129445059</v>
      </c>
      <c r="AN97" s="9">
        <f t="shared" si="88"/>
        <v>379965.94837069523</v>
      </c>
      <c r="AO97" s="9">
        <f t="shared" si="89"/>
        <v>387565.26733810914</v>
      </c>
      <c r="AP97" s="9">
        <f t="shared" si="90"/>
        <v>403843.00856630976</v>
      </c>
      <c r="AQ97" s="9">
        <f t="shared" si="91"/>
        <v>417169.82784899796</v>
      </c>
      <c r="AR97" s="9">
        <f t="shared" si="92"/>
        <v>7043324.7397359759</v>
      </c>
      <c r="AS97" s="9">
        <f t="shared" si="56"/>
        <v>4384000</v>
      </c>
    </row>
    <row r="98" spans="1:45" outlineLevel="1" x14ac:dyDescent="0.3">
      <c r="A98" t="s">
        <v>185</v>
      </c>
      <c r="B98" t="s">
        <v>217</v>
      </c>
      <c r="C98" s="14" t="s">
        <v>174</v>
      </c>
      <c r="D98" t="str">
        <f t="shared" si="51"/>
        <v>ProdukID2082</v>
      </c>
      <c r="E98" s="9">
        <f t="shared" si="52"/>
        <v>15440000</v>
      </c>
      <c r="F98" s="9">
        <f t="shared" si="53"/>
        <v>1544000</v>
      </c>
      <c r="G98" s="9">
        <f t="shared" si="57"/>
        <v>1577968</v>
      </c>
      <c r="H98" s="9">
        <f t="shared" si="58"/>
        <v>1617417.2</v>
      </c>
      <c r="I98" s="9">
        <f t="shared" si="59"/>
        <v>1665939.716</v>
      </c>
      <c r="J98" s="9">
        <f t="shared" si="60"/>
        <v>1710920.088332</v>
      </c>
      <c r="K98" s="9">
        <f t="shared" si="61"/>
        <v>1746849.410186972</v>
      </c>
      <c r="L98" s="9">
        <f t="shared" si="62"/>
        <v>1807989.1395435161</v>
      </c>
      <c r="M98" s="9">
        <f t="shared" si="63"/>
        <v>1858612.8354507345</v>
      </c>
      <c r="N98" s="9">
        <f t="shared" si="64"/>
        <v>1895785.0921597492</v>
      </c>
      <c r="O98" s="9">
        <f t="shared" si="65"/>
        <v>1975408.0660304588</v>
      </c>
      <c r="P98" s="9">
        <f t="shared" si="66"/>
        <v>2040596.5322094639</v>
      </c>
      <c r="Q98" s="9">
        <f t="shared" si="67"/>
        <v>2105895.6212401669</v>
      </c>
      <c r="R98" s="10">
        <f t="shared" si="68"/>
        <v>21547381.701153062</v>
      </c>
      <c r="S98" s="9">
        <f t="shared" si="54"/>
        <v>1852800</v>
      </c>
      <c r="T98" s="9">
        <f t="shared" si="69"/>
        <v>1893561.6</v>
      </c>
      <c r="U98" s="9">
        <f t="shared" si="70"/>
        <v>1940900.6400000001</v>
      </c>
      <c r="V98" s="9">
        <f t="shared" si="71"/>
        <v>1999127.6592000001</v>
      </c>
      <c r="W98" s="9">
        <f t="shared" si="72"/>
        <v>2053104.1059984001</v>
      </c>
      <c r="X98" s="9">
        <f t="shared" si="73"/>
        <v>2096219.2922243665</v>
      </c>
      <c r="Y98" s="9">
        <f t="shared" si="74"/>
        <v>2169586.9674522192</v>
      </c>
      <c r="Z98" s="9">
        <f t="shared" si="75"/>
        <v>2230335.4025408812</v>
      </c>
      <c r="AA98" s="9">
        <f t="shared" si="76"/>
        <v>2274942.1105916989</v>
      </c>
      <c r="AB98" s="9">
        <f t="shared" si="77"/>
        <v>2370489.6792365503</v>
      </c>
      <c r="AC98" s="9">
        <f t="shared" si="78"/>
        <v>2448715.8386513563</v>
      </c>
      <c r="AD98" s="9">
        <f t="shared" si="79"/>
        <v>2527074.7454881999</v>
      </c>
      <c r="AE98" s="11">
        <f t="shared" si="80"/>
        <v>25856858.041383673</v>
      </c>
      <c r="AF98" s="9">
        <f t="shared" si="55"/>
        <v>2161600</v>
      </c>
      <c r="AG98" s="9">
        <f t="shared" si="81"/>
        <v>222336</v>
      </c>
      <c r="AH98" s="9">
        <f t="shared" si="82"/>
        <v>227227.39199999999</v>
      </c>
      <c r="AI98" s="9">
        <f t="shared" si="83"/>
        <v>232908.07679999998</v>
      </c>
      <c r="AJ98" s="9">
        <f t="shared" si="84"/>
        <v>239895.31910399999</v>
      </c>
      <c r="AK98" s="9">
        <f t="shared" si="85"/>
        <v>246372.49271980798</v>
      </c>
      <c r="AL98" s="9">
        <f t="shared" si="86"/>
        <v>251546.31506692394</v>
      </c>
      <c r="AM98" s="9">
        <f t="shared" si="87"/>
        <v>260350.43609426628</v>
      </c>
      <c r="AN98" s="9">
        <f t="shared" si="88"/>
        <v>267640.24830490572</v>
      </c>
      <c r="AO98" s="9">
        <f t="shared" si="89"/>
        <v>272993.05327100382</v>
      </c>
      <c r="AP98" s="9">
        <f t="shared" si="90"/>
        <v>284458.761508386</v>
      </c>
      <c r="AQ98" s="9">
        <f t="shared" si="91"/>
        <v>293845.90063816274</v>
      </c>
      <c r="AR98" s="9">
        <f t="shared" si="92"/>
        <v>4961173.9955074564</v>
      </c>
      <c r="AS98" s="9">
        <f t="shared" si="56"/>
        <v>3088000</v>
      </c>
    </row>
    <row r="99" spans="1:45" outlineLevel="1" x14ac:dyDescent="0.3">
      <c r="A99" t="s">
        <v>185</v>
      </c>
      <c r="B99" t="s">
        <v>218</v>
      </c>
      <c r="C99" s="14" t="s">
        <v>175</v>
      </c>
      <c r="D99" t="str">
        <f t="shared" si="51"/>
        <v>ProdukID2086</v>
      </c>
      <c r="E99" s="9">
        <f t="shared" si="52"/>
        <v>1720000</v>
      </c>
      <c r="F99" s="9">
        <f t="shared" si="53"/>
        <v>172000</v>
      </c>
      <c r="G99" s="9">
        <f t="shared" si="57"/>
        <v>175784</v>
      </c>
      <c r="H99" s="9">
        <f t="shared" si="58"/>
        <v>180178.6</v>
      </c>
      <c r="I99" s="9">
        <f t="shared" si="59"/>
        <v>185583.95800000001</v>
      </c>
      <c r="J99" s="9">
        <f t="shared" si="60"/>
        <v>190594.724866</v>
      </c>
      <c r="K99" s="9">
        <f t="shared" si="61"/>
        <v>194597.21408818601</v>
      </c>
      <c r="L99" s="9">
        <f t="shared" si="62"/>
        <v>201408.11658127251</v>
      </c>
      <c r="M99" s="9">
        <f t="shared" si="63"/>
        <v>207047.54384554815</v>
      </c>
      <c r="N99" s="9">
        <f t="shared" si="64"/>
        <v>211188.49472245912</v>
      </c>
      <c r="O99" s="9">
        <f t="shared" si="65"/>
        <v>220058.41150080241</v>
      </c>
      <c r="P99" s="9">
        <f t="shared" si="66"/>
        <v>227320.33908032888</v>
      </c>
      <c r="Q99" s="9">
        <f t="shared" si="67"/>
        <v>234594.58993089941</v>
      </c>
      <c r="R99" s="10">
        <f t="shared" si="68"/>
        <v>2400355.9926154963</v>
      </c>
      <c r="S99" s="9">
        <f t="shared" si="54"/>
        <v>206400</v>
      </c>
      <c r="T99" s="9">
        <f t="shared" si="69"/>
        <v>210940.79999999999</v>
      </c>
      <c r="U99" s="9">
        <f t="shared" si="70"/>
        <v>216214.31999999998</v>
      </c>
      <c r="V99" s="9">
        <f t="shared" si="71"/>
        <v>222700.74959999998</v>
      </c>
      <c r="W99" s="9">
        <f t="shared" si="72"/>
        <v>228713.66983919998</v>
      </c>
      <c r="X99" s="9">
        <f t="shared" si="73"/>
        <v>233516.65690582318</v>
      </c>
      <c r="Y99" s="9">
        <f t="shared" si="74"/>
        <v>241689.739897527</v>
      </c>
      <c r="Z99" s="9">
        <f t="shared" si="75"/>
        <v>248457.05261465776</v>
      </c>
      <c r="AA99" s="9">
        <f t="shared" si="76"/>
        <v>253426.19366695092</v>
      </c>
      <c r="AB99" s="9">
        <f t="shared" si="77"/>
        <v>264070.09380096284</v>
      </c>
      <c r="AC99" s="9">
        <f t="shared" si="78"/>
        <v>272784.40689639462</v>
      </c>
      <c r="AD99" s="9">
        <f t="shared" si="79"/>
        <v>281513.50791707926</v>
      </c>
      <c r="AE99" s="11">
        <f t="shared" si="80"/>
        <v>2880427.1911385953</v>
      </c>
      <c r="AF99" s="9">
        <f t="shared" si="55"/>
        <v>240800.00000000003</v>
      </c>
      <c r="AG99" s="9">
        <f t="shared" si="81"/>
        <v>24768</v>
      </c>
      <c r="AH99" s="9">
        <f t="shared" si="82"/>
        <v>25312.896000000001</v>
      </c>
      <c r="AI99" s="9">
        <f t="shared" si="83"/>
        <v>25945.718400000002</v>
      </c>
      <c r="AJ99" s="9">
        <f t="shared" si="84"/>
        <v>26724.089952000002</v>
      </c>
      <c r="AK99" s="9">
        <f t="shared" si="85"/>
        <v>27445.640380704001</v>
      </c>
      <c r="AL99" s="9">
        <f t="shared" si="86"/>
        <v>28021.998828698786</v>
      </c>
      <c r="AM99" s="9">
        <f t="shared" si="87"/>
        <v>29002.768787703244</v>
      </c>
      <c r="AN99" s="9">
        <f t="shared" si="88"/>
        <v>29814.846313758935</v>
      </c>
      <c r="AO99" s="9">
        <f t="shared" si="89"/>
        <v>30411.143240034115</v>
      </c>
      <c r="AP99" s="9">
        <f t="shared" si="90"/>
        <v>31688.411256115549</v>
      </c>
      <c r="AQ99" s="9">
        <f t="shared" si="91"/>
        <v>32734.128827567361</v>
      </c>
      <c r="AR99" s="9">
        <f t="shared" si="92"/>
        <v>552669.64198658196</v>
      </c>
      <c r="AS99" s="9">
        <f t="shared" si="56"/>
        <v>344000</v>
      </c>
    </row>
    <row r="100" spans="1:45" outlineLevel="1" x14ac:dyDescent="0.3">
      <c r="A100" t="s">
        <v>185</v>
      </c>
      <c r="B100" t="s">
        <v>219</v>
      </c>
      <c r="C100" s="14" t="s">
        <v>176</v>
      </c>
      <c r="D100" t="str">
        <f t="shared" si="51"/>
        <v>ProdukID2088</v>
      </c>
      <c r="E100" s="9">
        <f t="shared" si="52"/>
        <v>8440000</v>
      </c>
      <c r="F100" s="9">
        <f t="shared" si="53"/>
        <v>844000</v>
      </c>
      <c r="G100" s="9">
        <f t="shared" si="57"/>
        <v>862568</v>
      </c>
      <c r="H100" s="9">
        <f t="shared" si="58"/>
        <v>884132.2</v>
      </c>
      <c r="I100" s="9">
        <f t="shared" si="59"/>
        <v>910656.16599999997</v>
      </c>
      <c r="J100" s="9">
        <f t="shared" si="60"/>
        <v>935243.88248199993</v>
      </c>
      <c r="K100" s="9">
        <f t="shared" si="61"/>
        <v>954884.00401412195</v>
      </c>
      <c r="L100" s="9">
        <f t="shared" si="62"/>
        <v>988304.94415461621</v>
      </c>
      <c r="M100" s="9">
        <f t="shared" si="63"/>
        <v>1015977.4825909454</v>
      </c>
      <c r="N100" s="9">
        <f t="shared" si="64"/>
        <v>1036297.0322427644</v>
      </c>
      <c r="O100" s="9">
        <f t="shared" si="65"/>
        <v>1079821.5075969605</v>
      </c>
      <c r="P100" s="9">
        <f t="shared" si="66"/>
        <v>1115455.6173476602</v>
      </c>
      <c r="Q100" s="9">
        <f t="shared" si="67"/>
        <v>1151150.1971027853</v>
      </c>
      <c r="R100" s="10">
        <f t="shared" si="68"/>
        <v>11778491.033531854</v>
      </c>
      <c r="S100" s="9">
        <f t="shared" si="54"/>
        <v>1012800</v>
      </c>
      <c r="T100" s="9">
        <f t="shared" si="69"/>
        <v>1035081.6</v>
      </c>
      <c r="U100" s="9">
        <f t="shared" si="70"/>
        <v>1060958.6399999999</v>
      </c>
      <c r="V100" s="9">
        <f t="shared" si="71"/>
        <v>1092787.3991999999</v>
      </c>
      <c r="W100" s="9">
        <f t="shared" si="72"/>
        <v>1122292.6589783998</v>
      </c>
      <c r="X100" s="9">
        <f t="shared" si="73"/>
        <v>1145860.8048169462</v>
      </c>
      <c r="Y100" s="9">
        <f t="shared" si="74"/>
        <v>1185965.9329855393</v>
      </c>
      <c r="Z100" s="9">
        <f t="shared" si="75"/>
        <v>1219172.9791091345</v>
      </c>
      <c r="AA100" s="9">
        <f t="shared" si="76"/>
        <v>1243556.4386913171</v>
      </c>
      <c r="AB100" s="9">
        <f t="shared" si="77"/>
        <v>1295785.8091163523</v>
      </c>
      <c r="AC100" s="9">
        <f t="shared" si="78"/>
        <v>1338546.740817192</v>
      </c>
      <c r="AD100" s="9">
        <f t="shared" si="79"/>
        <v>1381380.2365233421</v>
      </c>
      <c r="AE100" s="11">
        <f t="shared" si="80"/>
        <v>14134189.240238223</v>
      </c>
      <c r="AF100" s="9">
        <f t="shared" si="55"/>
        <v>1181600</v>
      </c>
      <c r="AG100" s="9">
        <f t="shared" si="81"/>
        <v>121536</v>
      </c>
      <c r="AH100" s="9">
        <f t="shared" si="82"/>
        <v>124209.792</v>
      </c>
      <c r="AI100" s="9">
        <f t="shared" si="83"/>
        <v>127315.0368</v>
      </c>
      <c r="AJ100" s="9">
        <f t="shared" si="84"/>
        <v>131134.48790400001</v>
      </c>
      <c r="AK100" s="9">
        <f t="shared" si="85"/>
        <v>134675.11907740802</v>
      </c>
      <c r="AL100" s="9">
        <f t="shared" si="86"/>
        <v>137503.29657803359</v>
      </c>
      <c r="AM100" s="9">
        <f t="shared" si="87"/>
        <v>142315.91195826477</v>
      </c>
      <c r="AN100" s="9">
        <f t="shared" si="88"/>
        <v>146300.75749309617</v>
      </c>
      <c r="AO100" s="9">
        <f t="shared" si="89"/>
        <v>149226.77264295809</v>
      </c>
      <c r="AP100" s="9">
        <f t="shared" si="90"/>
        <v>155494.29709396235</v>
      </c>
      <c r="AQ100" s="9">
        <f t="shared" si="91"/>
        <v>160625.6088980631</v>
      </c>
      <c r="AR100" s="9">
        <f t="shared" si="92"/>
        <v>2711937.080445786</v>
      </c>
      <c r="AS100" s="9">
        <f t="shared" si="56"/>
        <v>1688000</v>
      </c>
    </row>
    <row r="101" spans="1:45" outlineLevel="1" x14ac:dyDescent="0.3">
      <c r="A101" t="s">
        <v>185</v>
      </c>
      <c r="B101" t="s">
        <v>220</v>
      </c>
      <c r="C101" s="14" t="s">
        <v>177</v>
      </c>
      <c r="D101" t="str">
        <f t="shared" si="51"/>
        <v>ProdukID2091</v>
      </c>
      <c r="E101" s="9">
        <f t="shared" si="52"/>
        <v>5150000</v>
      </c>
      <c r="F101" s="9">
        <f t="shared" si="53"/>
        <v>515000</v>
      </c>
      <c r="G101" s="9">
        <f t="shared" si="57"/>
        <v>526330</v>
      </c>
      <c r="H101" s="9">
        <f t="shared" si="58"/>
        <v>539488.25</v>
      </c>
      <c r="I101" s="9">
        <f t="shared" si="59"/>
        <v>555672.89749999996</v>
      </c>
      <c r="J101" s="9">
        <f t="shared" si="60"/>
        <v>570676.06573249993</v>
      </c>
      <c r="K101" s="9">
        <f t="shared" si="61"/>
        <v>582660.26311288239</v>
      </c>
      <c r="L101" s="9">
        <f t="shared" si="62"/>
        <v>603053.37232183327</v>
      </c>
      <c r="M101" s="9">
        <f t="shared" si="63"/>
        <v>619938.86674684461</v>
      </c>
      <c r="N101" s="9">
        <f t="shared" si="64"/>
        <v>632337.6440817815</v>
      </c>
      <c r="O101" s="9">
        <f t="shared" si="65"/>
        <v>658895.82513321633</v>
      </c>
      <c r="P101" s="9">
        <f t="shared" si="66"/>
        <v>680639.38736261253</v>
      </c>
      <c r="Q101" s="9">
        <f t="shared" si="67"/>
        <v>702419.84775821608</v>
      </c>
      <c r="R101" s="10">
        <f t="shared" si="68"/>
        <v>7187112.4197498867</v>
      </c>
      <c r="S101" s="9">
        <f t="shared" si="54"/>
        <v>618000</v>
      </c>
      <c r="T101" s="9">
        <f t="shared" si="69"/>
        <v>631596</v>
      </c>
      <c r="U101" s="9">
        <f t="shared" si="70"/>
        <v>647385.9</v>
      </c>
      <c r="V101" s="9">
        <f t="shared" si="71"/>
        <v>666807.47700000007</v>
      </c>
      <c r="W101" s="9">
        <f t="shared" si="72"/>
        <v>684811.27887900011</v>
      </c>
      <c r="X101" s="9">
        <f t="shared" si="73"/>
        <v>699192.31573545909</v>
      </c>
      <c r="Y101" s="9">
        <f t="shared" si="74"/>
        <v>723664.04678620014</v>
      </c>
      <c r="Z101" s="9">
        <f t="shared" si="75"/>
        <v>743926.64009621379</v>
      </c>
      <c r="AA101" s="9">
        <f t="shared" si="76"/>
        <v>758805.17289813806</v>
      </c>
      <c r="AB101" s="9">
        <f t="shared" si="77"/>
        <v>790674.99015985988</v>
      </c>
      <c r="AC101" s="9">
        <f t="shared" si="78"/>
        <v>816767.26483513531</v>
      </c>
      <c r="AD101" s="9">
        <f t="shared" si="79"/>
        <v>842903.81730985967</v>
      </c>
      <c r="AE101" s="11">
        <f t="shared" si="80"/>
        <v>8624534.9036998656</v>
      </c>
      <c r="AF101" s="9">
        <f t="shared" si="55"/>
        <v>721000.00000000012</v>
      </c>
      <c r="AG101" s="9">
        <f t="shared" si="81"/>
        <v>74160</v>
      </c>
      <c r="AH101" s="9">
        <f t="shared" si="82"/>
        <v>75791.520000000004</v>
      </c>
      <c r="AI101" s="9">
        <f t="shared" si="83"/>
        <v>77686.308000000005</v>
      </c>
      <c r="AJ101" s="9">
        <f t="shared" si="84"/>
        <v>80016.897240000006</v>
      </c>
      <c r="AK101" s="9">
        <f t="shared" si="85"/>
        <v>82177.353465480002</v>
      </c>
      <c r="AL101" s="9">
        <f t="shared" si="86"/>
        <v>83903.07788825508</v>
      </c>
      <c r="AM101" s="9">
        <f t="shared" si="87"/>
        <v>86839.685614344009</v>
      </c>
      <c r="AN101" s="9">
        <f t="shared" si="88"/>
        <v>89271.19681154564</v>
      </c>
      <c r="AO101" s="9">
        <f t="shared" si="89"/>
        <v>91056.620747776557</v>
      </c>
      <c r="AP101" s="9">
        <f t="shared" si="90"/>
        <v>94880.998819183165</v>
      </c>
      <c r="AQ101" s="9">
        <f t="shared" si="91"/>
        <v>98012.071780216211</v>
      </c>
      <c r="AR101" s="9">
        <f t="shared" si="92"/>
        <v>1654795.7303668004</v>
      </c>
      <c r="AS101" s="9">
        <f t="shared" si="56"/>
        <v>1030000</v>
      </c>
    </row>
    <row r="102" spans="1:45" outlineLevel="1" x14ac:dyDescent="0.3">
      <c r="A102" t="s">
        <v>185</v>
      </c>
      <c r="B102" t="s">
        <v>221</v>
      </c>
      <c r="C102" s="14" t="s">
        <v>178</v>
      </c>
      <c r="D102" t="str">
        <f t="shared" si="51"/>
        <v>ProdukID2094</v>
      </c>
      <c r="E102" s="9">
        <f t="shared" si="52"/>
        <v>10790000</v>
      </c>
      <c r="F102" s="9">
        <f t="shared" si="53"/>
        <v>1079000</v>
      </c>
      <c r="G102" s="9">
        <f t="shared" si="57"/>
        <v>1102738</v>
      </c>
      <c r="H102" s="9">
        <f t="shared" si="58"/>
        <v>1130306.45</v>
      </c>
      <c r="I102" s="9">
        <f t="shared" si="59"/>
        <v>1164215.6435</v>
      </c>
      <c r="J102" s="9">
        <f t="shared" si="60"/>
        <v>1195649.4658745001</v>
      </c>
      <c r="K102" s="9">
        <f t="shared" si="61"/>
        <v>1220758.1046578647</v>
      </c>
      <c r="L102" s="9">
        <f t="shared" si="62"/>
        <v>1263484.63832089</v>
      </c>
      <c r="M102" s="9">
        <f t="shared" si="63"/>
        <v>1298862.2081938749</v>
      </c>
      <c r="N102" s="9">
        <f t="shared" si="64"/>
        <v>1324839.4523577525</v>
      </c>
      <c r="O102" s="9">
        <f t="shared" si="65"/>
        <v>1380482.7093567781</v>
      </c>
      <c r="P102" s="9">
        <f t="shared" si="66"/>
        <v>1426038.6387655518</v>
      </c>
      <c r="Q102" s="9">
        <f t="shared" si="67"/>
        <v>1471671.8752060495</v>
      </c>
      <c r="R102" s="10">
        <f t="shared" si="68"/>
        <v>15058047.18623326</v>
      </c>
      <c r="S102" s="9">
        <f t="shared" si="54"/>
        <v>1294800</v>
      </c>
      <c r="T102" s="9">
        <f t="shared" si="69"/>
        <v>1323285.6000000001</v>
      </c>
      <c r="U102" s="9">
        <f t="shared" si="70"/>
        <v>1356367.74</v>
      </c>
      <c r="V102" s="9">
        <f t="shared" si="71"/>
        <v>1397058.7722</v>
      </c>
      <c r="W102" s="9">
        <f t="shared" si="72"/>
        <v>1434779.3590494001</v>
      </c>
      <c r="X102" s="9">
        <f t="shared" si="73"/>
        <v>1464909.7255894374</v>
      </c>
      <c r="Y102" s="9">
        <f t="shared" si="74"/>
        <v>1516181.5659850677</v>
      </c>
      <c r="Z102" s="9">
        <f t="shared" si="75"/>
        <v>1558634.6498326496</v>
      </c>
      <c r="AA102" s="9">
        <f t="shared" si="76"/>
        <v>1589807.3428293027</v>
      </c>
      <c r="AB102" s="9">
        <f t="shared" si="77"/>
        <v>1656579.2512281334</v>
      </c>
      <c r="AC102" s="9">
        <f t="shared" si="78"/>
        <v>1711246.3665186618</v>
      </c>
      <c r="AD102" s="9">
        <f t="shared" si="79"/>
        <v>1766006.2502472589</v>
      </c>
      <c r="AE102" s="11">
        <f t="shared" si="80"/>
        <v>18069656.62347991</v>
      </c>
      <c r="AF102" s="9">
        <f t="shared" si="55"/>
        <v>1510600.0000000002</v>
      </c>
      <c r="AG102" s="9">
        <f t="shared" si="81"/>
        <v>155376</v>
      </c>
      <c r="AH102" s="9">
        <f t="shared" si="82"/>
        <v>158794.272</v>
      </c>
      <c r="AI102" s="9">
        <f t="shared" si="83"/>
        <v>162764.12880000001</v>
      </c>
      <c r="AJ102" s="9">
        <f t="shared" si="84"/>
        <v>167647.05266400002</v>
      </c>
      <c r="AK102" s="9">
        <f t="shared" si="85"/>
        <v>172173.52308592803</v>
      </c>
      <c r="AL102" s="9">
        <f t="shared" si="86"/>
        <v>175789.16707073251</v>
      </c>
      <c r="AM102" s="9">
        <f t="shared" si="87"/>
        <v>181941.78791820814</v>
      </c>
      <c r="AN102" s="9">
        <f t="shared" si="88"/>
        <v>187036.15797991797</v>
      </c>
      <c r="AO102" s="9">
        <f t="shared" si="89"/>
        <v>190776.88113951634</v>
      </c>
      <c r="AP102" s="9">
        <f t="shared" si="90"/>
        <v>198789.51014737602</v>
      </c>
      <c r="AQ102" s="9">
        <f t="shared" si="91"/>
        <v>205349.56398223943</v>
      </c>
      <c r="AR102" s="9">
        <f t="shared" si="92"/>
        <v>3467038.0447879191</v>
      </c>
      <c r="AS102" s="9">
        <f t="shared" si="56"/>
        <v>2158000</v>
      </c>
    </row>
    <row r="103" spans="1:45" outlineLevel="1" x14ac:dyDescent="0.3">
      <c r="A103" t="s">
        <v>185</v>
      </c>
      <c r="B103" t="s">
        <v>222</v>
      </c>
      <c r="C103" s="14" t="s">
        <v>179</v>
      </c>
      <c r="D103" t="str">
        <f t="shared" si="51"/>
        <v>ProdukID2097</v>
      </c>
      <c r="E103" s="9">
        <f t="shared" si="52"/>
        <v>14730000</v>
      </c>
      <c r="F103" s="9">
        <f t="shared" si="53"/>
        <v>1473000</v>
      </c>
      <c r="G103" s="9">
        <f t="shared" si="57"/>
        <v>1505406</v>
      </c>
      <c r="H103" s="9">
        <f t="shared" si="58"/>
        <v>1543041.15</v>
      </c>
      <c r="I103" s="9">
        <f t="shared" si="59"/>
        <v>1589332.3844999999</v>
      </c>
      <c r="J103" s="9">
        <f t="shared" si="60"/>
        <v>1632244.3588814999</v>
      </c>
      <c r="K103" s="9">
        <f t="shared" si="61"/>
        <v>1666521.4904180113</v>
      </c>
      <c r="L103" s="9">
        <f t="shared" si="62"/>
        <v>1724849.7425826418</v>
      </c>
      <c r="M103" s="9">
        <f t="shared" si="63"/>
        <v>1773145.5353749557</v>
      </c>
      <c r="N103" s="9">
        <f t="shared" si="64"/>
        <v>1808608.4460824549</v>
      </c>
      <c r="O103" s="9">
        <f t="shared" si="65"/>
        <v>1884570.000817918</v>
      </c>
      <c r="P103" s="9">
        <f t="shared" si="66"/>
        <v>1946760.8108449094</v>
      </c>
      <c r="Q103" s="9">
        <f t="shared" si="67"/>
        <v>2009057.1567919464</v>
      </c>
      <c r="R103" s="10">
        <f t="shared" si="68"/>
        <v>20556537.07629434</v>
      </c>
      <c r="S103" s="9">
        <f t="shared" si="54"/>
        <v>1767600</v>
      </c>
      <c r="T103" s="9">
        <f t="shared" si="69"/>
        <v>1806487.2</v>
      </c>
      <c r="U103" s="9">
        <f t="shared" si="70"/>
        <v>1851649.38</v>
      </c>
      <c r="V103" s="9">
        <f t="shared" si="71"/>
        <v>1907198.8613999998</v>
      </c>
      <c r="W103" s="9">
        <f t="shared" si="72"/>
        <v>1958693.2306577999</v>
      </c>
      <c r="X103" s="9">
        <f t="shared" si="73"/>
        <v>1999825.7885016138</v>
      </c>
      <c r="Y103" s="9">
        <f t="shared" si="74"/>
        <v>2069819.6910991704</v>
      </c>
      <c r="Z103" s="9">
        <f t="shared" si="75"/>
        <v>2127774.6424499471</v>
      </c>
      <c r="AA103" s="9">
        <f t="shared" si="76"/>
        <v>2170330.1352989459</v>
      </c>
      <c r="AB103" s="9">
        <f t="shared" si="77"/>
        <v>2261484.0009815018</v>
      </c>
      <c r="AC103" s="9">
        <f t="shared" si="78"/>
        <v>2336112.9730138914</v>
      </c>
      <c r="AD103" s="9">
        <f t="shared" si="79"/>
        <v>2410868.5881503359</v>
      </c>
      <c r="AE103" s="11">
        <f t="shared" si="80"/>
        <v>24667844.49155321</v>
      </c>
      <c r="AF103" s="9">
        <f t="shared" si="55"/>
        <v>2062200.0000000002</v>
      </c>
      <c r="AG103" s="9">
        <f t="shared" si="81"/>
        <v>212112</v>
      </c>
      <c r="AH103" s="9">
        <f t="shared" si="82"/>
        <v>216778.46400000001</v>
      </c>
      <c r="AI103" s="9">
        <f t="shared" si="83"/>
        <v>222197.92560000002</v>
      </c>
      <c r="AJ103" s="9">
        <f t="shared" si="84"/>
        <v>228863.86336800002</v>
      </c>
      <c r="AK103" s="9">
        <f t="shared" si="85"/>
        <v>235043.18767893602</v>
      </c>
      <c r="AL103" s="9">
        <f t="shared" si="86"/>
        <v>239979.09462019367</v>
      </c>
      <c r="AM103" s="9">
        <f t="shared" si="87"/>
        <v>248378.36293190045</v>
      </c>
      <c r="AN103" s="9">
        <f t="shared" si="88"/>
        <v>255332.95709399367</v>
      </c>
      <c r="AO103" s="9">
        <f t="shared" si="89"/>
        <v>260439.61623587355</v>
      </c>
      <c r="AP103" s="9">
        <f t="shared" si="90"/>
        <v>271378.08011778025</v>
      </c>
      <c r="AQ103" s="9">
        <f t="shared" si="91"/>
        <v>280333.55676166702</v>
      </c>
      <c r="AR103" s="9">
        <f t="shared" si="92"/>
        <v>4733037.1084083449</v>
      </c>
      <c r="AS103" s="9">
        <f t="shared" si="56"/>
        <v>2946000</v>
      </c>
    </row>
    <row r="104" spans="1:45" outlineLevel="1" x14ac:dyDescent="0.3">
      <c r="A104" t="s">
        <v>185</v>
      </c>
      <c r="B104" t="s">
        <v>223</v>
      </c>
      <c r="C104" s="14" t="s">
        <v>180</v>
      </c>
      <c r="D104" t="str">
        <f t="shared" si="51"/>
        <v>ProdukID2099</v>
      </c>
      <c r="E104" s="9">
        <f t="shared" si="52"/>
        <v>19140000</v>
      </c>
      <c r="F104" s="9">
        <f t="shared" si="53"/>
        <v>1914000</v>
      </c>
      <c r="G104" s="9">
        <f t="shared" si="57"/>
        <v>1956108</v>
      </c>
      <c r="H104" s="9">
        <f t="shared" si="58"/>
        <v>2005010.7</v>
      </c>
      <c r="I104" s="9">
        <f t="shared" si="59"/>
        <v>2065161.0209999999</v>
      </c>
      <c r="J104" s="9">
        <f t="shared" si="60"/>
        <v>2120920.3685670001</v>
      </c>
      <c r="K104" s="9">
        <f t="shared" si="61"/>
        <v>2165459.6963069071</v>
      </c>
      <c r="L104" s="9">
        <f t="shared" si="62"/>
        <v>2241250.7856776491</v>
      </c>
      <c r="M104" s="9">
        <f t="shared" si="63"/>
        <v>2304005.8076766231</v>
      </c>
      <c r="N104" s="9">
        <f t="shared" si="64"/>
        <v>2350085.9238301557</v>
      </c>
      <c r="O104" s="9">
        <f t="shared" si="65"/>
        <v>2448789.5326310224</v>
      </c>
      <c r="P104" s="9">
        <f t="shared" si="66"/>
        <v>2529599.5872078463</v>
      </c>
      <c r="Q104" s="9">
        <f t="shared" si="67"/>
        <v>2610546.7739984975</v>
      </c>
      <c r="R104" s="10">
        <f t="shared" si="68"/>
        <v>26710938.1968957</v>
      </c>
      <c r="S104" s="9">
        <f t="shared" si="54"/>
        <v>2296800</v>
      </c>
      <c r="T104" s="9">
        <f t="shared" si="69"/>
        <v>2347329.6</v>
      </c>
      <c r="U104" s="9">
        <f t="shared" si="70"/>
        <v>2406012.8400000003</v>
      </c>
      <c r="V104" s="9">
        <f t="shared" si="71"/>
        <v>2478193.2252000002</v>
      </c>
      <c r="W104" s="9">
        <f t="shared" si="72"/>
        <v>2545104.4422804001</v>
      </c>
      <c r="X104" s="9">
        <f t="shared" si="73"/>
        <v>2598551.6355682886</v>
      </c>
      <c r="Y104" s="9">
        <f t="shared" si="74"/>
        <v>2689500.9428131785</v>
      </c>
      <c r="Z104" s="9">
        <f t="shared" si="75"/>
        <v>2764806.9692119476</v>
      </c>
      <c r="AA104" s="9">
        <f t="shared" si="76"/>
        <v>2820103.1085961866</v>
      </c>
      <c r="AB104" s="9">
        <f t="shared" si="77"/>
        <v>2938547.4391572266</v>
      </c>
      <c r="AC104" s="9">
        <f t="shared" si="78"/>
        <v>3035519.5046494151</v>
      </c>
      <c r="AD104" s="9">
        <f t="shared" si="79"/>
        <v>3132656.1287981966</v>
      </c>
      <c r="AE104" s="11">
        <f t="shared" si="80"/>
        <v>32053125.83627484</v>
      </c>
      <c r="AF104" s="9">
        <f t="shared" si="55"/>
        <v>2679600.0000000005</v>
      </c>
      <c r="AG104" s="9">
        <f t="shared" si="81"/>
        <v>275616</v>
      </c>
      <c r="AH104" s="9">
        <f t="shared" si="82"/>
        <v>281679.55200000003</v>
      </c>
      <c r="AI104" s="9">
        <f t="shared" si="83"/>
        <v>288721.54080000002</v>
      </c>
      <c r="AJ104" s="9">
        <f t="shared" si="84"/>
        <v>297383.18702400004</v>
      </c>
      <c r="AK104" s="9">
        <f t="shared" si="85"/>
        <v>305412.53307364805</v>
      </c>
      <c r="AL104" s="9">
        <f t="shared" si="86"/>
        <v>311826.19626819465</v>
      </c>
      <c r="AM104" s="9">
        <f t="shared" si="87"/>
        <v>322740.11313758144</v>
      </c>
      <c r="AN104" s="9">
        <f t="shared" si="88"/>
        <v>331776.83630543371</v>
      </c>
      <c r="AO104" s="9">
        <f t="shared" si="89"/>
        <v>338412.3730315424</v>
      </c>
      <c r="AP104" s="9">
        <f t="shared" si="90"/>
        <v>352625.69269886718</v>
      </c>
      <c r="AQ104" s="9">
        <f t="shared" si="91"/>
        <v>364262.34055792977</v>
      </c>
      <c r="AR104" s="9">
        <f t="shared" si="92"/>
        <v>6150056.364897198</v>
      </c>
      <c r="AS104" s="9">
        <f t="shared" si="56"/>
        <v>3828000</v>
      </c>
    </row>
    <row r="105" spans="1:45" outlineLevel="1" x14ac:dyDescent="0.3">
      <c r="A105" t="s">
        <v>185</v>
      </c>
      <c r="B105" t="s">
        <v>224</v>
      </c>
      <c r="C105" s="14" t="s">
        <v>181</v>
      </c>
      <c r="D105" t="str">
        <f t="shared" si="51"/>
        <v>ProdukID2100</v>
      </c>
      <c r="E105" s="9">
        <f t="shared" si="52"/>
        <v>11190000</v>
      </c>
      <c r="F105" s="9">
        <f t="shared" si="53"/>
        <v>1119000</v>
      </c>
      <c r="G105" s="9">
        <f t="shared" si="57"/>
        <v>1143618</v>
      </c>
      <c r="H105" s="9">
        <f t="shared" si="58"/>
        <v>1172208.45</v>
      </c>
      <c r="I105" s="9">
        <f t="shared" si="59"/>
        <v>1207374.7035000001</v>
      </c>
      <c r="J105" s="9">
        <f t="shared" si="60"/>
        <v>1239973.8204945</v>
      </c>
      <c r="K105" s="9">
        <f t="shared" si="61"/>
        <v>1266013.2707248845</v>
      </c>
      <c r="L105" s="9">
        <f t="shared" si="62"/>
        <v>1310323.7352002554</v>
      </c>
      <c r="M105" s="9">
        <f t="shared" si="63"/>
        <v>1347012.7997858627</v>
      </c>
      <c r="N105" s="9">
        <f t="shared" si="64"/>
        <v>1373953.05578158</v>
      </c>
      <c r="O105" s="9">
        <f t="shared" si="65"/>
        <v>1431659.0841244063</v>
      </c>
      <c r="P105" s="9">
        <f t="shared" si="66"/>
        <v>1478903.8339005117</v>
      </c>
      <c r="Q105" s="9">
        <f t="shared" si="67"/>
        <v>1526228.7565853281</v>
      </c>
      <c r="R105" s="10">
        <f t="shared" si="68"/>
        <v>15616269.510097329</v>
      </c>
      <c r="S105" s="9">
        <f t="shared" si="54"/>
        <v>1342800</v>
      </c>
      <c r="T105" s="9">
        <f t="shared" si="69"/>
        <v>1372341.6</v>
      </c>
      <c r="U105" s="9">
        <f t="shared" si="70"/>
        <v>1406650.1400000001</v>
      </c>
      <c r="V105" s="9">
        <f t="shared" si="71"/>
        <v>1448849.6442000002</v>
      </c>
      <c r="W105" s="9">
        <f t="shared" si="72"/>
        <v>1487968.5845934001</v>
      </c>
      <c r="X105" s="9">
        <f t="shared" si="73"/>
        <v>1519215.9248698615</v>
      </c>
      <c r="Y105" s="9">
        <f t="shared" si="74"/>
        <v>1572388.4822403067</v>
      </c>
      <c r="Z105" s="9">
        <f t="shared" si="75"/>
        <v>1616415.3597430352</v>
      </c>
      <c r="AA105" s="9">
        <f t="shared" si="76"/>
        <v>1648743.6669378958</v>
      </c>
      <c r="AB105" s="9">
        <f t="shared" si="77"/>
        <v>1717990.9009492875</v>
      </c>
      <c r="AC105" s="9">
        <f t="shared" si="78"/>
        <v>1774684.6006806139</v>
      </c>
      <c r="AD105" s="9">
        <f t="shared" si="79"/>
        <v>1831474.5079023936</v>
      </c>
      <c r="AE105" s="11">
        <f t="shared" si="80"/>
        <v>18739523.412116792</v>
      </c>
      <c r="AF105" s="9">
        <f t="shared" si="55"/>
        <v>1566600.0000000002</v>
      </c>
      <c r="AG105" s="9">
        <f t="shared" si="81"/>
        <v>161136</v>
      </c>
      <c r="AH105" s="9">
        <f t="shared" si="82"/>
        <v>164680.992</v>
      </c>
      <c r="AI105" s="9">
        <f t="shared" si="83"/>
        <v>168798.01680000001</v>
      </c>
      <c r="AJ105" s="9">
        <f t="shared" si="84"/>
        <v>173861.95730400001</v>
      </c>
      <c r="AK105" s="9">
        <f t="shared" si="85"/>
        <v>178556.230151208</v>
      </c>
      <c r="AL105" s="9">
        <f t="shared" si="86"/>
        <v>182305.91098438337</v>
      </c>
      <c r="AM105" s="9">
        <f t="shared" si="87"/>
        <v>188686.61786883679</v>
      </c>
      <c r="AN105" s="9">
        <f t="shared" si="88"/>
        <v>193969.84316916423</v>
      </c>
      <c r="AO105" s="9">
        <f t="shared" si="89"/>
        <v>197849.2400325475</v>
      </c>
      <c r="AP105" s="9">
        <f t="shared" si="90"/>
        <v>206158.90811391448</v>
      </c>
      <c r="AQ105" s="9">
        <f t="shared" si="91"/>
        <v>212962.15208167367</v>
      </c>
      <c r="AR105" s="9">
        <f t="shared" si="92"/>
        <v>3595565.8685057289</v>
      </c>
      <c r="AS105" s="9">
        <f t="shared" si="56"/>
        <v>2238000</v>
      </c>
    </row>
    <row r="106" spans="1:45" x14ac:dyDescent="0.3">
      <c r="A106" s="4" t="s">
        <v>184</v>
      </c>
      <c r="B106" s="5"/>
      <c r="C106" s="18"/>
      <c r="D106" s="5"/>
      <c r="E106" s="5"/>
      <c r="F106" s="10">
        <f>SUM(F67:F105)</f>
        <v>31809000</v>
      </c>
      <c r="G106" s="10">
        <f t="shared" ref="G106:AS106" si="93">SUM(G67:G105)</f>
        <v>32508798</v>
      </c>
      <c r="H106" s="10">
        <f t="shared" si="93"/>
        <v>33321517.949999999</v>
      </c>
      <c r="I106" s="10">
        <f t="shared" si="93"/>
        <v>34321163.488500006</v>
      </c>
      <c r="J106" s="10">
        <f t="shared" si="93"/>
        <v>35247834.902689494</v>
      </c>
      <c r="K106" s="10">
        <f t="shared" si="93"/>
        <v>35988039.435645983</v>
      </c>
      <c r="L106" s="10">
        <f t="shared" si="93"/>
        <v>37247620.815893583</v>
      </c>
      <c r="M106" s="10">
        <f t="shared" si="93"/>
        <v>38290554.198738597</v>
      </c>
      <c r="N106" s="10">
        <f t="shared" si="93"/>
        <v>39056365.282713391</v>
      </c>
      <c r="O106" s="10">
        <f t="shared" si="93"/>
        <v>40696732.62458735</v>
      </c>
      <c r="P106" s="10">
        <f t="shared" si="93"/>
        <v>42039724.801198728</v>
      </c>
      <c r="Q106" s="10">
        <f t="shared" si="93"/>
        <v>43384995.994837098</v>
      </c>
      <c r="R106" s="10">
        <f t="shared" si="93"/>
        <v>443912347.49480426</v>
      </c>
      <c r="S106" s="10">
        <f t="shared" si="93"/>
        <v>38170800</v>
      </c>
      <c r="T106" s="10">
        <f t="shared" si="93"/>
        <v>39010557.600000009</v>
      </c>
      <c r="U106" s="10">
        <f t="shared" si="93"/>
        <v>39985821.540000007</v>
      </c>
      <c r="V106" s="10">
        <f t="shared" si="93"/>
        <v>41185396.1862</v>
      </c>
      <c r="W106" s="10">
        <f t="shared" si="93"/>
        <v>42297401.883227408</v>
      </c>
      <c r="X106" s="10">
        <f t="shared" si="93"/>
        <v>43185647.322775185</v>
      </c>
      <c r="Y106" s="10">
        <f t="shared" si="93"/>
        <v>44697144.979072295</v>
      </c>
      <c r="Z106" s="10">
        <f t="shared" si="93"/>
        <v>45948665.038486354</v>
      </c>
      <c r="AA106" s="10">
        <f t="shared" si="93"/>
        <v>46867638.339256048</v>
      </c>
      <c r="AB106" s="10">
        <f t="shared" si="93"/>
        <v>48836079.149504811</v>
      </c>
      <c r="AC106" s="10">
        <f t="shared" si="93"/>
        <v>50447669.761438467</v>
      </c>
      <c r="AD106" s="10">
        <f t="shared" si="93"/>
        <v>52061995.193804495</v>
      </c>
      <c r="AE106" s="10">
        <f t="shared" si="93"/>
        <v>532694816.99376512</v>
      </c>
      <c r="AF106" s="10">
        <f t="shared" si="93"/>
        <v>44532600</v>
      </c>
      <c r="AG106" s="10">
        <f t="shared" si="93"/>
        <v>4580496</v>
      </c>
      <c r="AH106" s="10">
        <f t="shared" si="93"/>
        <v>4681266.9120000005</v>
      </c>
      <c r="AI106" s="10">
        <f t="shared" si="93"/>
        <v>4798298.5848000003</v>
      </c>
      <c r="AJ106" s="10">
        <f t="shared" si="93"/>
        <v>4942247.5423440002</v>
      </c>
      <c r="AK106" s="10">
        <f t="shared" si="93"/>
        <v>5075688.2259872882</v>
      </c>
      <c r="AL106" s="10">
        <f t="shared" si="93"/>
        <v>5182277.6787330201</v>
      </c>
      <c r="AM106" s="10">
        <f t="shared" si="93"/>
        <v>5363657.3974886779</v>
      </c>
      <c r="AN106" s="10">
        <f t="shared" si="93"/>
        <v>5513839.8046183586</v>
      </c>
      <c r="AO106" s="10">
        <f t="shared" si="93"/>
        <v>5624116.6007107263</v>
      </c>
      <c r="AP106" s="10">
        <f t="shared" si="93"/>
        <v>5860329.4979405794</v>
      </c>
      <c r="AQ106" s="10">
        <f t="shared" si="93"/>
        <v>6053720.3713726178</v>
      </c>
      <c r="AR106" s="10">
        <f t="shared" si="93"/>
        <v>102208538.61599524</v>
      </c>
      <c r="AS106" s="10">
        <f t="shared" si="93"/>
        <v>63618000</v>
      </c>
    </row>
    <row r="107" spans="1:45" x14ac:dyDescent="0.3">
      <c r="A107" s="3" t="s">
        <v>1</v>
      </c>
      <c r="B107" s="6"/>
      <c r="C107" s="19"/>
      <c r="D107" s="6"/>
      <c r="E107" s="6"/>
      <c r="F107" s="12">
        <f>F106+F66+F36</f>
        <v>170747000</v>
      </c>
      <c r="G107" s="12">
        <f t="shared" ref="G107:AS107" si="94">G106+G66+G36</f>
        <v>174503434</v>
      </c>
      <c r="H107" s="12">
        <f t="shared" si="94"/>
        <v>178866019.84999996</v>
      </c>
      <c r="I107" s="12">
        <f t="shared" si="94"/>
        <v>184232000.44550002</v>
      </c>
      <c r="J107" s="12">
        <f t="shared" si="94"/>
        <v>189206264.45752853</v>
      </c>
      <c r="K107" s="12">
        <f t="shared" si="94"/>
        <v>193179596.01113659</v>
      </c>
      <c r="L107" s="12">
        <f t="shared" si="94"/>
        <v>199940881.87152636</v>
      </c>
      <c r="M107" s="12">
        <f t="shared" si="94"/>
        <v>205539226.56392917</v>
      </c>
      <c r="N107" s="12">
        <f t="shared" si="94"/>
        <v>209650011.09520769</v>
      </c>
      <c r="O107" s="12">
        <f t="shared" si="94"/>
        <v>218455311.56120643</v>
      </c>
      <c r="P107" s="12">
        <f t="shared" si="94"/>
        <v>225664336.84272623</v>
      </c>
      <c r="Q107" s="12">
        <f t="shared" si="94"/>
        <v>232885595.62169349</v>
      </c>
      <c r="R107" s="12">
        <f t="shared" si="94"/>
        <v>2382869678.3204546</v>
      </c>
      <c r="S107" s="12">
        <f t="shared" si="94"/>
        <v>204896400</v>
      </c>
      <c r="T107" s="12">
        <f t="shared" si="94"/>
        <v>209404120.79999995</v>
      </c>
      <c r="U107" s="12">
        <f t="shared" si="94"/>
        <v>214639223.81999999</v>
      </c>
      <c r="V107" s="12">
        <f t="shared" si="94"/>
        <v>221078400.53459996</v>
      </c>
      <c r="W107" s="12">
        <f t="shared" si="94"/>
        <v>227047517.34903419</v>
      </c>
      <c r="X107" s="12">
        <f t="shared" si="94"/>
        <v>231815515.21336395</v>
      </c>
      <c r="Y107" s="12">
        <f t="shared" si="94"/>
        <v>239929058.24583161</v>
      </c>
      <c r="Z107" s="12">
        <f t="shared" si="94"/>
        <v>246647071.87671494</v>
      </c>
      <c r="AA107" s="12">
        <f t="shared" si="94"/>
        <v>251580013.31424928</v>
      </c>
      <c r="AB107" s="12">
        <f t="shared" si="94"/>
        <v>262146373.87344766</v>
      </c>
      <c r="AC107" s="12">
        <f t="shared" si="94"/>
        <v>270797204.21127152</v>
      </c>
      <c r="AD107" s="12">
        <f t="shared" si="94"/>
        <v>279462714.74603218</v>
      </c>
      <c r="AE107" s="12">
        <f t="shared" si="94"/>
        <v>2859443613.9845452</v>
      </c>
      <c r="AF107" s="12">
        <f t="shared" si="94"/>
        <v>239045800</v>
      </c>
      <c r="AG107" s="12">
        <f t="shared" si="94"/>
        <v>24587568</v>
      </c>
      <c r="AH107" s="12">
        <f t="shared" si="94"/>
        <v>25128494.496000003</v>
      </c>
      <c r="AI107" s="12">
        <f t="shared" si="94"/>
        <v>25756706.858399998</v>
      </c>
      <c r="AJ107" s="12">
        <f t="shared" si="94"/>
        <v>26529408.064151995</v>
      </c>
      <c r="AK107" s="12">
        <f t="shared" si="94"/>
        <v>27245702.081884101</v>
      </c>
      <c r="AL107" s="12">
        <f t="shared" si="94"/>
        <v>27817861.825603671</v>
      </c>
      <c r="AM107" s="12">
        <f t="shared" si="94"/>
        <v>28791486.9894998</v>
      </c>
      <c r="AN107" s="12">
        <f t="shared" si="94"/>
        <v>29597648.625205792</v>
      </c>
      <c r="AO107" s="12">
        <f t="shared" si="94"/>
        <v>30189601.597709909</v>
      </c>
      <c r="AP107" s="12">
        <f t="shared" si="94"/>
        <v>31457564.86481373</v>
      </c>
      <c r="AQ107" s="12">
        <f t="shared" si="94"/>
        <v>32495664.505352579</v>
      </c>
      <c r="AR107" s="12">
        <f t="shared" si="94"/>
        <v>548643507.90862155</v>
      </c>
      <c r="AS107" s="12">
        <f t="shared" si="94"/>
        <v>341494000</v>
      </c>
    </row>
    <row r="108" spans="1:45" x14ac:dyDescent="0.3"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18" spans="3:6" x14ac:dyDescent="0.3">
      <c r="C118" t="s">
        <v>226</v>
      </c>
      <c r="D118" t="s">
        <v>225</v>
      </c>
      <c r="E118" t="s">
        <v>227</v>
      </c>
    </row>
    <row r="119" spans="3:6" x14ac:dyDescent="0.3">
      <c r="C119" t="s">
        <v>9</v>
      </c>
      <c r="D119" t="s">
        <v>228</v>
      </c>
      <c r="E119" s="9">
        <v>31370000</v>
      </c>
      <c r="F119" s="7"/>
    </row>
    <row r="120" spans="3:6" x14ac:dyDescent="0.3">
      <c r="C120" t="s">
        <v>54</v>
      </c>
      <c r="D120" t="s">
        <v>229</v>
      </c>
      <c r="E120" s="9">
        <v>13310000</v>
      </c>
    </row>
    <row r="121" spans="3:6" x14ac:dyDescent="0.3">
      <c r="C121" t="s">
        <v>143</v>
      </c>
      <c r="D121" t="s">
        <v>230</v>
      </c>
      <c r="E121" s="9">
        <v>11860000</v>
      </c>
    </row>
    <row r="122" spans="3:6" x14ac:dyDescent="0.3">
      <c r="C122" t="s">
        <v>10</v>
      </c>
      <c r="D122" t="s">
        <v>231</v>
      </c>
      <c r="E122" s="9">
        <v>24960000</v>
      </c>
    </row>
    <row r="123" spans="3:6" x14ac:dyDescent="0.3">
      <c r="C123" t="s">
        <v>55</v>
      </c>
      <c r="D123" t="s">
        <v>232</v>
      </c>
      <c r="E123" s="9">
        <v>17890000</v>
      </c>
    </row>
    <row r="124" spans="3:6" x14ac:dyDescent="0.3">
      <c r="C124" t="s">
        <v>144</v>
      </c>
      <c r="D124" t="s">
        <v>233</v>
      </c>
      <c r="E124" s="9">
        <v>9580000</v>
      </c>
    </row>
    <row r="125" spans="3:6" x14ac:dyDescent="0.3">
      <c r="C125" t="s">
        <v>11</v>
      </c>
      <c r="D125" t="s">
        <v>234</v>
      </c>
      <c r="E125" s="9">
        <v>25560000</v>
      </c>
    </row>
    <row r="126" spans="3:6" x14ac:dyDescent="0.3">
      <c r="C126" t="s">
        <v>56</v>
      </c>
      <c r="D126" t="s">
        <v>235</v>
      </c>
      <c r="E126" s="9">
        <v>19670000</v>
      </c>
    </row>
    <row r="127" spans="3:6" x14ac:dyDescent="0.3">
      <c r="C127" t="s">
        <v>145</v>
      </c>
      <c r="D127" t="s">
        <v>236</v>
      </c>
      <c r="E127" s="9">
        <v>4410000</v>
      </c>
    </row>
    <row r="128" spans="3:6" x14ac:dyDescent="0.3">
      <c r="C128" t="s">
        <v>146</v>
      </c>
      <c r="D128" t="s">
        <v>237</v>
      </c>
      <c r="E128" s="9">
        <v>8180000</v>
      </c>
    </row>
    <row r="129" spans="3:5" x14ac:dyDescent="0.3">
      <c r="C129" t="s">
        <v>12</v>
      </c>
      <c r="D129" t="s">
        <v>238</v>
      </c>
      <c r="E129" s="9">
        <v>25370000</v>
      </c>
    </row>
    <row r="130" spans="3:5" x14ac:dyDescent="0.3">
      <c r="C130" t="s">
        <v>147</v>
      </c>
      <c r="D130" t="s">
        <v>239</v>
      </c>
      <c r="E130" s="9">
        <v>7420000</v>
      </c>
    </row>
    <row r="131" spans="3:5" x14ac:dyDescent="0.3">
      <c r="C131" t="s">
        <v>57</v>
      </c>
      <c r="D131" t="s">
        <v>240</v>
      </c>
      <c r="E131" s="9">
        <v>18940000</v>
      </c>
    </row>
    <row r="132" spans="3:5" x14ac:dyDescent="0.3">
      <c r="C132" t="s">
        <v>148</v>
      </c>
      <c r="D132" t="s">
        <v>241</v>
      </c>
      <c r="E132" s="9">
        <v>5150000</v>
      </c>
    </row>
    <row r="133" spans="3:5" x14ac:dyDescent="0.3">
      <c r="C133" t="s">
        <v>13</v>
      </c>
      <c r="D133" t="s">
        <v>242</v>
      </c>
      <c r="E133" s="9">
        <v>25330000</v>
      </c>
    </row>
    <row r="134" spans="3:5" x14ac:dyDescent="0.3">
      <c r="C134" t="s">
        <v>149</v>
      </c>
      <c r="D134" t="s">
        <v>243</v>
      </c>
      <c r="E134" s="9">
        <v>8920000</v>
      </c>
    </row>
    <row r="135" spans="3:5" x14ac:dyDescent="0.3">
      <c r="C135" t="s">
        <v>58</v>
      </c>
      <c r="D135" t="s">
        <v>244</v>
      </c>
      <c r="E135" s="9">
        <v>18910000</v>
      </c>
    </row>
    <row r="136" spans="3:5" x14ac:dyDescent="0.3">
      <c r="C136" t="s">
        <v>150</v>
      </c>
      <c r="D136" t="s">
        <v>245</v>
      </c>
      <c r="E136" s="9">
        <v>490000</v>
      </c>
    </row>
    <row r="137" spans="3:5" x14ac:dyDescent="0.3">
      <c r="C137" t="s">
        <v>14</v>
      </c>
      <c r="D137" t="s">
        <v>246</v>
      </c>
      <c r="E137" s="9">
        <v>27610000</v>
      </c>
    </row>
    <row r="138" spans="3:5" x14ac:dyDescent="0.3">
      <c r="C138" t="s">
        <v>59</v>
      </c>
      <c r="D138" t="s">
        <v>247</v>
      </c>
      <c r="E138" s="9">
        <v>11200000</v>
      </c>
    </row>
    <row r="139" spans="3:5" x14ac:dyDescent="0.3">
      <c r="C139" t="s">
        <v>15</v>
      </c>
      <c r="D139" t="s">
        <v>248</v>
      </c>
      <c r="E139" s="9">
        <v>28070000</v>
      </c>
    </row>
    <row r="140" spans="3:5" x14ac:dyDescent="0.3">
      <c r="C140" t="s">
        <v>151</v>
      </c>
      <c r="D140" t="s">
        <v>247</v>
      </c>
      <c r="E140" s="9">
        <v>3040000</v>
      </c>
    </row>
    <row r="141" spans="3:5" x14ac:dyDescent="0.3">
      <c r="C141" t="s">
        <v>152</v>
      </c>
      <c r="D141" t="s">
        <v>248</v>
      </c>
      <c r="E141" s="9">
        <v>7850000</v>
      </c>
    </row>
    <row r="142" spans="3:5" x14ac:dyDescent="0.3">
      <c r="C142" t="s">
        <v>60</v>
      </c>
      <c r="D142" t="s">
        <v>249</v>
      </c>
      <c r="E142" s="9">
        <v>11450000</v>
      </c>
    </row>
    <row r="143" spans="3:5" x14ac:dyDescent="0.3">
      <c r="C143" t="s">
        <v>153</v>
      </c>
      <c r="D143" t="s">
        <v>250</v>
      </c>
      <c r="E143" s="9">
        <v>4980000</v>
      </c>
    </row>
    <row r="144" spans="3:5" x14ac:dyDescent="0.3">
      <c r="C144" t="s">
        <v>154</v>
      </c>
      <c r="D144" t="s">
        <v>251</v>
      </c>
      <c r="E144" s="9">
        <v>9340000</v>
      </c>
    </row>
    <row r="145" spans="3:5" x14ac:dyDescent="0.3">
      <c r="C145" t="s">
        <v>61</v>
      </c>
      <c r="D145" t="s">
        <v>252</v>
      </c>
      <c r="E145" s="9">
        <v>13260000</v>
      </c>
    </row>
    <row r="146" spans="3:5" x14ac:dyDescent="0.3">
      <c r="C146" t="s">
        <v>16</v>
      </c>
      <c r="D146" t="s">
        <v>253</v>
      </c>
      <c r="E146" s="9">
        <v>34960000</v>
      </c>
    </row>
    <row r="147" spans="3:5" x14ac:dyDescent="0.3">
      <c r="C147" t="s">
        <v>17</v>
      </c>
      <c r="D147" t="s">
        <v>254</v>
      </c>
      <c r="E147" s="9">
        <v>31960000</v>
      </c>
    </row>
    <row r="148" spans="3:5" x14ac:dyDescent="0.3">
      <c r="C148" t="s">
        <v>18</v>
      </c>
      <c r="D148" t="s">
        <v>255</v>
      </c>
      <c r="E148" s="9">
        <v>25870000</v>
      </c>
    </row>
    <row r="149" spans="3:5" x14ac:dyDescent="0.3">
      <c r="C149" t="s">
        <v>19</v>
      </c>
      <c r="D149" t="s">
        <v>256</v>
      </c>
      <c r="E149" s="9">
        <v>26590000</v>
      </c>
    </row>
    <row r="150" spans="3:5" x14ac:dyDescent="0.3">
      <c r="C150" t="s">
        <v>20</v>
      </c>
      <c r="D150" t="s">
        <v>257</v>
      </c>
      <c r="E150" s="9">
        <v>22930000</v>
      </c>
    </row>
    <row r="151" spans="3:5" x14ac:dyDescent="0.3">
      <c r="C151" t="s">
        <v>21</v>
      </c>
      <c r="D151" t="s">
        <v>258</v>
      </c>
      <c r="E151" s="9">
        <v>27540000</v>
      </c>
    </row>
    <row r="152" spans="3:5" x14ac:dyDescent="0.3">
      <c r="C152" t="s">
        <v>22</v>
      </c>
      <c r="D152" t="s">
        <v>259</v>
      </c>
      <c r="E152" s="9">
        <v>30550000</v>
      </c>
    </row>
    <row r="153" spans="3:5" x14ac:dyDescent="0.3">
      <c r="C153" t="s">
        <v>62</v>
      </c>
      <c r="D153" t="s">
        <v>260</v>
      </c>
      <c r="E153" s="9">
        <v>12190000</v>
      </c>
    </row>
    <row r="154" spans="3:5" x14ac:dyDescent="0.3">
      <c r="C154" t="s">
        <v>155</v>
      </c>
      <c r="D154" t="s">
        <v>261</v>
      </c>
      <c r="E154" s="9">
        <v>6410000</v>
      </c>
    </row>
    <row r="155" spans="3:5" x14ac:dyDescent="0.3">
      <c r="C155" t="s">
        <v>23</v>
      </c>
      <c r="D155" t="s">
        <v>262</v>
      </c>
      <c r="E155" s="9">
        <v>22150000</v>
      </c>
    </row>
    <row r="156" spans="3:5" x14ac:dyDescent="0.3">
      <c r="C156" t="s">
        <v>156</v>
      </c>
      <c r="D156" t="s">
        <v>263</v>
      </c>
      <c r="E156" s="9">
        <v>12320000</v>
      </c>
    </row>
    <row r="157" spans="3:5" x14ac:dyDescent="0.3">
      <c r="C157" t="s">
        <v>157</v>
      </c>
      <c r="D157" t="s">
        <v>264</v>
      </c>
      <c r="E157" s="9">
        <v>5490000</v>
      </c>
    </row>
    <row r="158" spans="3:5" x14ac:dyDescent="0.3">
      <c r="C158" t="s">
        <v>63</v>
      </c>
      <c r="D158" t="s">
        <v>265</v>
      </c>
      <c r="E158" s="9">
        <v>11440000</v>
      </c>
    </row>
    <row r="159" spans="3:5" x14ac:dyDescent="0.3">
      <c r="C159" t="s">
        <v>24</v>
      </c>
      <c r="D159" t="s">
        <v>266</v>
      </c>
      <c r="E159" s="9">
        <v>26450000</v>
      </c>
    </row>
    <row r="160" spans="3:5" x14ac:dyDescent="0.3">
      <c r="C160" t="s">
        <v>64</v>
      </c>
      <c r="D160" t="s">
        <v>267</v>
      </c>
      <c r="E160" s="9">
        <v>19320000</v>
      </c>
    </row>
    <row r="161" spans="3:5" x14ac:dyDescent="0.3">
      <c r="C161" t="s">
        <v>158</v>
      </c>
      <c r="D161" t="s">
        <v>268</v>
      </c>
      <c r="E161" s="9">
        <v>2840000</v>
      </c>
    </row>
    <row r="162" spans="3:5" x14ac:dyDescent="0.3">
      <c r="C162" t="s">
        <v>159</v>
      </c>
      <c r="D162" t="s">
        <v>269</v>
      </c>
      <c r="E162" s="9">
        <v>7630000</v>
      </c>
    </row>
    <row r="163" spans="3:5" x14ac:dyDescent="0.3">
      <c r="C163" t="s">
        <v>65</v>
      </c>
      <c r="D163" t="s">
        <v>270</v>
      </c>
      <c r="E163" s="9">
        <v>12400000</v>
      </c>
    </row>
    <row r="164" spans="3:5" x14ac:dyDescent="0.3">
      <c r="C164" t="s">
        <v>160</v>
      </c>
      <c r="D164" t="s">
        <v>271</v>
      </c>
      <c r="E164" s="9">
        <v>7780000</v>
      </c>
    </row>
    <row r="165" spans="3:5" x14ac:dyDescent="0.3">
      <c r="C165" t="s">
        <v>25</v>
      </c>
      <c r="D165" t="s">
        <v>272</v>
      </c>
      <c r="E165" s="9">
        <v>33740000</v>
      </c>
    </row>
    <row r="166" spans="3:5" x14ac:dyDescent="0.3">
      <c r="C166" t="s">
        <v>161</v>
      </c>
      <c r="D166" t="s">
        <v>273</v>
      </c>
      <c r="E166" s="9">
        <v>4060000</v>
      </c>
    </row>
    <row r="167" spans="3:5" x14ac:dyDescent="0.3">
      <c r="C167" t="s">
        <v>162</v>
      </c>
      <c r="D167" t="s">
        <v>274</v>
      </c>
      <c r="E167" s="9">
        <v>7030000</v>
      </c>
    </row>
    <row r="168" spans="3:5" x14ac:dyDescent="0.3">
      <c r="C168" t="s">
        <v>66</v>
      </c>
      <c r="D168" t="s">
        <v>275</v>
      </c>
      <c r="E168" s="9">
        <v>11560000</v>
      </c>
    </row>
    <row r="169" spans="3:5" x14ac:dyDescent="0.3">
      <c r="C169" t="s">
        <v>26</v>
      </c>
      <c r="D169" t="s">
        <v>276</v>
      </c>
      <c r="E169" s="9">
        <v>33470000</v>
      </c>
    </row>
    <row r="170" spans="3:5" x14ac:dyDescent="0.3">
      <c r="C170" t="s">
        <v>67</v>
      </c>
      <c r="D170" t="s">
        <v>277</v>
      </c>
      <c r="E170" s="9">
        <v>15080000</v>
      </c>
    </row>
    <row r="171" spans="3:5" x14ac:dyDescent="0.3">
      <c r="C171" t="s">
        <v>68</v>
      </c>
      <c r="D171" t="s">
        <v>278</v>
      </c>
      <c r="E171" s="9">
        <v>21360000</v>
      </c>
    </row>
    <row r="172" spans="3:5" x14ac:dyDescent="0.3">
      <c r="C172" t="s">
        <v>163</v>
      </c>
      <c r="D172" t="s">
        <v>279</v>
      </c>
      <c r="E172" s="9">
        <v>8340000</v>
      </c>
    </row>
    <row r="173" spans="3:5" x14ac:dyDescent="0.3">
      <c r="C173" t="s">
        <v>164</v>
      </c>
      <c r="D173" t="s">
        <v>280</v>
      </c>
      <c r="E173" s="9">
        <v>1780000</v>
      </c>
    </row>
    <row r="174" spans="3:5" x14ac:dyDescent="0.3">
      <c r="C174" t="s">
        <v>27</v>
      </c>
      <c r="D174" t="s">
        <v>281</v>
      </c>
      <c r="E174" s="9">
        <v>34930000</v>
      </c>
    </row>
    <row r="175" spans="3:5" x14ac:dyDescent="0.3">
      <c r="C175" t="s">
        <v>28</v>
      </c>
      <c r="D175" t="s">
        <v>282</v>
      </c>
      <c r="E175" s="9">
        <v>22890000</v>
      </c>
    </row>
    <row r="176" spans="3:5" x14ac:dyDescent="0.3">
      <c r="C176" t="s">
        <v>165</v>
      </c>
      <c r="D176" t="s">
        <v>283</v>
      </c>
      <c r="E176" s="9">
        <v>2530000</v>
      </c>
    </row>
    <row r="177" spans="3:5" x14ac:dyDescent="0.3">
      <c r="C177" t="s">
        <v>29</v>
      </c>
      <c r="D177" t="s">
        <v>284</v>
      </c>
      <c r="E177" s="9">
        <v>31600000</v>
      </c>
    </row>
    <row r="178" spans="3:5" x14ac:dyDescent="0.3">
      <c r="C178" t="s">
        <v>69</v>
      </c>
      <c r="D178" t="s">
        <v>285</v>
      </c>
      <c r="E178" s="9">
        <v>20920000</v>
      </c>
    </row>
    <row r="179" spans="3:5" x14ac:dyDescent="0.3">
      <c r="C179" t="s">
        <v>70</v>
      </c>
      <c r="D179" t="s">
        <v>286</v>
      </c>
      <c r="E179" s="9">
        <v>20540000</v>
      </c>
    </row>
    <row r="180" spans="3:5" x14ac:dyDescent="0.3">
      <c r="C180" t="s">
        <v>71</v>
      </c>
      <c r="D180" t="s">
        <v>287</v>
      </c>
      <c r="E180" s="9">
        <v>12780000</v>
      </c>
    </row>
    <row r="181" spans="3:5" x14ac:dyDescent="0.3">
      <c r="C181" t="s">
        <v>30</v>
      </c>
      <c r="D181" t="s">
        <v>288</v>
      </c>
      <c r="E181" s="9">
        <v>34500000</v>
      </c>
    </row>
    <row r="182" spans="3:5" x14ac:dyDescent="0.3">
      <c r="C182" t="s">
        <v>72</v>
      </c>
      <c r="D182" t="s">
        <v>289</v>
      </c>
      <c r="E182" s="9">
        <v>23910000</v>
      </c>
    </row>
    <row r="183" spans="3:5" x14ac:dyDescent="0.3">
      <c r="C183" t="s">
        <v>73</v>
      </c>
      <c r="D183" t="s">
        <v>290</v>
      </c>
      <c r="E183" s="9">
        <v>19800000</v>
      </c>
    </row>
    <row r="184" spans="3:5" x14ac:dyDescent="0.3">
      <c r="C184" t="s">
        <v>166</v>
      </c>
      <c r="D184" t="s">
        <v>291</v>
      </c>
      <c r="E184" s="9">
        <v>33540000</v>
      </c>
    </row>
    <row r="185" spans="3:5" x14ac:dyDescent="0.3">
      <c r="C185" t="s">
        <v>31</v>
      </c>
      <c r="D185" t="s">
        <v>292</v>
      </c>
      <c r="E185" s="9">
        <v>29270000</v>
      </c>
    </row>
    <row r="186" spans="3:5" x14ac:dyDescent="0.3">
      <c r="C186" t="s">
        <v>74</v>
      </c>
      <c r="D186" t="s">
        <v>293</v>
      </c>
      <c r="E186" s="9">
        <v>15670000</v>
      </c>
    </row>
    <row r="187" spans="3:5" x14ac:dyDescent="0.3">
      <c r="C187" t="s">
        <v>75</v>
      </c>
      <c r="D187" t="s">
        <v>294</v>
      </c>
      <c r="E187" s="9">
        <v>21000000</v>
      </c>
    </row>
    <row r="188" spans="3:5" x14ac:dyDescent="0.3">
      <c r="C188" t="s">
        <v>167</v>
      </c>
      <c r="D188" t="s">
        <v>295</v>
      </c>
      <c r="E188" s="9">
        <v>5290000</v>
      </c>
    </row>
    <row r="189" spans="3:5" x14ac:dyDescent="0.3">
      <c r="C189" t="s">
        <v>32</v>
      </c>
      <c r="D189" t="s">
        <v>296</v>
      </c>
      <c r="E189" s="9">
        <v>23390000</v>
      </c>
    </row>
    <row r="190" spans="3:5" x14ac:dyDescent="0.3">
      <c r="C190" t="s">
        <v>168</v>
      </c>
      <c r="D190" t="s">
        <v>297</v>
      </c>
      <c r="E190" s="9">
        <v>1900000</v>
      </c>
    </row>
    <row r="191" spans="3:5" x14ac:dyDescent="0.3">
      <c r="C191" t="s">
        <v>33</v>
      </c>
      <c r="D191" t="s">
        <v>298</v>
      </c>
      <c r="E191" s="9">
        <v>26420000</v>
      </c>
    </row>
    <row r="192" spans="3:5" x14ac:dyDescent="0.3">
      <c r="C192" t="s">
        <v>169</v>
      </c>
      <c r="D192" t="s">
        <v>299</v>
      </c>
      <c r="E192" s="9">
        <v>1330000</v>
      </c>
    </row>
    <row r="193" spans="3:5" x14ac:dyDescent="0.3">
      <c r="C193" t="s">
        <v>170</v>
      </c>
      <c r="D193" t="s">
        <v>300</v>
      </c>
      <c r="E193" s="9">
        <v>7060000</v>
      </c>
    </row>
    <row r="194" spans="3:5" x14ac:dyDescent="0.3">
      <c r="C194" t="s">
        <v>171</v>
      </c>
      <c r="D194" t="s">
        <v>301</v>
      </c>
      <c r="E194" s="9">
        <v>5600000</v>
      </c>
    </row>
    <row r="195" spans="3:5" x14ac:dyDescent="0.3">
      <c r="C195" t="s">
        <v>76</v>
      </c>
      <c r="D195" t="s">
        <v>302</v>
      </c>
      <c r="E195" s="9">
        <v>21310000</v>
      </c>
    </row>
    <row r="196" spans="3:5" x14ac:dyDescent="0.3">
      <c r="C196" t="s">
        <v>172</v>
      </c>
      <c r="D196" t="s">
        <v>303</v>
      </c>
      <c r="E196" s="9">
        <v>7420000</v>
      </c>
    </row>
    <row r="197" spans="3:5" x14ac:dyDescent="0.3">
      <c r="C197" t="s">
        <v>34</v>
      </c>
      <c r="D197" t="s">
        <v>304</v>
      </c>
      <c r="E197" s="9">
        <v>25170000</v>
      </c>
    </row>
    <row r="198" spans="3:5" x14ac:dyDescent="0.3">
      <c r="C198" t="s">
        <v>77</v>
      </c>
      <c r="D198" t="s">
        <v>305</v>
      </c>
      <c r="E198" s="9">
        <v>24150000</v>
      </c>
    </row>
    <row r="199" spans="3:5" x14ac:dyDescent="0.3">
      <c r="C199" t="s">
        <v>35</v>
      </c>
      <c r="D199" t="s">
        <v>306</v>
      </c>
      <c r="E199" s="9">
        <v>32940000</v>
      </c>
    </row>
    <row r="200" spans="3:5" x14ac:dyDescent="0.3">
      <c r="C200" t="s">
        <v>173</v>
      </c>
      <c r="D200" t="s">
        <v>307</v>
      </c>
      <c r="E200" s="9">
        <v>21920000</v>
      </c>
    </row>
    <row r="201" spans="3:5" x14ac:dyDescent="0.3">
      <c r="C201" t="s">
        <v>174</v>
      </c>
      <c r="D201" t="s">
        <v>308</v>
      </c>
      <c r="E201" s="9">
        <v>15440000</v>
      </c>
    </row>
    <row r="202" spans="3:5" x14ac:dyDescent="0.3">
      <c r="C202" t="s">
        <v>36</v>
      </c>
      <c r="D202" t="s">
        <v>309</v>
      </c>
      <c r="E202" s="9">
        <v>29970000</v>
      </c>
    </row>
    <row r="203" spans="3:5" x14ac:dyDescent="0.3">
      <c r="C203" t="s">
        <v>78</v>
      </c>
      <c r="D203" t="s">
        <v>310</v>
      </c>
      <c r="E203" s="9">
        <v>24960000</v>
      </c>
    </row>
    <row r="204" spans="3:5" x14ac:dyDescent="0.3">
      <c r="C204" t="s">
        <v>37</v>
      </c>
      <c r="D204" t="s">
        <v>311</v>
      </c>
      <c r="E204" s="9">
        <v>26070000</v>
      </c>
    </row>
    <row r="205" spans="3:5" x14ac:dyDescent="0.3">
      <c r="C205" t="s">
        <v>175</v>
      </c>
      <c r="D205" t="s">
        <v>312</v>
      </c>
      <c r="E205" s="9">
        <v>1720000</v>
      </c>
    </row>
    <row r="206" spans="3:5" x14ac:dyDescent="0.3">
      <c r="C206" t="s">
        <v>79</v>
      </c>
      <c r="D206" t="s">
        <v>313</v>
      </c>
      <c r="E206" s="9">
        <v>14310000</v>
      </c>
    </row>
    <row r="207" spans="3:5" x14ac:dyDescent="0.3">
      <c r="C207" t="s">
        <v>176</v>
      </c>
      <c r="D207" t="s">
        <v>314</v>
      </c>
      <c r="E207" s="9">
        <v>8440000</v>
      </c>
    </row>
    <row r="208" spans="3:5" x14ac:dyDescent="0.3">
      <c r="C208" t="s">
        <v>38</v>
      </c>
      <c r="D208" t="s">
        <v>315</v>
      </c>
      <c r="E208" s="9">
        <v>32120000</v>
      </c>
    </row>
    <row r="209" spans="3:5" x14ac:dyDescent="0.3">
      <c r="C209" t="s">
        <v>80</v>
      </c>
      <c r="D209" t="s">
        <v>316</v>
      </c>
      <c r="E209" s="9">
        <v>18730000</v>
      </c>
    </row>
    <row r="210" spans="3:5" x14ac:dyDescent="0.3">
      <c r="C210" t="s">
        <v>177</v>
      </c>
      <c r="D210" t="s">
        <v>317</v>
      </c>
      <c r="E210" s="9">
        <v>5150000</v>
      </c>
    </row>
    <row r="211" spans="3:5" x14ac:dyDescent="0.3">
      <c r="C211" t="s">
        <v>81</v>
      </c>
      <c r="D211" t="s">
        <v>318</v>
      </c>
      <c r="E211" s="9">
        <v>22950000</v>
      </c>
    </row>
    <row r="212" spans="3:5" x14ac:dyDescent="0.3">
      <c r="C212" t="s">
        <v>320</v>
      </c>
      <c r="D212" t="s">
        <v>319</v>
      </c>
      <c r="E212" s="9">
        <v>1570000</v>
      </c>
    </row>
    <row r="213" spans="3:5" x14ac:dyDescent="0.3">
      <c r="C213" t="s">
        <v>178</v>
      </c>
      <c r="D213" t="s">
        <v>321</v>
      </c>
      <c r="E213" s="9">
        <v>10790000</v>
      </c>
    </row>
    <row r="214" spans="3:5" x14ac:dyDescent="0.3">
      <c r="C214" t="s">
        <v>82</v>
      </c>
      <c r="D214" t="s">
        <v>322</v>
      </c>
      <c r="E214" s="9">
        <v>24400000</v>
      </c>
    </row>
    <row r="215" spans="3:5" x14ac:dyDescent="0.3">
      <c r="C215" t="s">
        <v>39</v>
      </c>
      <c r="D215" t="s">
        <v>323</v>
      </c>
      <c r="E215" s="9">
        <v>22220000</v>
      </c>
    </row>
    <row r="216" spans="3:5" x14ac:dyDescent="0.3">
      <c r="C216" t="s">
        <v>179</v>
      </c>
      <c r="D216" t="s">
        <v>324</v>
      </c>
      <c r="E216" s="9">
        <v>14730000</v>
      </c>
    </row>
    <row r="217" spans="3:5" x14ac:dyDescent="0.3">
      <c r="C217" t="s">
        <v>326</v>
      </c>
      <c r="D217" t="s">
        <v>325</v>
      </c>
      <c r="E217" s="9">
        <v>16490000</v>
      </c>
    </row>
    <row r="218" spans="3:5" x14ac:dyDescent="0.3">
      <c r="C218" t="s">
        <v>180</v>
      </c>
      <c r="D218" t="s">
        <v>327</v>
      </c>
      <c r="E218" s="9">
        <v>19140000</v>
      </c>
    </row>
    <row r="219" spans="3:5" x14ac:dyDescent="0.3">
      <c r="C219" t="s">
        <v>181</v>
      </c>
      <c r="D219" t="s">
        <v>328</v>
      </c>
      <c r="E219" s="9">
        <v>11190000</v>
      </c>
    </row>
    <row r="220" spans="3:5" x14ac:dyDescent="0.3">
      <c r="D220" s="14"/>
      <c r="E220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13" ma:contentTypeDescription="Create a new document." ma:contentTypeScope="" ma:versionID="19bb71bd4e052c85afbb7a3911a55947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2c20285664a942e93029c3ecc0afade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purl.org/dc/elements/1.1/"/>
    <ds:schemaRef ds:uri="4193d1ab-bc46-4071-bfc0-707c24a203d6"/>
    <ds:schemaRef ds:uri="adf78c60-cf1f-487c-826f-4731e9ddd888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7C254D-E524-4CF2-9BF8-5FD692843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Deddy andri suharto</cp:lastModifiedBy>
  <dcterms:created xsi:type="dcterms:W3CDTF">2017-02-11T23:07:17Z</dcterms:created>
  <dcterms:modified xsi:type="dcterms:W3CDTF">2023-08-27T11:48:22Z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