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olors2.xml" ContentType="application/vnd.ms-office.chartcolorstyl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style2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fsamu18.adm.ds.fhnw.ch\a_18_home13$\michael.henninger\Unterricht\SNA\SNA\04 Korrelation\Selbststudium\Lösungen\"/>
    </mc:Choice>
  </mc:AlternateContent>
  <bookViews>
    <workbookView xWindow="0" yWindow="0" windowWidth="21600" windowHeight="1105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6" i="1" l="1"/>
  <c r="K51" i="1"/>
  <c r="K50" i="1"/>
  <c r="C51" i="1"/>
  <c r="C50" i="1"/>
  <c r="C56" i="1"/>
  <c r="K46" i="1" l="1"/>
  <c r="K47" i="1" s="1"/>
  <c r="J46" i="1"/>
  <c r="J47" i="1" s="1"/>
  <c r="N44" i="1"/>
  <c r="M44" i="1"/>
  <c r="L44" i="1"/>
  <c r="N43" i="1"/>
  <c r="M43" i="1"/>
  <c r="L43" i="1"/>
  <c r="N42" i="1"/>
  <c r="M42" i="1"/>
  <c r="L42" i="1"/>
  <c r="N41" i="1"/>
  <c r="M41" i="1"/>
  <c r="L41" i="1"/>
  <c r="N40" i="1"/>
  <c r="M40" i="1"/>
  <c r="L40" i="1"/>
  <c r="N38" i="1"/>
  <c r="M38" i="1"/>
  <c r="L38" i="1"/>
  <c r="N37" i="1"/>
  <c r="N46" i="1" s="1"/>
  <c r="N47" i="1" s="1"/>
  <c r="M37" i="1"/>
  <c r="M46" i="1" s="1"/>
  <c r="L37" i="1"/>
  <c r="L46" i="1" s="1"/>
  <c r="D46" i="1"/>
  <c r="C47" i="1"/>
  <c r="C46" i="1"/>
  <c r="E46" i="1"/>
  <c r="F46" i="1"/>
  <c r="F47" i="1" s="1"/>
  <c r="B46" i="1"/>
  <c r="B47" i="1" s="1"/>
  <c r="F38" i="1"/>
  <c r="F39" i="1"/>
  <c r="F40" i="1"/>
  <c r="F41" i="1"/>
  <c r="F42" i="1"/>
  <c r="F43" i="1"/>
  <c r="F44" i="1"/>
  <c r="E38" i="1"/>
  <c r="E39" i="1"/>
  <c r="E40" i="1"/>
  <c r="E41" i="1"/>
  <c r="E42" i="1"/>
  <c r="E43" i="1"/>
  <c r="E44" i="1"/>
  <c r="D38" i="1"/>
  <c r="D39" i="1"/>
  <c r="D40" i="1"/>
  <c r="D41" i="1"/>
  <c r="D42" i="1"/>
  <c r="D43" i="1"/>
  <c r="D44" i="1"/>
  <c r="F37" i="1"/>
  <c r="E37" i="1"/>
  <c r="D37" i="1"/>
  <c r="C53" i="1" l="1"/>
  <c r="E47" i="1"/>
  <c r="D47" i="1"/>
  <c r="L47" i="1"/>
  <c r="M47" i="1"/>
  <c r="K53" i="1" l="1"/>
</calcChain>
</file>

<file path=xl/sharedStrings.xml><?xml version="1.0" encoding="utf-8"?>
<sst xmlns="http://schemas.openxmlformats.org/spreadsheetml/2006/main" count="24" uniqueCount="14">
  <si>
    <t>AUSREISSER</t>
  </si>
  <si>
    <t>Mit Ausreisser</t>
  </si>
  <si>
    <t>Ohne Ausreisser</t>
  </si>
  <si>
    <t>Ausreisser entfernt</t>
  </si>
  <si>
    <t>Pearson:</t>
  </si>
  <si>
    <t>x</t>
  </si>
  <si>
    <t>y</t>
  </si>
  <si>
    <t>xy</t>
  </si>
  <si>
    <t>x^2</t>
  </si>
  <si>
    <t>y^2</t>
  </si>
  <si>
    <t>Sum</t>
  </si>
  <si>
    <t>Zähler:</t>
  </si>
  <si>
    <t>Nenner:</t>
  </si>
  <si>
    <t>Sum^2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</si>
</sst>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/>
    <xf numFmtId="0" fontId="0" fillId="0" borderId="6" xfId="0" applyFill="1" applyBorder="1" applyAlignment="1">
      <alignment vertical="center" wrapText="1"/>
    </xf>
    <xf numFmtId="0" fontId="0" fillId="0" borderId="7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1" fillId="0" borderId="0" xfId="0" applyFon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baseline="0"/>
              <a:t>Dot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Tabelle1!$A$2:$A$10</c:f>
              <c:numCache>
                <c:formatCode>General</c:formatCode>
                <c:ptCount val="9"/>
                <c:pt idx="0">
                  <c:v>50</c:v>
                </c:pt>
                <c:pt idx="1">
                  <c:v>54</c:v>
                </c:pt>
                <c:pt idx="2">
                  <c:v>30</c:v>
                </c:pt>
                <c:pt idx="3">
                  <c:v>66</c:v>
                </c:pt>
                <c:pt idx="4">
                  <c:v>41</c:v>
                </c:pt>
                <c:pt idx="5">
                  <c:v>11</c:v>
                </c:pt>
                <c:pt idx="6">
                  <c:v>20</c:v>
                </c:pt>
                <c:pt idx="7">
                  <c:v>100</c:v>
                </c:pt>
              </c:numCache>
            </c:numRef>
          </c:xVal>
          <c:yVal>
            <c:numRef>
              <c:f>Tabelle1!$B$2:$B$10</c:f>
              <c:numCache>
                <c:formatCode>General</c:formatCode>
                <c:ptCount val="9"/>
                <c:pt idx="0">
                  <c:v>100</c:v>
                </c:pt>
                <c:pt idx="1">
                  <c:v>120</c:v>
                </c:pt>
                <c:pt idx="2">
                  <c:v>210</c:v>
                </c:pt>
                <c:pt idx="3">
                  <c:v>90</c:v>
                </c:pt>
                <c:pt idx="4">
                  <c:v>120</c:v>
                </c:pt>
                <c:pt idx="5">
                  <c:v>10</c:v>
                </c:pt>
                <c:pt idx="6">
                  <c:v>55</c:v>
                </c:pt>
                <c:pt idx="7">
                  <c:v>200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Tabelle1!$A$2:$A$10</c:f>
              <c:numCache>
                <c:formatCode>General</c:formatCode>
                <c:ptCount val="9"/>
                <c:pt idx="0">
                  <c:v>50</c:v>
                </c:pt>
                <c:pt idx="1">
                  <c:v>54</c:v>
                </c:pt>
                <c:pt idx="2">
                  <c:v>30</c:v>
                </c:pt>
                <c:pt idx="3">
                  <c:v>66</c:v>
                </c:pt>
                <c:pt idx="4">
                  <c:v>41</c:v>
                </c:pt>
                <c:pt idx="5">
                  <c:v>11</c:v>
                </c:pt>
                <c:pt idx="6">
                  <c:v>20</c:v>
                </c:pt>
                <c:pt idx="7">
                  <c:v>100</c:v>
                </c:pt>
              </c:numCache>
            </c:numRef>
          </c:xVal>
          <c:yVal>
            <c:numRef>
              <c:f>Tabelle1!$B$2:$B$10</c:f>
              <c:numCache>
                <c:formatCode>General</c:formatCode>
                <c:ptCount val="9"/>
                <c:pt idx="0">
                  <c:v>100</c:v>
                </c:pt>
                <c:pt idx="1">
                  <c:v>120</c:v>
                </c:pt>
                <c:pt idx="2">
                  <c:v>210</c:v>
                </c:pt>
                <c:pt idx="3">
                  <c:v>90</c:v>
                </c:pt>
                <c:pt idx="4">
                  <c:v>120</c:v>
                </c:pt>
                <c:pt idx="5">
                  <c:v>10</c:v>
                </c:pt>
                <c:pt idx="6">
                  <c:v>55</c:v>
                </c:pt>
                <c:pt idx="7">
                  <c:v>200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7160"/>
        <c:axId val="361135592"/>
      </c:scatterChart>
      <c:valAx>
        <c:axId val="361137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1135592"/>
        <c:crosses val="autoZero"/>
        <c:crossBetween val="midCat"/>
      </c:valAx>
      <c:valAx>
        <c:axId val="36113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1137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Dot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Tabelle1!$J$2:$J$10</c:f>
              <c:numCache>
                <c:formatCode>General</c:formatCode>
                <c:ptCount val="9"/>
                <c:pt idx="0">
                  <c:v>50</c:v>
                </c:pt>
                <c:pt idx="1">
                  <c:v>54</c:v>
                </c:pt>
                <c:pt idx="3">
                  <c:v>66</c:v>
                </c:pt>
                <c:pt idx="4">
                  <c:v>41</c:v>
                </c:pt>
                <c:pt idx="5">
                  <c:v>11</c:v>
                </c:pt>
                <c:pt idx="6">
                  <c:v>20</c:v>
                </c:pt>
                <c:pt idx="7">
                  <c:v>100</c:v>
                </c:pt>
              </c:numCache>
            </c:numRef>
          </c:xVal>
          <c:yVal>
            <c:numRef>
              <c:f>Tabelle1!$K$2:$K$10</c:f>
              <c:numCache>
                <c:formatCode>General</c:formatCode>
                <c:ptCount val="9"/>
                <c:pt idx="0">
                  <c:v>100</c:v>
                </c:pt>
                <c:pt idx="1">
                  <c:v>120</c:v>
                </c:pt>
                <c:pt idx="3">
                  <c:v>90</c:v>
                </c:pt>
                <c:pt idx="4">
                  <c:v>120</c:v>
                </c:pt>
                <c:pt idx="5">
                  <c:v>10</c:v>
                </c:pt>
                <c:pt idx="6">
                  <c:v>55</c:v>
                </c:pt>
                <c:pt idx="7">
                  <c:v>200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38336"/>
        <c:axId val="361131672"/>
      </c:scatterChart>
      <c:valAx>
        <c:axId val="36113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1131672"/>
        <c:crosses val="autoZero"/>
        <c:crossBetween val="midCat"/>
      </c:valAx>
      <c:valAx>
        <c:axId val="36113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113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23812</xdr:rowOff>
    </xdr:from>
    <xdr:to>
      <xdr:col>6</xdr:col>
      <xdr:colOff>0</xdr:colOff>
      <xdr:row>30</xdr:row>
      <xdr:rowOff>100012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16</xdr:row>
      <xdr:rowOff>4762</xdr:rowOff>
    </xdr:from>
    <xdr:to>
      <xdr:col>14</xdr:col>
      <xdr:colOff>28575</xdr:colOff>
      <xdr:row>30</xdr:row>
      <xdr:rowOff>80962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abSelected="1" topLeftCell="A20" workbookViewId="0">
      <selection activeCell="K57" sqref="K57"/>
    </sheetView>
  </sheetViews>
  <sheetFormatPr baseColWidth="10" defaultRowHeight="14.5" x14ac:dyDescent="0.35"/>
  <cols>
    <col min="3" max="3" width="23.453125" customWidth="1"/>
    <col min="6" max="6" width="15.453125" customWidth="1"/>
  </cols>
  <sheetData>
    <row r="1" spans="1:15" ht="46.5" customHeight="1" thickBot="1" x14ac:dyDescent="0.4">
      <c r="A1" s="10" t="s">
        <v>1</v>
      </c>
      <c r="B1" s="10"/>
      <c r="C1" s="10"/>
      <c r="D1" s="10"/>
      <c r="E1" s="10"/>
      <c r="F1" s="10"/>
      <c r="I1" s="10" t="s">
        <v>2</v>
      </c>
      <c r="J1" s="10"/>
      <c r="K1" s="10"/>
      <c r="L1" s="10"/>
      <c r="M1" s="10"/>
      <c r="N1" s="10"/>
      <c r="O1" s="10"/>
    </row>
    <row r="2" spans="1:15" ht="15" thickBot="1" x14ac:dyDescent="0.4">
      <c r="A2" s="1">
        <v>50</v>
      </c>
      <c r="B2" s="2">
        <v>100</v>
      </c>
      <c r="J2" s="1">
        <v>50</v>
      </c>
      <c r="K2" s="2">
        <v>100</v>
      </c>
    </row>
    <row r="3" spans="1:15" ht="15" thickBot="1" x14ac:dyDescent="0.4">
      <c r="A3" s="3">
        <v>54</v>
      </c>
      <c r="B3" s="4">
        <v>120</v>
      </c>
      <c r="J3" s="3">
        <v>54</v>
      </c>
      <c r="K3" s="4">
        <v>120</v>
      </c>
    </row>
    <row r="4" spans="1:15" ht="15" thickBot="1" x14ac:dyDescent="0.4">
      <c r="A4" s="3">
        <v>30</v>
      </c>
      <c r="B4" s="4">
        <v>210</v>
      </c>
      <c r="C4" t="s">
        <v>0</v>
      </c>
      <c r="J4" s="3"/>
      <c r="K4" s="4"/>
      <c r="L4" t="s">
        <v>3</v>
      </c>
    </row>
    <row r="5" spans="1:15" ht="15" thickBot="1" x14ac:dyDescent="0.4">
      <c r="A5" s="3">
        <v>66</v>
      </c>
      <c r="B5" s="4">
        <v>90</v>
      </c>
      <c r="J5" s="3">
        <v>66</v>
      </c>
      <c r="K5" s="4">
        <v>90</v>
      </c>
    </row>
    <row r="6" spans="1:15" ht="15" thickBot="1" x14ac:dyDescent="0.4">
      <c r="A6" s="3">
        <v>41</v>
      </c>
      <c r="B6" s="4">
        <v>120</v>
      </c>
      <c r="J6" s="3">
        <v>41</v>
      </c>
      <c r="K6" s="4">
        <v>120</v>
      </c>
    </row>
    <row r="7" spans="1:15" ht="15" thickBot="1" x14ac:dyDescent="0.4">
      <c r="A7" s="3">
        <v>11</v>
      </c>
      <c r="B7" s="4">
        <v>10</v>
      </c>
      <c r="J7" s="3">
        <v>11</v>
      </c>
      <c r="K7" s="4">
        <v>10</v>
      </c>
    </row>
    <row r="8" spans="1:15" ht="15" thickBot="1" x14ac:dyDescent="0.4">
      <c r="A8" s="3">
        <v>20</v>
      </c>
      <c r="B8" s="4">
        <v>55</v>
      </c>
      <c r="J8" s="3">
        <v>20</v>
      </c>
      <c r="K8" s="4">
        <v>55</v>
      </c>
    </row>
    <row r="9" spans="1:15" ht="15" thickBot="1" x14ac:dyDescent="0.4">
      <c r="A9" s="3">
        <v>100</v>
      </c>
      <c r="B9" s="4">
        <v>200</v>
      </c>
      <c r="J9" s="3">
        <v>100</v>
      </c>
      <c r="K9" s="4">
        <v>200</v>
      </c>
    </row>
    <row r="10" spans="1:15" ht="15" thickBot="1" x14ac:dyDescent="0.4">
      <c r="A10" s="8"/>
      <c r="B10" s="9"/>
      <c r="J10" s="8"/>
      <c r="K10" s="9"/>
    </row>
    <row r="36" spans="1:14" ht="15" thickBot="1" x14ac:dyDescent="0.4">
      <c r="B36" t="s">
        <v>5</v>
      </c>
      <c r="C36" t="s">
        <v>6</v>
      </c>
      <c r="D36" t="s">
        <v>7</v>
      </c>
      <c r="E36" t="s">
        <v>8</v>
      </c>
      <c r="F36" t="s">
        <v>9</v>
      </c>
      <c r="J36" t="s">
        <v>5</v>
      </c>
      <c r="K36" t="s">
        <v>6</v>
      </c>
      <c r="L36" t="s">
        <v>7</v>
      </c>
      <c r="M36" t="s">
        <v>8</v>
      </c>
      <c r="N36" t="s">
        <v>9</v>
      </c>
    </row>
    <row r="37" spans="1:14" ht="15" thickBot="1" x14ac:dyDescent="0.4">
      <c r="A37">
        <v>1</v>
      </c>
      <c r="B37" s="1">
        <v>50</v>
      </c>
      <c r="C37" s="2">
        <v>100</v>
      </c>
      <c r="D37">
        <f>B37*C37</f>
        <v>5000</v>
      </c>
      <c r="E37">
        <f>B37*B37</f>
        <v>2500</v>
      </c>
      <c r="F37">
        <f>C37*C37</f>
        <v>10000</v>
      </c>
      <c r="I37">
        <v>1</v>
      </c>
      <c r="J37" s="1">
        <v>50</v>
      </c>
      <c r="K37" s="2">
        <v>100</v>
      </c>
      <c r="L37">
        <f>J37*K37</f>
        <v>5000</v>
      </c>
      <c r="M37">
        <f>J37*J37</f>
        <v>2500</v>
      </c>
      <c r="N37">
        <f>K37*K37</f>
        <v>10000</v>
      </c>
    </row>
    <row r="38" spans="1:14" ht="15" thickBot="1" x14ac:dyDescent="0.4">
      <c r="A38">
        <v>2</v>
      </c>
      <c r="B38" s="3">
        <v>54</v>
      </c>
      <c r="C38" s="4">
        <v>120</v>
      </c>
      <c r="D38">
        <f t="shared" ref="D38:D45" si="0">B38*C38</f>
        <v>6480</v>
      </c>
      <c r="E38">
        <f t="shared" ref="E38:E45" si="1">B38*B38</f>
        <v>2916</v>
      </c>
      <c r="F38">
        <f t="shared" ref="F38:F45" si="2">C38*C38</f>
        <v>14400</v>
      </c>
      <c r="I38">
        <v>2</v>
      </c>
      <c r="J38" s="3">
        <v>54</v>
      </c>
      <c r="K38" s="4">
        <v>120</v>
      </c>
      <c r="L38">
        <f t="shared" ref="L38:L45" si="3">J38*K38</f>
        <v>6480</v>
      </c>
      <c r="M38">
        <f t="shared" ref="M38:M45" si="4">J38*J38</f>
        <v>2916</v>
      </c>
      <c r="N38">
        <f t="shared" ref="N38:N45" si="5">K38*K38</f>
        <v>14400</v>
      </c>
    </row>
    <row r="39" spans="1:14" ht="15" thickBot="1" x14ac:dyDescent="0.4">
      <c r="A39">
        <v>3</v>
      </c>
      <c r="B39" s="3">
        <v>30</v>
      </c>
      <c r="C39" s="4">
        <v>210</v>
      </c>
      <c r="D39">
        <f t="shared" si="0"/>
        <v>6300</v>
      </c>
      <c r="E39">
        <f t="shared" si="1"/>
        <v>900</v>
      </c>
      <c r="F39">
        <f t="shared" si="2"/>
        <v>44100</v>
      </c>
      <c r="I39">
        <v>3</v>
      </c>
      <c r="J39" s="3"/>
      <c r="K39" s="4"/>
    </row>
    <row r="40" spans="1:14" ht="15" thickBot="1" x14ac:dyDescent="0.4">
      <c r="A40">
        <v>4</v>
      </c>
      <c r="B40" s="3">
        <v>66</v>
      </c>
      <c r="C40" s="4">
        <v>90</v>
      </c>
      <c r="D40">
        <f t="shared" si="0"/>
        <v>5940</v>
      </c>
      <c r="E40">
        <f t="shared" si="1"/>
        <v>4356</v>
      </c>
      <c r="F40">
        <f t="shared" si="2"/>
        <v>8100</v>
      </c>
      <c r="I40">
        <v>4</v>
      </c>
      <c r="J40" s="3">
        <v>66</v>
      </c>
      <c r="K40" s="4">
        <v>90</v>
      </c>
      <c r="L40">
        <f t="shared" si="3"/>
        <v>5940</v>
      </c>
      <c r="M40">
        <f t="shared" si="4"/>
        <v>4356</v>
      </c>
      <c r="N40">
        <f t="shared" si="5"/>
        <v>8100</v>
      </c>
    </row>
    <row r="41" spans="1:14" ht="15" thickBot="1" x14ac:dyDescent="0.4">
      <c r="A41">
        <v>5</v>
      </c>
      <c r="B41" s="3">
        <v>41</v>
      </c>
      <c r="C41" s="4">
        <v>120</v>
      </c>
      <c r="D41">
        <f t="shared" si="0"/>
        <v>4920</v>
      </c>
      <c r="E41">
        <f t="shared" si="1"/>
        <v>1681</v>
      </c>
      <c r="F41">
        <f t="shared" si="2"/>
        <v>14400</v>
      </c>
      <c r="I41">
        <v>5</v>
      </c>
      <c r="J41" s="3">
        <v>41</v>
      </c>
      <c r="K41" s="4">
        <v>120</v>
      </c>
      <c r="L41">
        <f t="shared" si="3"/>
        <v>4920</v>
      </c>
      <c r="M41">
        <f t="shared" si="4"/>
        <v>1681</v>
      </c>
      <c r="N41">
        <f t="shared" si="5"/>
        <v>14400</v>
      </c>
    </row>
    <row r="42" spans="1:14" ht="15" thickBot="1" x14ac:dyDescent="0.4">
      <c r="A42">
        <v>6</v>
      </c>
      <c r="B42" s="3">
        <v>11</v>
      </c>
      <c r="C42" s="4">
        <v>10</v>
      </c>
      <c r="D42">
        <f t="shared" si="0"/>
        <v>110</v>
      </c>
      <c r="E42">
        <f t="shared" si="1"/>
        <v>121</v>
      </c>
      <c r="F42">
        <f t="shared" si="2"/>
        <v>100</v>
      </c>
      <c r="I42">
        <v>6</v>
      </c>
      <c r="J42" s="3">
        <v>11</v>
      </c>
      <c r="K42" s="4">
        <v>10</v>
      </c>
      <c r="L42">
        <f t="shared" si="3"/>
        <v>110</v>
      </c>
      <c r="M42">
        <f t="shared" si="4"/>
        <v>121</v>
      </c>
      <c r="N42">
        <f t="shared" si="5"/>
        <v>100</v>
      </c>
    </row>
    <row r="43" spans="1:14" ht="15" thickBot="1" x14ac:dyDescent="0.4">
      <c r="A43">
        <v>7</v>
      </c>
      <c r="B43" s="3">
        <v>20</v>
      </c>
      <c r="C43" s="4">
        <v>55</v>
      </c>
      <c r="D43">
        <f t="shared" si="0"/>
        <v>1100</v>
      </c>
      <c r="E43">
        <f t="shared" si="1"/>
        <v>400</v>
      </c>
      <c r="F43">
        <f t="shared" si="2"/>
        <v>3025</v>
      </c>
      <c r="I43">
        <v>7</v>
      </c>
      <c r="J43" s="3">
        <v>20</v>
      </c>
      <c r="K43" s="4">
        <v>55</v>
      </c>
      <c r="L43">
        <f t="shared" si="3"/>
        <v>1100</v>
      </c>
      <c r="M43">
        <f t="shared" si="4"/>
        <v>400</v>
      </c>
      <c r="N43">
        <f t="shared" si="5"/>
        <v>3025</v>
      </c>
    </row>
    <row r="44" spans="1:14" ht="15" thickBot="1" x14ac:dyDescent="0.4">
      <c r="A44">
        <v>8</v>
      </c>
      <c r="B44" s="3">
        <v>100</v>
      </c>
      <c r="C44" s="4">
        <v>200</v>
      </c>
      <c r="D44">
        <f t="shared" si="0"/>
        <v>20000</v>
      </c>
      <c r="E44">
        <f t="shared" si="1"/>
        <v>10000</v>
      </c>
      <c r="F44">
        <f t="shared" si="2"/>
        <v>40000</v>
      </c>
      <c r="I44">
        <v>8</v>
      </c>
      <c r="J44" s="3">
        <v>100</v>
      </c>
      <c r="K44" s="4">
        <v>200</v>
      </c>
      <c r="L44">
        <f t="shared" si="3"/>
        <v>20000</v>
      </c>
      <c r="M44">
        <f t="shared" si="4"/>
        <v>10000</v>
      </c>
      <c r="N44">
        <f t="shared" si="5"/>
        <v>40000</v>
      </c>
    </row>
    <row r="45" spans="1:14" x14ac:dyDescent="0.35">
      <c r="A45" s="5"/>
      <c r="B45" s="6"/>
      <c r="C45" s="7"/>
      <c r="D45" s="5"/>
      <c r="E45" s="5"/>
      <c r="F45" s="5"/>
      <c r="I45" s="5"/>
      <c r="J45" s="6"/>
      <c r="K45" s="7"/>
      <c r="L45" s="5"/>
      <c r="M45" s="5"/>
      <c r="N45" s="5"/>
    </row>
    <row r="46" spans="1:14" x14ac:dyDescent="0.35">
      <c r="A46" t="s">
        <v>10</v>
      </c>
      <c r="B46">
        <f>SUM(B37:B45)</f>
        <v>372</v>
      </c>
      <c r="C46">
        <f t="shared" ref="C46:F46" si="6">SUM(C37:C45)</f>
        <v>905</v>
      </c>
      <c r="D46">
        <f>SUM(D37:D45)</f>
        <v>49850</v>
      </c>
      <c r="E46">
        <f t="shared" si="6"/>
        <v>22874</v>
      </c>
      <c r="F46">
        <f t="shared" si="6"/>
        <v>134125</v>
      </c>
      <c r="I46" t="s">
        <v>10</v>
      </c>
      <c r="J46">
        <f>SUM(J37:J45)</f>
        <v>342</v>
      </c>
      <c r="K46">
        <f t="shared" ref="K46" si="7">SUM(K37:K45)</f>
        <v>695</v>
      </c>
      <c r="L46">
        <f>SUM(L37:L45)</f>
        <v>43550</v>
      </c>
      <c r="M46">
        <f t="shared" ref="M46" si="8">SUM(M37:M45)</f>
        <v>21974</v>
      </c>
      <c r="N46">
        <f t="shared" ref="N46" si="9">SUM(N37:N45)</f>
        <v>90025</v>
      </c>
    </row>
    <row r="47" spans="1:14" x14ac:dyDescent="0.35">
      <c r="A47" t="s">
        <v>13</v>
      </c>
      <c r="B47">
        <f>B46^2</f>
        <v>138384</v>
      </c>
      <c r="C47">
        <f t="shared" ref="C47:F47" si="10">C46^2</f>
        <v>819025</v>
      </c>
      <c r="D47">
        <f t="shared" si="10"/>
        <v>2485022500</v>
      </c>
      <c r="E47">
        <f t="shared" si="10"/>
        <v>523219876</v>
      </c>
      <c r="F47">
        <f t="shared" si="10"/>
        <v>17989515625</v>
      </c>
      <c r="I47" t="s">
        <v>13</v>
      </c>
      <c r="J47">
        <f>J46^2</f>
        <v>116964</v>
      </c>
      <c r="K47">
        <f t="shared" ref="K47" si="11">K46^2</f>
        <v>483025</v>
      </c>
      <c r="L47">
        <f t="shared" ref="L47" si="12">L46^2</f>
        <v>1896602500</v>
      </c>
      <c r="M47">
        <f t="shared" ref="M47" si="13">M46^2</f>
        <v>482856676</v>
      </c>
      <c r="N47">
        <f t="shared" ref="N47" si="14">N46^2</f>
        <v>8104500625</v>
      </c>
    </row>
    <row r="50" spans="2:11" x14ac:dyDescent="0.35">
      <c r="B50" t="s">
        <v>11</v>
      </c>
      <c r="C50">
        <f>(8*D46)-(B46*C46)</f>
        <v>62140</v>
      </c>
      <c r="J50" t="s">
        <v>11</v>
      </c>
      <c r="K50">
        <f>(7*L46)-(J46*K46)</f>
        <v>67160</v>
      </c>
    </row>
    <row r="51" spans="2:11" x14ac:dyDescent="0.35">
      <c r="B51" t="s">
        <v>12</v>
      </c>
      <c r="C51">
        <f>SQRT(((8*E46)-(B47))*(8*F46-(C47)))</f>
        <v>106439.26343225042</v>
      </c>
      <c r="J51" t="s">
        <v>12</v>
      </c>
      <c r="K51">
        <f>SQRT(((7*M46)-(J47))*(7*N46-(K47)))</f>
        <v>73641.469974464795</v>
      </c>
    </row>
    <row r="53" spans="2:11" x14ac:dyDescent="0.35">
      <c r="B53" t="s">
        <v>4</v>
      </c>
      <c r="C53">
        <f>C50/C51</f>
        <v>0.58380712150974901</v>
      </c>
      <c r="J53" t="s">
        <v>4</v>
      </c>
      <c r="K53">
        <f>K50/K51</f>
        <v>0.91198614073412376</v>
      </c>
    </row>
    <row r="56" spans="2:11" x14ac:dyDescent="0.35">
      <c r="C56">
        <f>PEARSON(B37:B44,C37:C44)</f>
        <v>0.58380712150974901</v>
      </c>
      <c r="K56">
        <f>PEARSON(J37:J44,K37:K44)</f>
        <v>0.91198614073412365</v>
      </c>
    </row>
  </sheetData>
  <mergeCells count="2">
    <mergeCell ref="A1:F1"/>
    <mergeCell ref="I1:O1"/>
  </mergeCells>
  <pageMargins left="0.7" right="0.7" top="0.78740157499999996" bottom="0.78740157499999996" header="0.3" footer="0.3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6EE69EA7F833F45A421E7A21BA6957F" ma:contentTypeVersion="9" ma:contentTypeDescription="Ein neues Dokument erstellen." ma:contentTypeScope="" ma:versionID="a4db8d41868a854acda0c69f78c35d18">
  <xsd:schema xmlns:xsd="http://www.w3.org/2001/XMLSchema" xmlns:xs="http://www.w3.org/2001/XMLSchema" xmlns:p="http://schemas.microsoft.com/office/2006/metadata/properties" xmlns:ns2="9e50dbc9-ec45-492a-80cb-76f70d29b229" xmlns:ns3="99404c7a-0ff2-4c43-9876-1f68c06825be" targetNamespace="http://schemas.microsoft.com/office/2006/metadata/properties" ma:root="true" ma:fieldsID="3558a0d4a3f180a8268a6c281d6bc0fc" ns2:_="" ns3:_="">
    <xsd:import namespace="9e50dbc9-ec45-492a-80cb-76f70d29b229"/>
    <xsd:import namespace="99404c7a-0ff2-4c43-9876-1f68c06825b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50dbc9-ec45-492a-80cb-76f70d29b2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2" nillable="true" ma:taxonomy="true" ma:internalName="lcf76f155ced4ddcb4097134ff3c332f" ma:taxonomyFieldName="MediaServiceImageTags" ma:displayName="Bildmarkierungen" ma:readOnly="false" ma:fieldId="{5cf76f15-5ced-4ddc-b409-7134ff3c332f}" ma:taxonomyMulti="true" ma:sspId="7873907d-d049-4c15-acb6-7b8f2d6df67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404c7a-0ff2-4c43-9876-1f68c06825be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03984792-84c6-46c9-8f3e-82ff7753d274}" ma:internalName="TaxCatchAll" ma:showField="CatchAllData" ma:web="99404c7a-0ff2-4c43-9876-1f68c06825b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e50dbc9-ec45-492a-80cb-76f70d29b229">
      <Terms xmlns="http://schemas.microsoft.com/office/infopath/2007/PartnerControls"/>
    </lcf76f155ced4ddcb4097134ff3c332f>
    <TaxCatchAll xmlns="99404c7a-0ff2-4c43-9876-1f68c06825be" xsi:nil="true"/>
  </documentManagement>
</p:properties>
</file>

<file path=customXml/itemProps1.xml><?xml version="1.0" encoding="utf-8"?>
<ds:datastoreItem xmlns:ds="http://schemas.openxmlformats.org/officeDocument/2006/customXml" ds:itemID="{F9088BD0-B386-416C-9181-460B7ABB7BBD}"/>
</file>

<file path=customXml/itemProps2.xml><?xml version="1.0" encoding="utf-8"?>
<ds:datastoreItem xmlns:ds="http://schemas.openxmlformats.org/officeDocument/2006/customXml" ds:itemID="{FBA4ACBB-0790-45EE-860C-B0FBCD7B5B75}"/>
</file>

<file path=customXml/itemProps3.xml><?xml version="1.0" encoding="utf-8"?>
<ds:datastoreItem xmlns:ds="http://schemas.openxmlformats.org/officeDocument/2006/customXml" ds:itemID="{D05FD79A-1D1F-43F7-87BF-830E3A2D2F53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Henninger</dc:creator>
  <cp:lastModifiedBy>Michael Henninger</cp:lastModifiedBy>
  <dcterms:created xsi:type="dcterms:W3CDTF">2017-09-15T05:25:15Z</dcterms:created>
  <dcterms:modified xsi:type="dcterms:W3CDTF">2017-10-23T12:24:27Z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0x01010056EE69EA7F833F45A421E7A21BA6957F</vt:lpwstr>
  </property>
</Properties>
</file>