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13_ncr:1_{7F68ADAD-DBD5-4968-A5BB-41760FE7CF63}" xr6:coauthVersionLast="47" xr6:coauthVersionMax="47" xr10:uidLastSave="{00000000-0000-0000-0000-000000000000}"/>
  <bookViews>
    <workbookView xWindow="-108" yWindow="-108" windowWidth="23256" windowHeight="12576" xr2:uid="{7724539A-109C-495F-AD51-9A5860E95DFC}"/>
  </bookViews>
  <sheets>
    <sheet name="Clay First layer" sheetId="6" r:id="rId1"/>
    <sheet name="Sheet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2" i="6"/>
  <c r="Q4" i="6"/>
  <c r="R4" i="6" s="1"/>
  <c r="S4" i="6" s="1"/>
  <c r="Q5" i="6"/>
  <c r="R5" i="6" s="1"/>
  <c r="S5" i="6" s="1"/>
  <c r="Q6" i="6"/>
  <c r="R6" i="6" s="1"/>
  <c r="S6" i="6" s="1"/>
  <c r="Q7" i="6"/>
  <c r="R7" i="6" s="1"/>
  <c r="S7" i="6" s="1"/>
  <c r="Q8" i="6"/>
  <c r="R8" i="6" s="1"/>
  <c r="S8" i="6" s="1"/>
  <c r="Q9" i="6"/>
  <c r="R9" i="6" s="1"/>
  <c r="S9" i="6" s="1"/>
  <c r="Q10" i="6"/>
  <c r="R10" i="6" s="1"/>
  <c r="S10" i="6" s="1"/>
  <c r="Q11" i="6"/>
  <c r="R11" i="6"/>
  <c r="S11" i="6" s="1"/>
  <c r="Q12" i="6"/>
  <c r="R12" i="6" s="1"/>
  <c r="S12" i="6" s="1"/>
  <c r="Q13" i="6"/>
  <c r="R13" i="6" s="1"/>
  <c r="S13" i="6" s="1"/>
  <c r="Q14" i="6"/>
  <c r="R14" i="6" s="1"/>
  <c r="S14" i="6" s="1"/>
  <c r="Q15" i="6"/>
  <c r="R15" i="6" s="1"/>
  <c r="S15" i="6" s="1"/>
  <c r="Q16" i="6"/>
  <c r="R16" i="6" s="1"/>
  <c r="S16" i="6" s="1"/>
  <c r="T16" i="6" s="1"/>
  <c r="Q17" i="6"/>
  <c r="R17" i="6" s="1"/>
  <c r="S17" i="6" s="1"/>
  <c r="Q18" i="6"/>
  <c r="R18" i="6" s="1"/>
  <c r="S18" i="6" s="1"/>
  <c r="Q19" i="6"/>
  <c r="R19" i="6" s="1"/>
  <c r="S19" i="6" s="1"/>
  <c r="T19" i="6" s="1"/>
  <c r="Q20" i="6"/>
  <c r="R20" i="6" s="1"/>
  <c r="S20" i="6" s="1"/>
  <c r="Q21" i="6"/>
  <c r="R21" i="6" s="1"/>
  <c r="S21" i="6" s="1"/>
  <c r="Q22" i="6"/>
  <c r="R22" i="6" s="1"/>
  <c r="S22" i="6" s="1"/>
  <c r="Q23" i="6"/>
  <c r="R23" i="6" s="1"/>
  <c r="S23" i="6" s="1"/>
  <c r="Q24" i="6"/>
  <c r="R24" i="6" s="1"/>
  <c r="S24" i="6" s="1"/>
  <c r="T24" i="6" s="1"/>
  <c r="Q25" i="6"/>
  <c r="R25" i="6" s="1"/>
  <c r="S25" i="6" s="1"/>
  <c r="Q26" i="6"/>
  <c r="R26" i="6"/>
  <c r="S26" i="6" s="1"/>
  <c r="Q27" i="6"/>
  <c r="R27" i="6" s="1"/>
  <c r="S27" i="6" s="1"/>
  <c r="Q28" i="6"/>
  <c r="R28" i="6" s="1"/>
  <c r="S28" i="6" s="1"/>
  <c r="Q29" i="6"/>
  <c r="R29" i="6" s="1"/>
  <c r="S29" i="6" s="1"/>
  <c r="Q30" i="6"/>
  <c r="R30" i="6"/>
  <c r="S30" i="6" s="1"/>
  <c r="Q31" i="6"/>
  <c r="R31" i="6" s="1"/>
  <c r="S31" i="6" s="1"/>
  <c r="Q32" i="6"/>
  <c r="R32" i="6" s="1"/>
  <c r="S32" i="6" s="1"/>
  <c r="Q33" i="6"/>
  <c r="R33" i="6" s="1"/>
  <c r="S33" i="6" s="1"/>
  <c r="Q34" i="6"/>
  <c r="R34" i="6" s="1"/>
  <c r="S34" i="6" s="1"/>
  <c r="Q35" i="6"/>
  <c r="R35" i="6" s="1"/>
  <c r="S35" i="6" s="1"/>
  <c r="T35" i="6" s="1"/>
  <c r="Q36" i="6"/>
  <c r="R36" i="6" s="1"/>
  <c r="S36" i="6" s="1"/>
  <c r="Q37" i="6"/>
  <c r="R37" i="6" s="1"/>
  <c r="S37" i="6" s="1"/>
  <c r="Q38" i="6"/>
  <c r="R38" i="6" s="1"/>
  <c r="S38" i="6" s="1"/>
  <c r="Q39" i="6"/>
  <c r="R39" i="6" s="1"/>
  <c r="S39" i="6" s="1"/>
  <c r="Q40" i="6"/>
  <c r="R40" i="6" s="1"/>
  <c r="S40" i="6" s="1"/>
  <c r="Q41" i="6"/>
  <c r="R41" i="6" s="1"/>
  <c r="S41" i="6" s="1"/>
  <c r="Q42" i="6"/>
  <c r="R42" i="6" s="1"/>
  <c r="S42" i="6" s="1"/>
  <c r="Q43" i="6"/>
  <c r="R43" i="6" s="1"/>
  <c r="S43" i="6" s="1"/>
  <c r="T43" i="6" s="1"/>
  <c r="Q44" i="6"/>
  <c r="R44" i="6" s="1"/>
  <c r="S44" i="6" s="1"/>
  <c r="Q45" i="6"/>
  <c r="R45" i="6" s="1"/>
  <c r="S45" i="6" s="1"/>
  <c r="Q46" i="6"/>
  <c r="R46" i="6" s="1"/>
  <c r="S46" i="6" s="1"/>
  <c r="Q47" i="6"/>
  <c r="R47" i="6" s="1"/>
  <c r="S47" i="6" s="1"/>
  <c r="Q48" i="6"/>
  <c r="R48" i="6" s="1"/>
  <c r="S48" i="6" s="1"/>
  <c r="Q49" i="6"/>
  <c r="R49" i="6" s="1"/>
  <c r="S49" i="6" s="1"/>
  <c r="Q50" i="6"/>
  <c r="R50" i="6" s="1"/>
  <c r="S50" i="6" s="1"/>
  <c r="Q51" i="6"/>
  <c r="R51" i="6" s="1"/>
  <c r="S51" i="6" s="1"/>
  <c r="T51" i="6" s="1"/>
  <c r="Q52" i="6"/>
  <c r="R52" i="6" s="1"/>
  <c r="S52" i="6" s="1"/>
  <c r="Q53" i="6"/>
  <c r="R53" i="6" s="1"/>
  <c r="S53" i="6" s="1"/>
  <c r="Q54" i="6"/>
  <c r="R54" i="6" s="1"/>
  <c r="S54" i="6" s="1"/>
  <c r="Q55" i="6"/>
  <c r="R55" i="6" s="1"/>
  <c r="S55" i="6" s="1"/>
  <c r="Q56" i="6"/>
  <c r="R56" i="6" s="1"/>
  <c r="S56" i="6" s="1"/>
  <c r="Q57" i="6"/>
  <c r="R57" i="6" s="1"/>
  <c r="S57" i="6" s="1"/>
  <c r="Q58" i="6"/>
  <c r="R58" i="6"/>
  <c r="S58" i="6" s="1"/>
  <c r="Q59" i="6"/>
  <c r="R59" i="6" s="1"/>
  <c r="S59" i="6" s="1"/>
  <c r="Q60" i="6"/>
  <c r="R60" i="6" s="1"/>
  <c r="S60" i="6" s="1"/>
  <c r="Q61" i="6"/>
  <c r="R61" i="6" s="1"/>
  <c r="S61" i="6" s="1"/>
  <c r="Q62" i="6"/>
  <c r="R62" i="6" s="1"/>
  <c r="S62" i="6" s="1"/>
  <c r="Q63" i="6"/>
  <c r="R63" i="6" s="1"/>
  <c r="S63" i="6" s="1"/>
  <c r="Q64" i="6"/>
  <c r="R64" i="6" s="1"/>
  <c r="S64" i="6" s="1"/>
  <c r="Q65" i="6"/>
  <c r="R65" i="6" s="1"/>
  <c r="S65" i="6" s="1"/>
  <c r="Q66" i="6"/>
  <c r="R66" i="6" s="1"/>
  <c r="S66" i="6" s="1"/>
  <c r="Q67" i="6"/>
  <c r="R67" i="6" s="1"/>
  <c r="S67" i="6" s="1"/>
  <c r="Q68" i="6"/>
  <c r="R68" i="6" s="1"/>
  <c r="S68" i="6" s="1"/>
  <c r="Q69" i="6"/>
  <c r="R69" i="6" s="1"/>
  <c r="S69" i="6" s="1"/>
  <c r="Q70" i="6"/>
  <c r="R70" i="6" s="1"/>
  <c r="S70" i="6" s="1"/>
  <c r="Q71" i="6"/>
  <c r="R71" i="6" s="1"/>
  <c r="S71" i="6" s="1"/>
  <c r="Q72" i="6"/>
  <c r="R72" i="6" s="1"/>
  <c r="S72" i="6" s="1"/>
  <c r="Q73" i="6"/>
  <c r="R73" i="6" s="1"/>
  <c r="S73" i="6" s="1"/>
  <c r="Q74" i="6"/>
  <c r="R74" i="6" s="1"/>
  <c r="S74" i="6" s="1"/>
  <c r="Q75" i="6"/>
  <c r="R75" i="6" s="1"/>
  <c r="S75" i="6" s="1"/>
  <c r="Q76" i="6"/>
  <c r="R76" i="6" s="1"/>
  <c r="S76" i="6" s="1"/>
  <c r="Q77" i="6"/>
  <c r="R77" i="6" s="1"/>
  <c r="S77" i="6" s="1"/>
  <c r="Q78" i="6"/>
  <c r="R78" i="6" s="1"/>
  <c r="S78" i="6" s="1"/>
  <c r="Q79" i="6"/>
  <c r="R79" i="6" s="1"/>
  <c r="S79" i="6" s="1"/>
  <c r="Q80" i="6"/>
  <c r="R80" i="6" s="1"/>
  <c r="S80" i="6" s="1"/>
  <c r="Q81" i="6"/>
  <c r="R81" i="6" s="1"/>
  <c r="S81" i="6" s="1"/>
  <c r="Q82" i="6"/>
  <c r="R82" i="6" s="1"/>
  <c r="S82" i="6" s="1"/>
  <c r="Q83" i="6"/>
  <c r="R83" i="6" s="1"/>
  <c r="S83" i="6" s="1"/>
  <c r="Q84" i="6"/>
  <c r="R84" i="6" s="1"/>
  <c r="S84" i="6" s="1"/>
  <c r="Q85" i="6"/>
  <c r="R85" i="6" s="1"/>
  <c r="S85" i="6" s="1"/>
  <c r="Q86" i="6"/>
  <c r="R86" i="6" s="1"/>
  <c r="S86" i="6" s="1"/>
  <c r="Q87" i="6"/>
  <c r="R87" i="6" s="1"/>
  <c r="S87" i="6" s="1"/>
  <c r="Q88" i="6"/>
  <c r="R88" i="6" s="1"/>
  <c r="S88" i="6" s="1"/>
  <c r="Q89" i="6"/>
  <c r="R89" i="6" s="1"/>
  <c r="S89" i="6" s="1"/>
  <c r="Q90" i="6"/>
  <c r="R90" i="6" s="1"/>
  <c r="S90" i="6" s="1"/>
  <c r="Q91" i="6"/>
  <c r="R91" i="6" s="1"/>
  <c r="S91" i="6" s="1"/>
  <c r="Q92" i="6"/>
  <c r="R92" i="6" s="1"/>
  <c r="S92" i="6" s="1"/>
  <c r="Q93" i="6"/>
  <c r="R93" i="6" s="1"/>
  <c r="S93" i="6" s="1"/>
  <c r="Q94" i="6"/>
  <c r="R94" i="6" s="1"/>
  <c r="S94" i="6" s="1"/>
  <c r="Q95" i="6"/>
  <c r="R95" i="6" s="1"/>
  <c r="S95" i="6" s="1"/>
  <c r="Q96" i="6"/>
  <c r="R96" i="6" s="1"/>
  <c r="S96" i="6" s="1"/>
  <c r="Q97" i="6"/>
  <c r="R97" i="6" s="1"/>
  <c r="S97" i="6" s="1"/>
  <c r="Q98" i="6"/>
  <c r="R98" i="6" s="1"/>
  <c r="S98" i="6" s="1"/>
  <c r="Q99" i="6"/>
  <c r="R99" i="6" s="1"/>
  <c r="S99" i="6" s="1"/>
  <c r="Q100" i="6"/>
  <c r="R100" i="6" s="1"/>
  <c r="S100" i="6" s="1"/>
  <c r="Q101" i="6"/>
  <c r="R101" i="6" s="1"/>
  <c r="S101" i="6" s="1"/>
  <c r="Q102" i="6"/>
  <c r="R102" i="6" s="1"/>
  <c r="S102" i="6" s="1"/>
  <c r="Q103" i="6"/>
  <c r="R103" i="6" s="1"/>
  <c r="S103" i="6" s="1"/>
  <c r="Q104" i="6"/>
  <c r="R104" i="6" s="1"/>
  <c r="S104" i="6" s="1"/>
  <c r="Q105" i="6"/>
  <c r="R105" i="6" s="1"/>
  <c r="S105" i="6" s="1"/>
  <c r="Q106" i="6"/>
  <c r="R106" i="6" s="1"/>
  <c r="S106" i="6" s="1"/>
  <c r="Q107" i="6"/>
  <c r="R107" i="6" s="1"/>
  <c r="S107" i="6" s="1"/>
  <c r="Q108" i="6"/>
  <c r="R108" i="6" s="1"/>
  <c r="S108" i="6" s="1"/>
  <c r="Q109" i="6"/>
  <c r="R109" i="6" s="1"/>
  <c r="S109" i="6" s="1"/>
  <c r="Q110" i="6"/>
  <c r="R110" i="6" s="1"/>
  <c r="S110" i="6" s="1"/>
  <c r="Q111" i="6"/>
  <c r="R111" i="6" s="1"/>
  <c r="S111" i="6" s="1"/>
  <c r="Q112" i="6"/>
  <c r="R112" i="6" s="1"/>
  <c r="S112" i="6" s="1"/>
  <c r="T112" i="6" s="1"/>
  <c r="Q113" i="6"/>
  <c r="R113" i="6" s="1"/>
  <c r="S113" i="6" s="1"/>
  <c r="Q114" i="6"/>
  <c r="R114" i="6" s="1"/>
  <c r="S114" i="6" s="1"/>
  <c r="Q115" i="6"/>
  <c r="R115" i="6" s="1"/>
  <c r="S115" i="6" s="1"/>
  <c r="Q116" i="6"/>
  <c r="R116" i="6" s="1"/>
  <c r="S116" i="6" s="1"/>
  <c r="Q117" i="6"/>
  <c r="R117" i="6" s="1"/>
  <c r="S117" i="6" s="1"/>
  <c r="Q118" i="6"/>
  <c r="R118" i="6" s="1"/>
  <c r="S118" i="6" s="1"/>
  <c r="Q119" i="6"/>
  <c r="R119" i="6" s="1"/>
  <c r="S119" i="6" s="1"/>
  <c r="Q120" i="6"/>
  <c r="R120" i="6" s="1"/>
  <c r="S120" i="6" s="1"/>
  <c r="Q121" i="6"/>
  <c r="R121" i="6" s="1"/>
  <c r="S121" i="6" s="1"/>
  <c r="Q122" i="6"/>
  <c r="R122" i="6" s="1"/>
  <c r="S122" i="6" s="1"/>
  <c r="Q123" i="6"/>
  <c r="R123" i="6" s="1"/>
  <c r="S123" i="6" s="1"/>
  <c r="Q124" i="6"/>
  <c r="R124" i="6" s="1"/>
  <c r="S124" i="6" s="1"/>
  <c r="Q125" i="6"/>
  <c r="R125" i="6" s="1"/>
  <c r="S125" i="6" s="1"/>
  <c r="Q126" i="6"/>
  <c r="R126" i="6" s="1"/>
  <c r="S126" i="6" s="1"/>
  <c r="Q127" i="6"/>
  <c r="R127" i="6" s="1"/>
  <c r="S127" i="6" s="1"/>
  <c r="Q128" i="6"/>
  <c r="R128" i="6" s="1"/>
  <c r="S128" i="6" s="1"/>
  <c r="Q129" i="6"/>
  <c r="R129" i="6" s="1"/>
  <c r="S129" i="6" s="1"/>
  <c r="Q130" i="6"/>
  <c r="R130" i="6" s="1"/>
  <c r="S130" i="6" s="1"/>
  <c r="Q131" i="6"/>
  <c r="R131" i="6" s="1"/>
  <c r="S131" i="6" s="1"/>
  <c r="Q132" i="6"/>
  <c r="R132" i="6" s="1"/>
  <c r="S132" i="6" s="1"/>
  <c r="Q133" i="6"/>
  <c r="R133" i="6" s="1"/>
  <c r="S133" i="6" s="1"/>
  <c r="Q134" i="6"/>
  <c r="R134" i="6" s="1"/>
  <c r="S134" i="6" s="1"/>
  <c r="Q135" i="6"/>
  <c r="R135" i="6" s="1"/>
  <c r="S135" i="6" s="1"/>
  <c r="Q136" i="6"/>
  <c r="R136" i="6" s="1"/>
  <c r="S136" i="6" s="1"/>
  <c r="Q137" i="6"/>
  <c r="R137" i="6" s="1"/>
  <c r="S137" i="6" s="1"/>
  <c r="Q138" i="6"/>
  <c r="R138" i="6" s="1"/>
  <c r="S138" i="6" s="1"/>
  <c r="Q139" i="6"/>
  <c r="R139" i="6" s="1"/>
  <c r="S139" i="6" s="1"/>
  <c r="Q140" i="6"/>
  <c r="R140" i="6" s="1"/>
  <c r="S140" i="6" s="1"/>
  <c r="Q141" i="6"/>
  <c r="R141" i="6" s="1"/>
  <c r="S141" i="6" s="1"/>
  <c r="Q142" i="6"/>
  <c r="R142" i="6" s="1"/>
  <c r="S142" i="6" s="1"/>
  <c r="Q143" i="6"/>
  <c r="R143" i="6" s="1"/>
  <c r="S143" i="6" s="1"/>
  <c r="Q144" i="6"/>
  <c r="R144" i="6" s="1"/>
  <c r="S144" i="6" s="1"/>
  <c r="Q145" i="6"/>
  <c r="R145" i="6" s="1"/>
  <c r="S145" i="6" s="1"/>
  <c r="Q146" i="6"/>
  <c r="R146" i="6" s="1"/>
  <c r="S146" i="6" s="1"/>
  <c r="Q147" i="6"/>
  <c r="R147" i="6" s="1"/>
  <c r="S147" i="6" s="1"/>
  <c r="Q148" i="6"/>
  <c r="R148" i="6" s="1"/>
  <c r="S148" i="6" s="1"/>
  <c r="Q149" i="6"/>
  <c r="R149" i="6" s="1"/>
  <c r="S149" i="6" s="1"/>
  <c r="Q150" i="6"/>
  <c r="R150" i="6" s="1"/>
  <c r="S150" i="6" s="1"/>
  <c r="Q151" i="6"/>
  <c r="R151" i="6" s="1"/>
  <c r="S151" i="6" s="1"/>
  <c r="Q152" i="6"/>
  <c r="R152" i="6" s="1"/>
  <c r="S152" i="6" s="1"/>
  <c r="M88" i="6"/>
  <c r="N88" i="6" s="1"/>
  <c r="M86" i="6"/>
  <c r="N86" i="6" s="1"/>
  <c r="M82" i="6"/>
  <c r="N82" i="6" s="1"/>
  <c r="M80" i="6"/>
  <c r="N80" i="6" s="1"/>
  <c r="M78" i="6"/>
  <c r="N78" i="6" s="1"/>
  <c r="M75" i="6"/>
  <c r="N75" i="6" s="1"/>
  <c r="M69" i="6"/>
  <c r="N69" i="6" s="1"/>
  <c r="M67" i="6"/>
  <c r="N67" i="6" s="1"/>
  <c r="M64" i="6"/>
  <c r="N64" i="6" s="1"/>
  <c r="M61" i="6"/>
  <c r="N61" i="6" s="1"/>
  <c r="M62" i="6"/>
  <c r="N62" i="6" s="1"/>
  <c r="M43" i="6"/>
  <c r="N43" i="6" s="1"/>
  <c r="M41" i="6"/>
  <c r="N41" i="6" s="1"/>
  <c r="M36" i="6"/>
  <c r="N36" i="6" s="1"/>
  <c r="M29" i="6"/>
  <c r="N29" i="6" s="1"/>
  <c r="M27" i="6"/>
  <c r="N27" i="6" s="1"/>
  <c r="M20" i="6"/>
  <c r="N20" i="6" s="1"/>
  <c r="M17" i="6"/>
  <c r="N17" i="6" s="1"/>
  <c r="M14" i="6"/>
  <c r="N14" i="6" s="1"/>
  <c r="M12" i="6"/>
  <c r="N12" i="6" s="1"/>
  <c r="Q3" i="6"/>
  <c r="R3" i="6" s="1"/>
  <c r="S3" i="6" s="1"/>
  <c r="M3" i="6"/>
  <c r="N3" i="6" s="1"/>
  <c r="M4" i="6"/>
  <c r="N4" i="6" s="1"/>
  <c r="M5" i="6"/>
  <c r="N5" i="6" s="1"/>
  <c r="M6" i="6"/>
  <c r="N6" i="6" s="1"/>
  <c r="M7" i="6"/>
  <c r="N7" i="6" s="1"/>
  <c r="M8" i="6"/>
  <c r="N8" i="6" s="1"/>
  <c r="M9" i="6"/>
  <c r="N9" i="6" s="1"/>
  <c r="M10" i="6"/>
  <c r="N10" i="6" s="1"/>
  <c r="M11" i="6"/>
  <c r="N11" i="6" s="1"/>
  <c r="M13" i="6"/>
  <c r="N13" i="6" s="1"/>
  <c r="M15" i="6"/>
  <c r="N15" i="6" s="1"/>
  <c r="M16" i="6"/>
  <c r="N16" i="6" s="1"/>
  <c r="M18" i="6"/>
  <c r="N18" i="6" s="1"/>
  <c r="M19" i="6"/>
  <c r="N19" i="6" s="1"/>
  <c r="M21" i="6"/>
  <c r="N21" i="6" s="1"/>
  <c r="M22" i="6"/>
  <c r="N22" i="6" s="1"/>
  <c r="M23" i="6"/>
  <c r="N23" i="6" s="1"/>
  <c r="M24" i="6"/>
  <c r="N24" i="6" s="1"/>
  <c r="M25" i="6"/>
  <c r="N25" i="6" s="1"/>
  <c r="M26" i="6"/>
  <c r="N26" i="6" s="1"/>
  <c r="M28" i="6"/>
  <c r="N28" i="6" s="1"/>
  <c r="M30" i="6"/>
  <c r="N30" i="6" s="1"/>
  <c r="M31" i="6"/>
  <c r="N31" i="6" s="1"/>
  <c r="M32" i="6"/>
  <c r="N32" i="6" s="1"/>
  <c r="M33" i="6"/>
  <c r="N33" i="6" s="1"/>
  <c r="M34" i="6"/>
  <c r="N34" i="6" s="1"/>
  <c r="M35" i="6"/>
  <c r="N35" i="6" s="1"/>
  <c r="M37" i="6"/>
  <c r="N37" i="6" s="1"/>
  <c r="M38" i="6"/>
  <c r="N38" i="6" s="1"/>
  <c r="M39" i="6"/>
  <c r="N39" i="6" s="1"/>
  <c r="M40" i="6"/>
  <c r="N40" i="6" s="1"/>
  <c r="M42" i="6"/>
  <c r="N42" i="6" s="1"/>
  <c r="M44" i="6"/>
  <c r="N44" i="6" s="1"/>
  <c r="M45" i="6"/>
  <c r="N45" i="6" s="1"/>
  <c r="M46" i="6"/>
  <c r="N46" i="6" s="1"/>
  <c r="M47" i="6"/>
  <c r="N47" i="6" s="1"/>
  <c r="M48" i="6"/>
  <c r="N48" i="6" s="1"/>
  <c r="M49" i="6"/>
  <c r="N49" i="6" s="1"/>
  <c r="M50" i="6"/>
  <c r="N50" i="6" s="1"/>
  <c r="M51" i="6"/>
  <c r="N51" i="6" s="1"/>
  <c r="M52" i="6"/>
  <c r="N52" i="6" s="1"/>
  <c r="M53" i="6"/>
  <c r="N53" i="6" s="1"/>
  <c r="M54" i="6"/>
  <c r="N54" i="6" s="1"/>
  <c r="M55" i="6"/>
  <c r="N55" i="6" s="1"/>
  <c r="M56" i="6"/>
  <c r="N56" i="6" s="1"/>
  <c r="M57" i="6"/>
  <c r="N57" i="6" s="1"/>
  <c r="M58" i="6"/>
  <c r="N58" i="6" s="1"/>
  <c r="M59" i="6"/>
  <c r="N59" i="6" s="1"/>
  <c r="M60" i="6"/>
  <c r="N60" i="6" s="1"/>
  <c r="M63" i="6"/>
  <c r="N63" i="6" s="1"/>
  <c r="M65" i="6"/>
  <c r="N65" i="6" s="1"/>
  <c r="M66" i="6"/>
  <c r="N66" i="6" s="1"/>
  <c r="M68" i="6"/>
  <c r="N68" i="6" s="1"/>
  <c r="M70" i="6"/>
  <c r="N70" i="6" s="1"/>
  <c r="M71" i="6"/>
  <c r="N71" i="6" s="1"/>
  <c r="M72" i="6"/>
  <c r="N72" i="6" s="1"/>
  <c r="M73" i="6"/>
  <c r="N73" i="6" s="1"/>
  <c r="M74" i="6"/>
  <c r="N74" i="6" s="1"/>
  <c r="M76" i="6"/>
  <c r="N76" i="6" s="1"/>
  <c r="M77" i="6"/>
  <c r="N77" i="6" s="1"/>
  <c r="M79" i="6"/>
  <c r="N79" i="6" s="1"/>
  <c r="M81" i="6"/>
  <c r="N81" i="6" s="1"/>
  <c r="M83" i="6"/>
  <c r="N83" i="6" s="1"/>
  <c r="M84" i="6"/>
  <c r="N84" i="6" s="1"/>
  <c r="M85" i="6"/>
  <c r="N85" i="6" s="1"/>
  <c r="M87" i="6"/>
  <c r="N87" i="6" s="1"/>
  <c r="M2" i="6"/>
  <c r="N2" i="6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2" i="7"/>
  <c r="T131" i="6" l="1"/>
  <c r="T60" i="6"/>
  <c r="T37" i="6"/>
  <c r="T150" i="6"/>
  <c r="T146" i="6"/>
  <c r="T83" i="6"/>
  <c r="T75" i="6"/>
  <c r="T121" i="6"/>
  <c r="T134" i="6"/>
  <c r="T102" i="6"/>
  <c r="T107" i="6"/>
  <c r="T85" i="6"/>
  <c r="T144" i="6"/>
  <c r="T101" i="6"/>
  <c r="T21" i="6"/>
  <c r="T98" i="6"/>
  <c r="T40" i="6"/>
  <c r="T147" i="6"/>
  <c r="T96" i="6"/>
  <c r="T68" i="6"/>
  <c r="T70" i="6"/>
  <c r="T64" i="6"/>
  <c r="T148" i="6"/>
  <c r="T126" i="6"/>
  <c r="T87" i="6"/>
  <c r="T12" i="6"/>
  <c r="T116" i="6"/>
  <c r="T132" i="6"/>
  <c r="T100" i="6"/>
  <c r="T67" i="6"/>
  <c r="T53" i="6"/>
  <c r="T27" i="6"/>
  <c r="T137" i="6"/>
  <c r="T130" i="6"/>
  <c r="T105" i="6"/>
  <c r="T91" i="6"/>
  <c r="T149" i="6"/>
  <c r="T117" i="6"/>
  <c r="T84" i="6"/>
  <c r="T59" i="6"/>
  <c r="T136" i="6"/>
  <c r="T122" i="6"/>
  <c r="T111" i="6"/>
  <c r="T97" i="6"/>
  <c r="T86" i="6"/>
  <c r="T69" i="6"/>
  <c r="T52" i="6"/>
  <c r="T39" i="6"/>
  <c r="T11" i="6"/>
  <c r="T7" i="6"/>
  <c r="T135" i="6"/>
  <c r="T48" i="6"/>
  <c r="T20" i="6"/>
  <c r="T140" i="6"/>
  <c r="T119" i="6"/>
  <c r="T94" i="6"/>
  <c r="T76" i="6"/>
  <c r="T55" i="6"/>
  <c r="T46" i="6"/>
  <c r="T28" i="6"/>
  <c r="T124" i="6"/>
  <c r="T36" i="6"/>
  <c r="T4" i="6"/>
  <c r="T108" i="6"/>
  <c r="T152" i="6"/>
  <c r="T138" i="6"/>
  <c r="T127" i="6"/>
  <c r="T113" i="6"/>
  <c r="T88" i="6"/>
  <c r="T79" i="6"/>
  <c r="T31" i="6"/>
  <c r="T151" i="6"/>
  <c r="T141" i="6"/>
  <c r="T92" i="6"/>
  <c r="T78" i="6"/>
  <c r="T61" i="6"/>
  <c r="T44" i="6"/>
  <c r="T30" i="6"/>
  <c r="T8" i="6"/>
  <c r="T41" i="6"/>
  <c r="T42" i="6"/>
  <c r="T125" i="6"/>
  <c r="T110" i="6"/>
  <c r="T77" i="6"/>
  <c r="T57" i="6"/>
  <c r="T58" i="6"/>
  <c r="T38" i="6"/>
  <c r="T29" i="6"/>
  <c r="T6" i="6"/>
  <c r="T10" i="6"/>
  <c r="T9" i="6"/>
  <c r="T50" i="6"/>
  <c r="T49" i="6"/>
  <c r="T18" i="6"/>
  <c r="T17" i="6"/>
  <c r="T145" i="6"/>
  <c r="T120" i="6"/>
  <c r="T115" i="6"/>
  <c r="T106" i="6"/>
  <c r="T95" i="6"/>
  <c r="T66" i="6"/>
  <c r="T65" i="6"/>
  <c r="T56" i="6"/>
  <c r="T47" i="6"/>
  <c r="T25" i="6"/>
  <c r="T26" i="6"/>
  <c r="T15" i="6"/>
  <c r="T139" i="6"/>
  <c r="T109" i="6"/>
  <c r="T73" i="6"/>
  <c r="T74" i="6"/>
  <c r="T14" i="6"/>
  <c r="T5" i="6"/>
  <c r="T143" i="6"/>
  <c r="T133" i="6"/>
  <c r="T129" i="6"/>
  <c r="T118" i="6"/>
  <c r="T104" i="6"/>
  <c r="T99" i="6"/>
  <c r="T90" i="6"/>
  <c r="T82" i="6"/>
  <c r="T81" i="6"/>
  <c r="T72" i="6"/>
  <c r="T63" i="6"/>
  <c r="T54" i="6"/>
  <c r="T34" i="6"/>
  <c r="T33" i="6"/>
  <c r="T23" i="6"/>
  <c r="T142" i="6"/>
  <c r="T128" i="6"/>
  <c r="T123" i="6"/>
  <c r="T114" i="6"/>
  <c r="T103" i="6"/>
  <c r="T93" i="6"/>
  <c r="T89" i="6"/>
  <c r="T80" i="6"/>
  <c r="T71" i="6"/>
  <c r="T62" i="6"/>
  <c r="T45" i="6"/>
  <c r="T32" i="6"/>
  <c r="T22" i="6"/>
  <c r="T13" i="6"/>
  <c r="N89" i="6"/>
</calcChain>
</file>

<file path=xl/sharedStrings.xml><?xml version="1.0" encoding="utf-8"?>
<sst xmlns="http://schemas.openxmlformats.org/spreadsheetml/2006/main" count="170" uniqueCount="167">
  <si>
    <t>IBS-1</t>
  </si>
  <si>
    <t>IBS-2</t>
  </si>
  <si>
    <t>IBS-3</t>
  </si>
  <si>
    <t>IBS-4</t>
  </si>
  <si>
    <t>IBS-5</t>
  </si>
  <si>
    <t>IBS-6</t>
  </si>
  <si>
    <t>IBS-7</t>
  </si>
  <si>
    <t>IBS-8</t>
  </si>
  <si>
    <t>IBS-9</t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</si>
  <si>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</si>
  <si>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</si>
  <si>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</si>
  <si>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</si>
  <si>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</si>
  <si>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</si>
  <si>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</si>
  <si>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</si>
  <si>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</si>
  <si>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</si>
  <si>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IBS-20</t>
  </si>
  <si>
    <t>IBS-21</t>
  </si>
  <si>
    <t>IBS-22</t>
  </si>
  <si>
    <t>IBS-23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</si>
  <si>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</si>
  <si>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</si>
  <si>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</si>
  <si>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</si>
  <si>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</si>
  <si>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</si>
  <si>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</si>
  <si>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</si>
  <si>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IBS-32</t>
  </si>
  <si>
    <t>IBS-33</t>
  </si>
  <si>
    <t>IBS-34</t>
  </si>
  <si>
    <t>IBS-35</t>
  </si>
  <si>
    <t>IBS-36</t>
  </si>
  <si>
    <t>IBS-37</t>
  </si>
  <si>
    <t>IBS-38</t>
  </si>
  <si>
    <t>IBS-39</t>
  </si>
  <si>
    <t>IBS-40</t>
  </si>
  <si>
    <t>IBS-41</t>
  </si>
  <si>
    <t>IBS-42</t>
  </si>
  <si>
    <t>IBS-43</t>
  </si>
  <si>
    <t>IBS-44</t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</si>
  <si>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</si>
  <si>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</si>
  <si>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</si>
  <si>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</si>
  <si>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</si>
  <si>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</si>
  <si>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</si>
  <si>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</si>
  <si>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</si>
  <si>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</si>
  <si>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</si>
  <si>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IBS-56</t>
  </si>
  <si>
    <t>IBS-57</t>
  </si>
  <si>
    <t>IBS-58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</si>
  <si>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</si>
  <si>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</si>
  <si>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</si>
  <si>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</si>
  <si>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</si>
  <si>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</si>
  <si>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</si>
  <si>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</si>
  <si>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</si>
  <si>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</si>
  <si>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</si>
  <si>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</si>
  <si>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</si>
  <si>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IBS-73</t>
  </si>
  <si>
    <t>IBS-74</t>
  </si>
  <si>
    <t>IBS-75</t>
  </si>
  <si>
    <t>IBS-76</t>
  </si>
  <si>
    <t>IBS-77</t>
  </si>
  <si>
    <t>IBS-79</t>
  </si>
  <si>
    <t>IBS-80</t>
  </si>
  <si>
    <t>IBS-81</t>
  </si>
  <si>
    <t>IBS-82</t>
  </si>
  <si>
    <t>IBS-83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</si>
  <si>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</si>
  <si>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</si>
  <si>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</si>
  <si>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</si>
  <si>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</si>
  <si>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</si>
  <si>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</si>
  <si>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</si>
  <si>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</si>
  <si>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</si>
  <si>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</si>
  <si>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</si>
  <si>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IBS-96</t>
  </si>
  <si>
    <t>IBS-97</t>
  </si>
  <si>
    <t>IBS-98</t>
  </si>
  <si>
    <t>IBS-99</t>
  </si>
  <si>
    <t>IBS-100</t>
  </si>
  <si>
    <t>IBS-101</t>
  </si>
  <si>
    <t>IBS-102</t>
  </si>
  <si>
    <t>IBS-103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</si>
  <si>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</si>
  <si>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</si>
  <si>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</si>
  <si>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</si>
  <si>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</si>
  <si>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</si>
  <si>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</si>
  <si>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</si>
  <si>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</si>
  <si>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</si>
  <si>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</si>
  <si>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</si>
  <si>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</si>
  <si>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IBS-117</t>
  </si>
  <si>
    <t>IBS-118</t>
  </si>
  <si>
    <t>IBS-119</t>
  </si>
  <si>
    <t>IBS-120</t>
  </si>
  <si>
    <t>IBS-121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</si>
  <si>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</si>
  <si>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</si>
  <si>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</si>
  <si>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</si>
  <si>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</si>
  <si>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</si>
  <si>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</si>
  <si>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</si>
  <si>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</si>
  <si>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</si>
  <si>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</si>
  <si>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</si>
  <si>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IBS-135</t>
  </si>
  <si>
    <t>IBS-136</t>
  </si>
  <si>
    <t>IBS-137</t>
  </si>
  <si>
    <t>IBS-138</t>
  </si>
  <si>
    <t>IBS-139</t>
  </si>
  <si>
    <t>IBS-140</t>
  </si>
  <si>
    <t>IBS-141</t>
  </si>
  <si>
    <t>IBS-142</t>
  </si>
  <si>
    <t>IBS-143</t>
  </si>
  <si>
    <t>IBS-144</t>
  </si>
  <si>
    <t>IBS-145</t>
  </si>
  <si>
    <t>IBS-146</t>
  </si>
  <si>
    <t>IBS-147</t>
  </si>
  <si>
    <t>IBS-148</t>
  </si>
  <si>
    <t>IBS-149</t>
  </si>
  <si>
    <t>IBS-150</t>
  </si>
  <si>
    <t>IBS-151</t>
  </si>
  <si>
    <t>IBS-152</t>
  </si>
  <si>
    <t>IBS-153</t>
  </si>
  <si>
    <t>IBS-158</t>
  </si>
  <si>
    <t>IBS-160</t>
  </si>
  <si>
    <t>IBS-164</t>
  </si>
  <si>
    <t>x</t>
  </si>
  <si>
    <t>y</t>
  </si>
  <si>
    <t>z</t>
  </si>
  <si>
    <t>Cc</t>
  </si>
  <si>
    <t>No. of lags</t>
  </si>
  <si>
    <t>RMSE</t>
  </si>
  <si>
    <t>Range</t>
  </si>
  <si>
    <t>correlation length</t>
  </si>
  <si>
    <t>a2</t>
  </si>
  <si>
    <t>a</t>
  </si>
  <si>
    <t>b</t>
  </si>
  <si>
    <t>b2</t>
  </si>
  <si>
    <t>xx</t>
  </si>
  <si>
    <t>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</si>
</sst>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;[Red]\(0.00\)"/>
    <numFmt numFmtId="165" formatCode="0.0"/>
    <numFmt numFmtId="166" formatCode="0.000_);[Red]\(0.000\)"/>
    <numFmt numFmtId="167" formatCode="0.000"/>
    <numFmt numFmtId="168" formatCode="0.00000_);[Red]\(0.00000\)"/>
  </numFmts>
  <fonts count="4">
    <font>
      <sz val="11"/>
      <color theme="1"/>
      <name val="Calibri"/>
      <family val="2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167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0" fillId="2" borderId="0" xfId="0" applyNumberFormat="1" applyFill="1"/>
    <xf numFmtId="16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467191601049869E-2"/>
                  <c:y val="-0.29633603091280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'Clay First layer'!$D$2:$D$154</c:f>
              <c:numCache>
                <c:formatCode>General</c:formatCode>
                <c:ptCount val="153"/>
                <c:pt idx="0">
                  <c:v>14.25</c:v>
                </c:pt>
                <c:pt idx="1">
                  <c:v>16.25</c:v>
                </c:pt>
                <c:pt idx="2">
                  <c:v>16.75</c:v>
                </c:pt>
                <c:pt idx="3">
                  <c:v>17.25</c:v>
                </c:pt>
                <c:pt idx="4">
                  <c:v>17.25</c:v>
                </c:pt>
                <c:pt idx="5">
                  <c:v>17.350000000000001</c:v>
                </c:pt>
                <c:pt idx="6">
                  <c:v>17.5</c:v>
                </c:pt>
                <c:pt idx="7">
                  <c:v>17.75</c:v>
                </c:pt>
                <c:pt idx="8">
                  <c:v>18</c:v>
                </c:pt>
                <c:pt idx="9">
                  <c:v>18.25</c:v>
                </c:pt>
                <c:pt idx="10">
                  <c:v>18.25</c:v>
                </c:pt>
                <c:pt idx="11">
                  <c:v>18.25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18.600000000000001</c:v>
                </c:pt>
                <c:pt idx="17">
                  <c:v>18.75</c:v>
                </c:pt>
                <c:pt idx="18">
                  <c:v>18.75</c:v>
                </c:pt>
                <c:pt idx="19">
                  <c:v>18.75</c:v>
                </c:pt>
                <c:pt idx="20">
                  <c:v>19</c:v>
                </c:pt>
                <c:pt idx="21">
                  <c:v>19.149999999999999</c:v>
                </c:pt>
                <c:pt idx="22">
                  <c:v>19.25</c:v>
                </c:pt>
                <c:pt idx="23">
                  <c:v>19.25</c:v>
                </c:pt>
                <c:pt idx="24">
                  <c:v>19.25</c:v>
                </c:pt>
                <c:pt idx="25">
                  <c:v>19.399999999999999</c:v>
                </c:pt>
                <c:pt idx="26">
                  <c:v>19.45</c:v>
                </c:pt>
                <c:pt idx="27">
                  <c:v>19.5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19.5</c:v>
                </c:pt>
                <c:pt idx="32">
                  <c:v>19.5</c:v>
                </c:pt>
                <c:pt idx="33">
                  <c:v>19.5</c:v>
                </c:pt>
                <c:pt idx="34">
                  <c:v>19.75</c:v>
                </c:pt>
                <c:pt idx="35">
                  <c:v>19.75</c:v>
                </c:pt>
                <c:pt idx="36">
                  <c:v>19.75</c:v>
                </c:pt>
                <c:pt idx="37">
                  <c:v>19.75</c:v>
                </c:pt>
                <c:pt idx="38">
                  <c:v>19.75</c:v>
                </c:pt>
                <c:pt idx="39">
                  <c:v>19.75</c:v>
                </c:pt>
                <c:pt idx="40">
                  <c:v>19.850000000000001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20.100000000000001</c:v>
                </c:pt>
                <c:pt idx="47">
                  <c:v>20.149999999999999</c:v>
                </c:pt>
                <c:pt idx="48">
                  <c:v>20.25</c:v>
                </c:pt>
                <c:pt idx="49">
                  <c:v>20.25</c:v>
                </c:pt>
                <c:pt idx="50">
                  <c:v>20.25</c:v>
                </c:pt>
                <c:pt idx="51">
                  <c:v>20.25</c:v>
                </c:pt>
                <c:pt idx="52">
                  <c:v>20.25</c:v>
                </c:pt>
                <c:pt idx="53">
                  <c:v>20.3</c:v>
                </c:pt>
                <c:pt idx="54">
                  <c:v>20.350000000000001</c:v>
                </c:pt>
                <c:pt idx="55">
                  <c:v>20.399999999999999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20.6</c:v>
                </c:pt>
                <c:pt idx="61">
                  <c:v>20.75</c:v>
                </c:pt>
                <c:pt idx="62">
                  <c:v>20.85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21.05</c:v>
                </c:pt>
                <c:pt idx="71">
                  <c:v>21.15</c:v>
                </c:pt>
                <c:pt idx="72">
                  <c:v>21.25</c:v>
                </c:pt>
                <c:pt idx="73">
                  <c:v>21.25</c:v>
                </c:pt>
                <c:pt idx="74">
                  <c:v>21.25</c:v>
                </c:pt>
                <c:pt idx="75">
                  <c:v>21.25</c:v>
                </c:pt>
                <c:pt idx="76">
                  <c:v>21.5</c:v>
                </c:pt>
                <c:pt idx="77">
                  <c:v>21.6</c:v>
                </c:pt>
                <c:pt idx="78">
                  <c:v>21.75</c:v>
                </c:pt>
                <c:pt idx="79">
                  <c:v>21.75</c:v>
                </c:pt>
                <c:pt idx="80">
                  <c:v>21.75</c:v>
                </c:pt>
                <c:pt idx="81">
                  <c:v>21.75</c:v>
                </c:pt>
                <c:pt idx="82">
                  <c:v>21.75</c:v>
                </c:pt>
                <c:pt idx="83">
                  <c:v>21.75</c:v>
                </c:pt>
                <c:pt idx="84">
                  <c:v>21.9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22.25</c:v>
                </c:pt>
                <c:pt idx="89">
                  <c:v>22.25</c:v>
                </c:pt>
                <c:pt idx="90">
                  <c:v>22.25</c:v>
                </c:pt>
                <c:pt idx="91">
                  <c:v>22.25</c:v>
                </c:pt>
                <c:pt idx="92">
                  <c:v>22.25</c:v>
                </c:pt>
                <c:pt idx="93">
                  <c:v>22.4</c:v>
                </c:pt>
                <c:pt idx="94">
                  <c:v>22.5</c:v>
                </c:pt>
                <c:pt idx="95">
                  <c:v>22.95</c:v>
                </c:pt>
                <c:pt idx="96">
                  <c:v>23</c:v>
                </c:pt>
                <c:pt idx="97">
                  <c:v>23.25</c:v>
                </c:pt>
                <c:pt idx="98">
                  <c:v>23.25</c:v>
                </c:pt>
                <c:pt idx="99">
                  <c:v>23.25</c:v>
                </c:pt>
                <c:pt idx="100">
                  <c:v>23.5</c:v>
                </c:pt>
                <c:pt idx="101">
                  <c:v>23.6</c:v>
                </c:pt>
                <c:pt idx="102">
                  <c:v>23.75</c:v>
                </c:pt>
                <c:pt idx="103">
                  <c:v>23.85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24.250000000000004</c:v>
                </c:pt>
                <c:pt idx="110">
                  <c:v>24.5</c:v>
                </c:pt>
                <c:pt idx="111">
                  <c:v>24.7</c:v>
                </c:pt>
                <c:pt idx="112">
                  <c:v>24.75</c:v>
                </c:pt>
                <c:pt idx="113">
                  <c:v>24.75</c:v>
                </c:pt>
                <c:pt idx="114">
                  <c:v>25.05</c:v>
                </c:pt>
                <c:pt idx="115">
                  <c:v>25.25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25.65</c:v>
                </c:pt>
                <c:pt idx="121">
                  <c:v>25.75</c:v>
                </c:pt>
                <c:pt idx="122">
                  <c:v>25.9</c:v>
                </c:pt>
                <c:pt idx="123">
                  <c:v>26</c:v>
                </c:pt>
                <c:pt idx="124">
                  <c:v>26.25</c:v>
                </c:pt>
                <c:pt idx="125">
                  <c:v>26.25</c:v>
                </c:pt>
                <c:pt idx="126">
                  <c:v>26.3</c:v>
                </c:pt>
                <c:pt idx="127">
                  <c:v>27.25</c:v>
                </c:pt>
                <c:pt idx="128">
                  <c:v>27.25</c:v>
                </c:pt>
                <c:pt idx="129">
                  <c:v>27.5</c:v>
                </c:pt>
                <c:pt idx="130">
                  <c:v>27.75</c:v>
                </c:pt>
                <c:pt idx="131">
                  <c:v>28.25</c:v>
                </c:pt>
                <c:pt idx="132">
                  <c:v>28.4</c:v>
                </c:pt>
                <c:pt idx="133">
                  <c:v>29.25</c:v>
                </c:pt>
                <c:pt idx="134">
                  <c:v>29.5</c:v>
                </c:pt>
                <c:pt idx="135">
                  <c:v>29.75</c:v>
                </c:pt>
                <c:pt idx="136">
                  <c:v>30</c:v>
                </c:pt>
                <c:pt idx="137">
                  <c:v>30.25</c:v>
                </c:pt>
                <c:pt idx="138">
                  <c:v>30.45</c:v>
                </c:pt>
                <c:pt idx="139">
                  <c:v>30.5</c:v>
                </c:pt>
                <c:pt idx="140">
                  <c:v>30.65</c:v>
                </c:pt>
                <c:pt idx="141">
                  <c:v>31.25</c:v>
                </c:pt>
                <c:pt idx="142">
                  <c:v>31.65</c:v>
                </c:pt>
                <c:pt idx="143">
                  <c:v>32.4</c:v>
                </c:pt>
                <c:pt idx="144">
                  <c:v>32.5</c:v>
                </c:pt>
                <c:pt idx="145">
                  <c:v>32.5</c:v>
                </c:pt>
                <c:pt idx="146">
                  <c:v>32.700000000000003</c:v>
                </c:pt>
                <c:pt idx="147">
                  <c:v>33</c:v>
                </c:pt>
                <c:pt idx="148">
                  <c:v>34</c:v>
                </c:pt>
                <c:pt idx="149">
                  <c:v>35.1</c:v>
                </c:pt>
                <c:pt idx="150">
                  <c:v>37</c:v>
                </c:pt>
                <c:pt idx="151">
                  <c:v>37.5</c:v>
                </c:pt>
                <c:pt idx="152">
                  <c:v>42</c:v>
                </c:pt>
              </c:numCache>
            </c:numRef>
          </c:xVal>
          <c:yVal>
            <c:numRef>
              <c:f>'Clay First layer'!$E$2:$E$154</c:f>
              <c:numCache>
                <c:formatCode>0.000_);[Red]\(0.000\)</c:formatCode>
                <c:ptCount val="153"/>
                <c:pt idx="0">
                  <c:v>0.65033333333333332</c:v>
                </c:pt>
                <c:pt idx="1">
                  <c:v>0.81559999999999988</c:v>
                </c:pt>
                <c:pt idx="2">
                  <c:v>0.62033333333333329</c:v>
                </c:pt>
                <c:pt idx="3">
                  <c:v>0.78959999999999997</c:v>
                </c:pt>
                <c:pt idx="4">
                  <c:v>0.88100000000000001</c:v>
                </c:pt>
                <c:pt idx="5" formatCode="0.000">
                  <c:v>0.65650000000000008</c:v>
                </c:pt>
                <c:pt idx="6">
                  <c:v>0.69579999999999997</c:v>
                </c:pt>
                <c:pt idx="7">
                  <c:v>0.72940000000000005</c:v>
                </c:pt>
                <c:pt idx="8" formatCode="0.000">
                  <c:v>0.81874999999999998</c:v>
                </c:pt>
                <c:pt idx="9">
                  <c:v>0.68385714285714272</c:v>
                </c:pt>
                <c:pt idx="10">
                  <c:v>0.66120000000000001</c:v>
                </c:pt>
                <c:pt idx="11">
                  <c:v>0.72660000000000002</c:v>
                </c:pt>
                <c:pt idx="12">
                  <c:v>0.75859999999999994</c:v>
                </c:pt>
                <c:pt idx="13">
                  <c:v>0.67319999999999991</c:v>
                </c:pt>
                <c:pt idx="14" formatCode="0.000">
                  <c:v>0.60599999999999998</c:v>
                </c:pt>
                <c:pt idx="15">
                  <c:v>0.67179999999999995</c:v>
                </c:pt>
                <c:pt idx="16" formatCode="0.000">
                  <c:v>0.79699999999999993</c:v>
                </c:pt>
                <c:pt idx="17">
                  <c:v>0.82919999999999994</c:v>
                </c:pt>
                <c:pt idx="18">
                  <c:v>0.51349999999999996</c:v>
                </c:pt>
                <c:pt idx="19">
                  <c:v>0.77366666666666661</c:v>
                </c:pt>
                <c:pt idx="20">
                  <c:v>0.72919999999999996</c:v>
                </c:pt>
                <c:pt idx="21">
                  <c:v>0.69279999999999997</c:v>
                </c:pt>
                <c:pt idx="22">
                  <c:v>0.65150000000000008</c:v>
                </c:pt>
                <c:pt idx="23">
                  <c:v>0.62183333333333335</c:v>
                </c:pt>
                <c:pt idx="24">
                  <c:v>0.81620000000000004</c:v>
                </c:pt>
                <c:pt idx="25">
                  <c:v>0.75119999999999998</c:v>
                </c:pt>
                <c:pt idx="26">
                  <c:v>0.52200000000000002</c:v>
                </c:pt>
                <c:pt idx="27" formatCode="0.00_);[Red]\(0.00\)">
                  <c:v>0.87950000000000006</c:v>
                </c:pt>
                <c:pt idx="28">
                  <c:v>0.53666666666666674</c:v>
                </c:pt>
                <c:pt idx="29" formatCode="0.00_);[Red]\(0.00\)">
                  <c:v>0.7712</c:v>
                </c:pt>
                <c:pt idx="30">
                  <c:v>0.62939999999999996</c:v>
                </c:pt>
                <c:pt idx="31">
                  <c:v>0.76924999999999999</c:v>
                </c:pt>
                <c:pt idx="32">
                  <c:v>0.68228571428571427</c:v>
                </c:pt>
                <c:pt idx="33">
                  <c:v>0.54879999999999995</c:v>
                </c:pt>
                <c:pt idx="34">
                  <c:v>0.71140000000000003</c:v>
                </c:pt>
                <c:pt idx="35">
                  <c:v>0.80733333333333335</c:v>
                </c:pt>
                <c:pt idx="36">
                  <c:v>0.84559999999999991</c:v>
                </c:pt>
                <c:pt idx="37">
                  <c:v>0.74066666666666681</c:v>
                </c:pt>
                <c:pt idx="38">
                  <c:v>0.85319999999999996</c:v>
                </c:pt>
                <c:pt idx="39" formatCode="0.000">
                  <c:v>0.621</c:v>
                </c:pt>
                <c:pt idx="40">
                  <c:v>0.48659999999999998</c:v>
                </c:pt>
                <c:pt idx="41">
                  <c:v>0.85299999999999998</c:v>
                </c:pt>
                <c:pt idx="42">
                  <c:v>0.79333333333333333</c:v>
                </c:pt>
                <c:pt idx="43">
                  <c:v>0.73919999999999997</c:v>
                </c:pt>
                <c:pt idx="44">
                  <c:v>0.56240000000000001</c:v>
                </c:pt>
                <c:pt idx="45">
                  <c:v>0.71799999999999997</c:v>
                </c:pt>
                <c:pt idx="46">
                  <c:v>0.68399999999999994</c:v>
                </c:pt>
                <c:pt idx="47">
                  <c:v>0.7503333333333333</c:v>
                </c:pt>
                <c:pt idx="48" formatCode="0.00_);[Red]\(0.00\)">
                  <c:v>0.93159999999999987</c:v>
                </c:pt>
                <c:pt idx="49">
                  <c:v>0.68983333333333319</c:v>
                </c:pt>
                <c:pt idx="50">
                  <c:v>0.91600000000000004</c:v>
                </c:pt>
                <c:pt idx="51">
                  <c:v>0.47560000000000002</c:v>
                </c:pt>
                <c:pt idx="52">
                  <c:v>0.63466666666666671</c:v>
                </c:pt>
                <c:pt idx="53">
                  <c:v>0.73949999999999994</c:v>
                </c:pt>
                <c:pt idx="54">
                  <c:v>0.73716666666666664</c:v>
                </c:pt>
                <c:pt idx="55">
                  <c:v>0.55840000000000001</c:v>
                </c:pt>
                <c:pt idx="56">
                  <c:v>0.60539999999999994</c:v>
                </c:pt>
                <c:pt idx="57">
                  <c:v>0.53759999999999997</c:v>
                </c:pt>
                <c:pt idx="58">
                  <c:v>0.6173333333333334</c:v>
                </c:pt>
                <c:pt idx="59">
                  <c:v>0.5222</c:v>
                </c:pt>
                <c:pt idx="60">
                  <c:v>0.71683333333333332</c:v>
                </c:pt>
                <c:pt idx="61">
                  <c:v>0.79</c:v>
                </c:pt>
                <c:pt idx="62">
                  <c:v>0.69966666666666677</c:v>
                </c:pt>
                <c:pt idx="63">
                  <c:v>0.85399999999999998</c:v>
                </c:pt>
                <c:pt idx="64">
                  <c:v>0.68633333333333335</c:v>
                </c:pt>
                <c:pt idx="65">
                  <c:v>0.50219999999999998</c:v>
                </c:pt>
                <c:pt idx="66">
                  <c:v>0.56616666666666671</c:v>
                </c:pt>
                <c:pt idx="67">
                  <c:v>0.59066666666666656</c:v>
                </c:pt>
                <c:pt idx="68">
                  <c:v>0.5575</c:v>
                </c:pt>
                <c:pt idx="69">
                  <c:v>0.80380000000000007</c:v>
                </c:pt>
                <c:pt idx="70">
                  <c:v>0.52366666666666672</c:v>
                </c:pt>
                <c:pt idx="71">
                  <c:v>0.72466666666666668</c:v>
                </c:pt>
                <c:pt idx="72">
                  <c:v>0.50700000000000001</c:v>
                </c:pt>
                <c:pt idx="73">
                  <c:v>0.80249999999999999</c:v>
                </c:pt>
                <c:pt idx="74">
                  <c:v>0.67440000000000011</c:v>
                </c:pt>
                <c:pt idx="75">
                  <c:v>0.74480000000000002</c:v>
                </c:pt>
                <c:pt idx="76">
                  <c:v>0.80650000000000011</c:v>
                </c:pt>
                <c:pt idx="77">
                  <c:v>0.7288</c:v>
                </c:pt>
                <c:pt idx="78">
                  <c:v>1.0626</c:v>
                </c:pt>
                <c:pt idx="79">
                  <c:v>0.62583333333333335</c:v>
                </c:pt>
                <c:pt idx="80">
                  <c:v>0.46460000000000001</c:v>
                </c:pt>
                <c:pt idx="81">
                  <c:v>0.72242857142857153</c:v>
                </c:pt>
                <c:pt idx="82">
                  <c:v>0.51557142857142857</c:v>
                </c:pt>
                <c:pt idx="83">
                  <c:v>0.60899999999999999</c:v>
                </c:pt>
                <c:pt idx="84">
                  <c:v>0.72699999999999998</c:v>
                </c:pt>
                <c:pt idx="85">
                  <c:v>0.75733333333333341</c:v>
                </c:pt>
                <c:pt idx="86">
                  <c:v>0.76200000000000001</c:v>
                </c:pt>
                <c:pt idx="87">
                  <c:v>0.71583333333333332</c:v>
                </c:pt>
                <c:pt idx="88" formatCode="0.00_);[Red]\(0.00\)">
                  <c:v>0.66274999999999995</c:v>
                </c:pt>
                <c:pt idx="89">
                  <c:v>0.69</c:v>
                </c:pt>
                <c:pt idx="90">
                  <c:v>0.68614285714285717</c:v>
                </c:pt>
                <c:pt idx="91">
                  <c:v>0.82820000000000005</c:v>
                </c:pt>
                <c:pt idx="92">
                  <c:v>0.75749999999999995</c:v>
                </c:pt>
                <c:pt idx="93">
                  <c:v>0.73899999999999999</c:v>
                </c:pt>
                <c:pt idx="94">
                  <c:v>0.51800000000000002</c:v>
                </c:pt>
                <c:pt idx="95" formatCode="0.000">
                  <c:v>0.77600000000000002</c:v>
                </c:pt>
                <c:pt idx="96">
                  <c:v>0.62575000000000003</c:v>
                </c:pt>
                <c:pt idx="97">
                  <c:v>0.73119999999999996</c:v>
                </c:pt>
                <c:pt idx="98">
                  <c:v>0.73</c:v>
                </c:pt>
                <c:pt idx="99">
                  <c:v>0.68599999999999994</c:v>
                </c:pt>
                <c:pt idx="100">
                  <c:v>0.62450000000000006</c:v>
                </c:pt>
                <c:pt idx="101">
                  <c:v>0.75</c:v>
                </c:pt>
                <c:pt idx="102" formatCode="0.000">
                  <c:v>0.64219999999999999</c:v>
                </c:pt>
                <c:pt idx="103">
                  <c:v>0.69466666666666665</c:v>
                </c:pt>
                <c:pt idx="104">
                  <c:v>0.7350000000000001</c:v>
                </c:pt>
                <c:pt idx="105">
                  <c:v>0.54</c:v>
                </c:pt>
                <c:pt idx="106">
                  <c:v>0.68550000000000011</c:v>
                </c:pt>
                <c:pt idx="107">
                  <c:v>0.55740000000000001</c:v>
                </c:pt>
                <c:pt idx="108">
                  <c:v>0.60419999999999996</c:v>
                </c:pt>
                <c:pt idx="109" formatCode="0.000">
                  <c:v>0.70350000000000001</c:v>
                </c:pt>
                <c:pt idx="110">
                  <c:v>0.64466666666666661</c:v>
                </c:pt>
                <c:pt idx="111">
                  <c:v>0.69733333333333325</c:v>
                </c:pt>
                <c:pt idx="112">
                  <c:v>0.70599999999999985</c:v>
                </c:pt>
                <c:pt idx="113" formatCode="0.000">
                  <c:v>0.65200000000000002</c:v>
                </c:pt>
                <c:pt idx="114">
                  <c:v>0.72922222222222222</c:v>
                </c:pt>
                <c:pt idx="115">
                  <c:v>0.69571428571428573</c:v>
                </c:pt>
                <c:pt idx="116" formatCode="0.00_);[Red]\(0.00\)">
                  <c:v>0.78</c:v>
                </c:pt>
                <c:pt idx="117">
                  <c:v>0.70250000000000001</c:v>
                </c:pt>
                <c:pt idx="118">
                  <c:v>0.7553333333333333</c:v>
                </c:pt>
                <c:pt idx="119">
                  <c:v>0.61687499999999995</c:v>
                </c:pt>
                <c:pt idx="120" formatCode="0.000">
                  <c:v>0.998</c:v>
                </c:pt>
                <c:pt idx="121">
                  <c:v>0.91900000000000004</c:v>
                </c:pt>
                <c:pt idx="122">
                  <c:v>0.62771428571428578</c:v>
                </c:pt>
                <c:pt idx="123" formatCode="0.00_);[Red]\(0.00\)">
                  <c:v>0.62557142857142856</c:v>
                </c:pt>
                <c:pt idx="124">
                  <c:v>0.54133333333333333</c:v>
                </c:pt>
                <c:pt idx="125">
                  <c:v>0.66020000000000001</c:v>
                </c:pt>
                <c:pt idx="126" formatCode="0.000">
                  <c:v>0.57550000000000001</c:v>
                </c:pt>
                <c:pt idx="127">
                  <c:v>0.68054545454545456</c:v>
                </c:pt>
                <c:pt idx="128" formatCode="0.00_);[Red]\(0.00\)">
                  <c:v>0.83799999999999997</c:v>
                </c:pt>
                <c:pt idx="129">
                  <c:v>0.64200000000000002</c:v>
                </c:pt>
                <c:pt idx="130">
                  <c:v>0.52811111111111109</c:v>
                </c:pt>
                <c:pt idx="131">
                  <c:v>0.71724999999999994</c:v>
                </c:pt>
                <c:pt idx="132">
                  <c:v>0.72133333333333327</c:v>
                </c:pt>
                <c:pt idx="133" formatCode="0.000">
                  <c:v>0.46150000000000002</c:v>
                </c:pt>
                <c:pt idx="134">
                  <c:v>0.74790000000000012</c:v>
                </c:pt>
                <c:pt idx="135" formatCode="0.00_);[Red]\(0.00\)">
                  <c:v>0.65766666666666662</c:v>
                </c:pt>
                <c:pt idx="136">
                  <c:v>0.71239999999999992</c:v>
                </c:pt>
                <c:pt idx="137">
                  <c:v>0.68837499999999996</c:v>
                </c:pt>
                <c:pt idx="138">
                  <c:v>0.68758333333333332</c:v>
                </c:pt>
                <c:pt idx="139">
                  <c:v>0.79283333333333328</c:v>
                </c:pt>
                <c:pt idx="140">
                  <c:v>0.72466666666666668</c:v>
                </c:pt>
                <c:pt idx="141">
                  <c:v>0.79150000000000009</c:v>
                </c:pt>
                <c:pt idx="142">
                  <c:v>0.76650000000000007</c:v>
                </c:pt>
                <c:pt idx="143">
                  <c:v>0.76729999999999987</c:v>
                </c:pt>
                <c:pt idx="144">
                  <c:v>0.66725000000000001</c:v>
                </c:pt>
                <c:pt idx="145">
                  <c:v>0.752</c:v>
                </c:pt>
                <c:pt idx="146">
                  <c:v>0.68618181818181812</c:v>
                </c:pt>
                <c:pt idx="147" formatCode="0.000">
                  <c:v>0.92600000000000005</c:v>
                </c:pt>
                <c:pt idx="148" formatCode="0.000">
                  <c:v>0.5615</c:v>
                </c:pt>
                <c:pt idx="149" formatCode="0.00_);[Red]\(0.00\)">
                  <c:v>0.6684444444444444</c:v>
                </c:pt>
                <c:pt idx="150">
                  <c:v>0.95139999999999991</c:v>
                </c:pt>
                <c:pt idx="151">
                  <c:v>0.60183333333333333</c:v>
                </c:pt>
                <c:pt idx="152">
                  <c:v>0.53849999999999998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0-4598-8176-97263887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10640"/>
        <c:axId val="1481411056"/>
      </c:scatterChart>
      <c:valAx>
        <c:axId val="148141064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11056"/>
        <c:crosses val="autoZero"/>
        <c:crossBetween val="midCat"/>
      </c:valAx>
      <c:valAx>
        <c:axId val="14814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790984895994998E-3"/>
                  <c:y val="-0.247684820647419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'Clay First layer'!$K$2:$K$88</c:f>
              <c:numCache>
                <c:formatCode>General</c:formatCode>
                <c:ptCount val="87"/>
                <c:pt idx="0">
                  <c:v>14.25</c:v>
                </c:pt>
                <c:pt idx="1">
                  <c:v>16.25</c:v>
                </c:pt>
                <c:pt idx="2">
                  <c:v>16.75</c:v>
                </c:pt>
                <c:pt idx="3">
                  <c:v>17.25</c:v>
                </c:pt>
                <c:pt idx="4">
                  <c:v>17.350000000000001</c:v>
                </c:pt>
                <c:pt idx="5">
                  <c:v>17.5</c:v>
                </c:pt>
                <c:pt idx="6">
                  <c:v>17.75</c:v>
                </c:pt>
                <c:pt idx="7">
                  <c:v>18.25</c:v>
                </c:pt>
                <c:pt idx="8">
                  <c:v>18.5</c:v>
                </c:pt>
                <c:pt idx="9">
                  <c:v>18.600000000000001</c:v>
                </c:pt>
                <c:pt idx="10">
                  <c:v>18.75</c:v>
                </c:pt>
                <c:pt idx="11">
                  <c:v>19</c:v>
                </c:pt>
                <c:pt idx="12">
                  <c:v>19.149999999999999</c:v>
                </c:pt>
                <c:pt idx="13">
                  <c:v>19.25</c:v>
                </c:pt>
                <c:pt idx="14">
                  <c:v>19.399999999999999</c:v>
                </c:pt>
                <c:pt idx="15">
                  <c:v>19.45</c:v>
                </c:pt>
                <c:pt idx="16">
                  <c:v>19.5</c:v>
                </c:pt>
                <c:pt idx="17">
                  <c:v>19.75</c:v>
                </c:pt>
                <c:pt idx="18">
                  <c:v>19.850000000000001</c:v>
                </c:pt>
                <c:pt idx="19">
                  <c:v>20</c:v>
                </c:pt>
                <c:pt idx="20">
                  <c:v>20.100000000000001</c:v>
                </c:pt>
                <c:pt idx="21">
                  <c:v>20.149999999999999</c:v>
                </c:pt>
                <c:pt idx="22">
                  <c:v>20.25</c:v>
                </c:pt>
                <c:pt idx="23">
                  <c:v>20.3</c:v>
                </c:pt>
                <c:pt idx="24">
                  <c:v>20.350000000000001</c:v>
                </c:pt>
                <c:pt idx="25">
                  <c:v>20.399999999999999</c:v>
                </c:pt>
                <c:pt idx="26">
                  <c:v>20.5</c:v>
                </c:pt>
                <c:pt idx="27">
                  <c:v>20.6</c:v>
                </c:pt>
                <c:pt idx="28">
                  <c:v>20.75</c:v>
                </c:pt>
                <c:pt idx="29">
                  <c:v>20.85</c:v>
                </c:pt>
                <c:pt idx="30">
                  <c:v>21</c:v>
                </c:pt>
                <c:pt idx="31">
                  <c:v>21.05</c:v>
                </c:pt>
                <c:pt idx="32">
                  <c:v>21.15</c:v>
                </c:pt>
                <c:pt idx="33">
                  <c:v>21.25</c:v>
                </c:pt>
                <c:pt idx="34">
                  <c:v>21.5</c:v>
                </c:pt>
                <c:pt idx="35">
                  <c:v>21.6</c:v>
                </c:pt>
                <c:pt idx="36">
                  <c:v>21.75</c:v>
                </c:pt>
                <c:pt idx="37">
                  <c:v>21.9</c:v>
                </c:pt>
                <c:pt idx="38">
                  <c:v>22</c:v>
                </c:pt>
                <c:pt idx="39">
                  <c:v>22.25</c:v>
                </c:pt>
                <c:pt idx="40">
                  <c:v>22.4</c:v>
                </c:pt>
                <c:pt idx="41">
                  <c:v>22.5</c:v>
                </c:pt>
                <c:pt idx="42">
                  <c:v>22.95</c:v>
                </c:pt>
                <c:pt idx="43">
                  <c:v>23</c:v>
                </c:pt>
                <c:pt idx="44">
                  <c:v>23.25</c:v>
                </c:pt>
                <c:pt idx="45">
                  <c:v>23.5</c:v>
                </c:pt>
                <c:pt idx="46">
                  <c:v>23.6</c:v>
                </c:pt>
                <c:pt idx="47">
                  <c:v>23.75</c:v>
                </c:pt>
                <c:pt idx="48">
                  <c:v>23.85</c:v>
                </c:pt>
                <c:pt idx="49">
                  <c:v>24</c:v>
                </c:pt>
                <c:pt idx="50">
                  <c:v>24.250000000000004</c:v>
                </c:pt>
                <c:pt idx="51">
                  <c:v>24.5</c:v>
                </c:pt>
                <c:pt idx="52">
                  <c:v>24.7</c:v>
                </c:pt>
                <c:pt idx="53">
                  <c:v>24.75</c:v>
                </c:pt>
                <c:pt idx="54">
                  <c:v>25.05</c:v>
                </c:pt>
                <c:pt idx="55">
                  <c:v>25.25</c:v>
                </c:pt>
                <c:pt idx="56">
                  <c:v>25.5</c:v>
                </c:pt>
                <c:pt idx="57">
                  <c:v>25.65</c:v>
                </c:pt>
                <c:pt idx="58">
                  <c:v>25.75</c:v>
                </c:pt>
                <c:pt idx="59">
                  <c:v>25.9</c:v>
                </c:pt>
                <c:pt idx="60">
                  <c:v>26</c:v>
                </c:pt>
                <c:pt idx="61">
                  <c:v>26.25</c:v>
                </c:pt>
                <c:pt idx="62">
                  <c:v>26.3</c:v>
                </c:pt>
                <c:pt idx="63">
                  <c:v>27.25</c:v>
                </c:pt>
                <c:pt idx="64">
                  <c:v>27.5</c:v>
                </c:pt>
                <c:pt idx="65">
                  <c:v>27.75</c:v>
                </c:pt>
                <c:pt idx="66">
                  <c:v>28.25</c:v>
                </c:pt>
                <c:pt idx="67">
                  <c:v>28.4</c:v>
                </c:pt>
                <c:pt idx="68">
                  <c:v>29.25</c:v>
                </c:pt>
                <c:pt idx="69">
                  <c:v>29.5</c:v>
                </c:pt>
                <c:pt idx="70">
                  <c:v>29.75</c:v>
                </c:pt>
                <c:pt idx="71">
                  <c:v>30</c:v>
                </c:pt>
                <c:pt idx="72">
                  <c:v>30.25</c:v>
                </c:pt>
                <c:pt idx="73">
                  <c:v>30.45</c:v>
                </c:pt>
                <c:pt idx="74">
                  <c:v>30.5</c:v>
                </c:pt>
                <c:pt idx="75">
                  <c:v>30.65</c:v>
                </c:pt>
                <c:pt idx="76">
                  <c:v>31.25</c:v>
                </c:pt>
                <c:pt idx="77">
                  <c:v>31.65</c:v>
                </c:pt>
                <c:pt idx="78">
                  <c:v>32.4</c:v>
                </c:pt>
                <c:pt idx="79">
                  <c:v>32.5</c:v>
                </c:pt>
                <c:pt idx="80">
                  <c:v>32.700000000000003</c:v>
                </c:pt>
                <c:pt idx="81">
                  <c:v>33</c:v>
                </c:pt>
                <c:pt idx="82">
                  <c:v>34</c:v>
                </c:pt>
                <c:pt idx="83">
                  <c:v>35.1</c:v>
                </c:pt>
                <c:pt idx="84">
                  <c:v>37</c:v>
                </c:pt>
                <c:pt idx="85">
                  <c:v>37.5</c:v>
                </c:pt>
                <c:pt idx="86">
                  <c:v>42</c:v>
                </c:pt>
              </c:numCache>
            </c:numRef>
          </c:xVal>
          <c:yVal>
            <c:numRef>
              <c:f>'Clay First layer'!$L$2:$L$88</c:f>
              <c:numCache>
                <c:formatCode>0.000_);[Red]\(0.000\)</c:formatCode>
                <c:ptCount val="87"/>
                <c:pt idx="0">
                  <c:v>0.65033333333333332</c:v>
                </c:pt>
                <c:pt idx="1">
                  <c:v>0.81559999999999988</c:v>
                </c:pt>
                <c:pt idx="2">
                  <c:v>0.62033333333333329</c:v>
                </c:pt>
                <c:pt idx="3">
                  <c:v>0.88100000000000001</c:v>
                </c:pt>
                <c:pt idx="4" formatCode="0.000">
                  <c:v>0.65650000000000008</c:v>
                </c:pt>
                <c:pt idx="5">
                  <c:v>0.69579999999999997</c:v>
                </c:pt>
                <c:pt idx="6">
                  <c:v>0.72940000000000005</c:v>
                </c:pt>
                <c:pt idx="7">
                  <c:v>0.72660000000000002</c:v>
                </c:pt>
                <c:pt idx="8">
                  <c:v>0.75859999999999994</c:v>
                </c:pt>
                <c:pt idx="9" formatCode="0.000">
                  <c:v>0.79699999999999993</c:v>
                </c:pt>
                <c:pt idx="10">
                  <c:v>0.82919999999999994</c:v>
                </c:pt>
                <c:pt idx="11">
                  <c:v>0.72919999999999996</c:v>
                </c:pt>
                <c:pt idx="12">
                  <c:v>0.69279999999999997</c:v>
                </c:pt>
                <c:pt idx="13">
                  <c:v>0.81620000000000004</c:v>
                </c:pt>
                <c:pt idx="14">
                  <c:v>0.75119999999999998</c:v>
                </c:pt>
                <c:pt idx="15">
                  <c:v>0.52200000000000002</c:v>
                </c:pt>
                <c:pt idx="16" formatCode="0.00_);[Red]\(0.00\)">
                  <c:v>0.87950000000000006</c:v>
                </c:pt>
                <c:pt idx="17">
                  <c:v>0.85319999999999996</c:v>
                </c:pt>
                <c:pt idx="18">
                  <c:v>0.48659999999999998</c:v>
                </c:pt>
                <c:pt idx="19">
                  <c:v>0.85299999999999998</c:v>
                </c:pt>
                <c:pt idx="20">
                  <c:v>0.68399999999999994</c:v>
                </c:pt>
                <c:pt idx="21">
                  <c:v>0.7503333333333333</c:v>
                </c:pt>
                <c:pt idx="22" formatCode="0.00_);[Red]\(0.00\)">
                  <c:v>0.93159999999999987</c:v>
                </c:pt>
                <c:pt idx="23">
                  <c:v>0.73949999999999994</c:v>
                </c:pt>
                <c:pt idx="24">
                  <c:v>0.73716666666666664</c:v>
                </c:pt>
                <c:pt idx="25">
                  <c:v>0.55840000000000001</c:v>
                </c:pt>
                <c:pt idx="26">
                  <c:v>0.6173333333333334</c:v>
                </c:pt>
                <c:pt idx="27">
                  <c:v>0.71683333333333332</c:v>
                </c:pt>
                <c:pt idx="28">
                  <c:v>0.79</c:v>
                </c:pt>
                <c:pt idx="29">
                  <c:v>0.69966666666666677</c:v>
                </c:pt>
                <c:pt idx="30">
                  <c:v>0.85399999999999998</c:v>
                </c:pt>
                <c:pt idx="31">
                  <c:v>0.52366666666666672</c:v>
                </c:pt>
                <c:pt idx="32">
                  <c:v>0.72466666666666668</c:v>
                </c:pt>
                <c:pt idx="33">
                  <c:v>0.80249999999999999</c:v>
                </c:pt>
                <c:pt idx="34">
                  <c:v>0.80650000000000011</c:v>
                </c:pt>
                <c:pt idx="35">
                  <c:v>0.7288</c:v>
                </c:pt>
                <c:pt idx="36">
                  <c:v>1.0626</c:v>
                </c:pt>
                <c:pt idx="37">
                  <c:v>0.72699999999999998</c:v>
                </c:pt>
                <c:pt idx="38">
                  <c:v>0.75733333333333341</c:v>
                </c:pt>
                <c:pt idx="39">
                  <c:v>0.82820000000000005</c:v>
                </c:pt>
                <c:pt idx="40">
                  <c:v>0.73899999999999999</c:v>
                </c:pt>
                <c:pt idx="41">
                  <c:v>0.51800000000000002</c:v>
                </c:pt>
                <c:pt idx="42" formatCode="0.000">
                  <c:v>0.77600000000000002</c:v>
                </c:pt>
                <c:pt idx="43">
                  <c:v>0.62575000000000003</c:v>
                </c:pt>
                <c:pt idx="44">
                  <c:v>0.73119999999999996</c:v>
                </c:pt>
                <c:pt idx="45">
                  <c:v>0.62450000000000006</c:v>
                </c:pt>
                <c:pt idx="46">
                  <c:v>0.75</c:v>
                </c:pt>
                <c:pt idx="47" formatCode="0.000">
                  <c:v>0.64219999999999999</c:v>
                </c:pt>
                <c:pt idx="48">
                  <c:v>0.69466666666666665</c:v>
                </c:pt>
                <c:pt idx="49">
                  <c:v>0.7350000000000001</c:v>
                </c:pt>
                <c:pt idx="50" formatCode="0.000">
                  <c:v>0.70350000000000001</c:v>
                </c:pt>
                <c:pt idx="51">
                  <c:v>0.64466666666666661</c:v>
                </c:pt>
                <c:pt idx="52">
                  <c:v>0.69733333333333325</c:v>
                </c:pt>
                <c:pt idx="53">
                  <c:v>0.70599999999999985</c:v>
                </c:pt>
                <c:pt idx="54">
                  <c:v>0.72922222222222222</c:v>
                </c:pt>
                <c:pt idx="55">
                  <c:v>0.69571428571428573</c:v>
                </c:pt>
                <c:pt idx="56" formatCode="0.00_);[Red]\(0.00\)">
                  <c:v>0.78</c:v>
                </c:pt>
                <c:pt idx="57" formatCode="0.000">
                  <c:v>0.998</c:v>
                </c:pt>
                <c:pt idx="58">
                  <c:v>0.91900000000000004</c:v>
                </c:pt>
                <c:pt idx="59">
                  <c:v>0.62771428571428578</c:v>
                </c:pt>
                <c:pt idx="60" formatCode="0.00_);[Red]\(0.00\)">
                  <c:v>0.62557142857142856</c:v>
                </c:pt>
                <c:pt idx="61">
                  <c:v>0.66020000000000001</c:v>
                </c:pt>
                <c:pt idx="62" formatCode="0.000">
                  <c:v>0.57550000000000001</c:v>
                </c:pt>
                <c:pt idx="63" formatCode="0.00_);[Red]\(0.00\)">
                  <c:v>0.83799999999999997</c:v>
                </c:pt>
                <c:pt idx="64">
                  <c:v>0.64200000000000002</c:v>
                </c:pt>
                <c:pt idx="65">
                  <c:v>0.52811111111111109</c:v>
                </c:pt>
                <c:pt idx="66">
                  <c:v>0.71724999999999994</c:v>
                </c:pt>
                <c:pt idx="67">
                  <c:v>0.72133333333333327</c:v>
                </c:pt>
                <c:pt idx="68" formatCode="0.000">
                  <c:v>0.46150000000000002</c:v>
                </c:pt>
                <c:pt idx="69">
                  <c:v>0.74790000000000012</c:v>
                </c:pt>
                <c:pt idx="70" formatCode="0.00_);[Red]\(0.00\)">
                  <c:v>0.65766666666666662</c:v>
                </c:pt>
                <c:pt idx="71">
                  <c:v>0.71239999999999992</c:v>
                </c:pt>
                <c:pt idx="72">
                  <c:v>0.68837499999999996</c:v>
                </c:pt>
                <c:pt idx="73">
                  <c:v>0.68758333333333332</c:v>
                </c:pt>
                <c:pt idx="74">
                  <c:v>0.79283333333333328</c:v>
                </c:pt>
                <c:pt idx="75">
                  <c:v>0.72466666666666668</c:v>
                </c:pt>
                <c:pt idx="76">
                  <c:v>0.79150000000000009</c:v>
                </c:pt>
                <c:pt idx="77">
                  <c:v>0.76650000000000007</c:v>
                </c:pt>
                <c:pt idx="78">
                  <c:v>0.76729999999999987</c:v>
                </c:pt>
                <c:pt idx="79">
                  <c:v>0.752</c:v>
                </c:pt>
                <c:pt idx="80">
                  <c:v>0.68618181818181812</c:v>
                </c:pt>
                <c:pt idx="81" formatCode="0.000">
                  <c:v>0.92600000000000005</c:v>
                </c:pt>
                <c:pt idx="82" formatCode="0.000">
                  <c:v>0.5615</c:v>
                </c:pt>
                <c:pt idx="83" formatCode="0.00_);[Red]\(0.00\)">
                  <c:v>0.6684444444444444</c:v>
                </c:pt>
                <c:pt idx="84">
                  <c:v>0.95139999999999991</c:v>
                </c:pt>
                <c:pt idx="85">
                  <c:v>0.60183333333333333</c:v>
                </c:pt>
                <c:pt idx="86">
                  <c:v>0.53849999999999998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D-466F-9C39-1FA2D8F4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03983"/>
        <c:axId val="460056927"/>
      </c:scatterChart>
      <c:valAx>
        <c:axId val="466403983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6927"/>
        <c:crosses val="autoZero"/>
        <c:crossBetween val="midCat"/>
      </c:valAx>
      <c:valAx>
        <c:axId val="460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7.0200000000000004E-4</c:v>
                </c:pt>
                <c:pt idx="1">
                  <c:v>1.3385000000000001E-3</c:v>
                </c:pt>
                <c:pt idx="2">
                  <c:v>1.2943399999999999E-3</c:v>
                </c:pt>
                <c:pt idx="3">
                  <c:v>1.3803000000000001E-3</c:v>
                </c:pt>
                <c:pt idx="4">
                  <c:v>1.8649000000000001E-3</c:v>
                </c:pt>
                <c:pt idx="5">
                  <c:v>2.0400000000000001E-3</c:v>
                </c:pt>
                <c:pt idx="6">
                  <c:v>7.7698000000000003E-4</c:v>
                </c:pt>
                <c:pt idx="7">
                  <c:v>8.7000000000000001E-4</c:v>
                </c:pt>
                <c:pt idx="8">
                  <c:v>7.4969999999999995E-4</c:v>
                </c:pt>
                <c:pt idx="9">
                  <c:v>7.9250000000000002E-4</c:v>
                </c:pt>
                <c:pt idx="10">
                  <c:v>8.2249999999999999E-4</c:v>
                </c:pt>
                <c:pt idx="11">
                  <c:v>1.1073999999999999E-3</c:v>
                </c:pt>
                <c:pt idx="12">
                  <c:v>1.3708800000000001E-3</c:v>
                </c:pt>
                <c:pt idx="13">
                  <c:v>1.204E-3</c:v>
                </c:pt>
                <c:pt idx="14">
                  <c:v>1.45539E-3</c:v>
                </c:pt>
                <c:pt idx="15">
                  <c:v>1.7824E-3</c:v>
                </c:pt>
                <c:pt idx="16">
                  <c:v>1.5408399999999999E-3</c:v>
                </c:pt>
                <c:pt idx="17">
                  <c:v>1.94623E-3</c:v>
                </c:pt>
                <c:pt idx="18">
                  <c:v>2.3124600000000001E-3</c:v>
                </c:pt>
                <c:pt idx="19">
                  <c:v>2.1413000000000001E-3</c:v>
                </c:pt>
                <c:pt idx="20">
                  <c:v>2.5855589999999999E-3</c:v>
                </c:pt>
                <c:pt idx="21">
                  <c:v>1.217E-3</c:v>
                </c:pt>
                <c:pt idx="22">
                  <c:v>1.4432E-3</c:v>
                </c:pt>
                <c:pt idx="23">
                  <c:v>1.8616699999999999E-3</c:v>
                </c:pt>
                <c:pt idx="24">
                  <c:v>1.37184E-3</c:v>
                </c:pt>
                <c:pt idx="25">
                  <c:v>1.5168899999999999E-3</c:v>
                </c:pt>
                <c:pt idx="26">
                  <c:v>1.3823900000000001E-3</c:v>
                </c:pt>
                <c:pt idx="27">
                  <c:v>1.53699E-3</c:v>
                </c:pt>
                <c:pt idx="28">
                  <c:v>1.8107150000000001E-3</c:v>
                </c:pt>
                <c:pt idx="29">
                  <c:v>1.5494790000000001E-3</c:v>
                </c:pt>
                <c:pt idx="30">
                  <c:v>1.791104E-3</c:v>
                </c:pt>
                <c:pt idx="31">
                  <c:v>2.1185729999999999E-3</c:v>
                </c:pt>
                <c:pt idx="32">
                  <c:v>2.5314992000000001E-3</c:v>
                </c:pt>
                <c:pt idx="33">
                  <c:v>2.34882537E-3</c:v>
                </c:pt>
                <c:pt idx="34">
                  <c:v>2.5991216569999998E-3</c:v>
                </c:pt>
                <c:pt idx="35">
                  <c:v>3.2727113228999999E-3</c:v>
                </c:pt>
                <c:pt idx="36">
                  <c:v>2.38382E-3</c:v>
                </c:pt>
                <c:pt idx="37">
                  <c:v>1.8835880000000001E-3</c:v>
                </c:pt>
                <c:pt idx="38">
                  <c:v>2.2516699999999999E-3</c:v>
                </c:pt>
                <c:pt idx="39">
                  <c:v>2.5318459999999999E-3</c:v>
                </c:pt>
                <c:pt idx="40">
                  <c:v>2.7692937000000002E-3</c:v>
                </c:pt>
                <c:pt idx="41">
                  <c:v>2.397939416E-3</c:v>
                </c:pt>
                <c:pt idx="42">
                  <c:v>2.1968539999999998E-3</c:v>
                </c:pt>
                <c:pt idx="43">
                  <c:v>2.2869675000000002E-3</c:v>
                </c:pt>
                <c:pt idx="44">
                  <c:v>2.2260980000000001E-3</c:v>
                </c:pt>
                <c:pt idx="45">
                  <c:v>2.0523590000000001E-3</c:v>
                </c:pt>
                <c:pt idx="46">
                  <c:v>2.6345499999999998E-3</c:v>
                </c:pt>
                <c:pt idx="47">
                  <c:v>2.5633000000000001E-3</c:v>
                </c:pt>
                <c:pt idx="48">
                  <c:v>2.669533E-3</c:v>
                </c:pt>
                <c:pt idx="49">
                  <c:v>2.7274688000000001E-3</c:v>
                </c:pt>
                <c:pt idx="50">
                  <c:v>3.2388957000000001E-3</c:v>
                </c:pt>
                <c:pt idx="51">
                  <c:v>2.6467259999999999E-3</c:v>
                </c:pt>
                <c:pt idx="52">
                  <c:v>2.25801E-3</c:v>
                </c:pt>
                <c:pt idx="53">
                  <c:v>2.6697633499999998E-3</c:v>
                </c:pt>
                <c:pt idx="54">
                  <c:v>3.2275099999999998E-3</c:v>
                </c:pt>
                <c:pt idx="55">
                  <c:v>3.2832078599499999E-3</c:v>
                </c:pt>
                <c:pt idx="56">
                  <c:v>4.5443797000000001E-3</c:v>
                </c:pt>
                <c:pt idx="57">
                  <c:v>4.536717E-3</c:v>
                </c:pt>
                <c:pt idx="58">
                  <c:v>3.9314600000000003E-3</c:v>
                </c:pt>
                <c:pt idx="59">
                  <c:v>3.8316578999999999E-3</c:v>
                </c:pt>
                <c:pt idx="60">
                  <c:v>3.1466599199999998E-3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9-4AEB-A98B-FC954D46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955984"/>
        <c:axId val="781953904"/>
      </c:scatterChart>
      <c:valAx>
        <c:axId val="78195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3904"/>
        <c:crosses val="autoZero"/>
        <c:crossBetween val="midCat"/>
      </c:valAx>
      <c:valAx>
        <c:axId val="7819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5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</c:f>
              <c:numCache>
                <c:formatCode>General</c:formatCode>
                <c:ptCount val="6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2.4366666666666665</c:v>
                </c:pt>
                <c:pt idx="1">
                  <c:v>2.1133333333333333</c:v>
                </c:pt>
                <c:pt idx="2">
                  <c:v>3.52</c:v>
                </c:pt>
                <c:pt idx="3">
                  <c:v>0.26</c:v>
                </c:pt>
                <c:pt idx="4">
                  <c:v>3</c:v>
                </c:pt>
                <c:pt idx="5">
                  <c:v>1.1166666666666667</c:v>
                </c:pt>
                <c:pt idx="6">
                  <c:v>1.0466666666666666</c:v>
                </c:pt>
                <c:pt idx="7">
                  <c:v>0.35666666666666669</c:v>
                </c:pt>
                <c:pt idx="8">
                  <c:v>0.35666666666666669</c:v>
                </c:pt>
                <c:pt idx="9">
                  <c:v>1.1933333333333334</c:v>
                </c:pt>
                <c:pt idx="10">
                  <c:v>32.386666666666663</c:v>
                </c:pt>
                <c:pt idx="11">
                  <c:v>30.053333333333331</c:v>
                </c:pt>
                <c:pt idx="12">
                  <c:v>27.486666666666665</c:v>
                </c:pt>
                <c:pt idx="13">
                  <c:v>33.563333333333333</c:v>
                </c:pt>
                <c:pt idx="14">
                  <c:v>30.91</c:v>
                </c:pt>
                <c:pt idx="15">
                  <c:v>33.01</c:v>
                </c:pt>
                <c:pt idx="16">
                  <c:v>28.22</c:v>
                </c:pt>
                <c:pt idx="17">
                  <c:v>25.98</c:v>
                </c:pt>
                <c:pt idx="18">
                  <c:v>24.09</c:v>
                </c:pt>
                <c:pt idx="19">
                  <c:v>22.17</c:v>
                </c:pt>
                <c:pt idx="20">
                  <c:v>20.55</c:v>
                </c:pt>
                <c:pt idx="21">
                  <c:v>23.783333333333331</c:v>
                </c:pt>
                <c:pt idx="22">
                  <c:v>21.793333333333333</c:v>
                </c:pt>
                <c:pt idx="23">
                  <c:v>20.566666666666666</c:v>
                </c:pt>
                <c:pt idx="24">
                  <c:v>17.303333333333331</c:v>
                </c:pt>
                <c:pt idx="25">
                  <c:v>16.853333333333335</c:v>
                </c:pt>
                <c:pt idx="26">
                  <c:v>18.516666666666666</c:v>
                </c:pt>
                <c:pt idx="27">
                  <c:v>18.106666666666666</c:v>
                </c:pt>
                <c:pt idx="28">
                  <c:v>17.760000000000002</c:v>
                </c:pt>
                <c:pt idx="29">
                  <c:v>17.213333333333335</c:v>
                </c:pt>
                <c:pt idx="30">
                  <c:v>18.326666666666664</c:v>
                </c:pt>
                <c:pt idx="31">
                  <c:v>17.8</c:v>
                </c:pt>
                <c:pt idx="32">
                  <c:v>17.723333333333333</c:v>
                </c:pt>
                <c:pt idx="33">
                  <c:v>17.183333333333334</c:v>
                </c:pt>
                <c:pt idx="34">
                  <c:v>17.033333333333335</c:v>
                </c:pt>
                <c:pt idx="35">
                  <c:v>18</c:v>
                </c:pt>
                <c:pt idx="36">
                  <c:v>17.833333333333332</c:v>
                </c:pt>
                <c:pt idx="37">
                  <c:v>11.87</c:v>
                </c:pt>
                <c:pt idx="38">
                  <c:v>12.783333333333333</c:v>
                </c:pt>
                <c:pt idx="39">
                  <c:v>18.586666666666666</c:v>
                </c:pt>
                <c:pt idx="40">
                  <c:v>17.61</c:v>
                </c:pt>
                <c:pt idx="41">
                  <c:v>15.82</c:v>
                </c:pt>
                <c:pt idx="42">
                  <c:v>17.656666666666666</c:v>
                </c:pt>
                <c:pt idx="43">
                  <c:v>17.413333333333334</c:v>
                </c:pt>
                <c:pt idx="44">
                  <c:v>20.28</c:v>
                </c:pt>
                <c:pt idx="45">
                  <c:v>20.203333333333333</c:v>
                </c:pt>
                <c:pt idx="46">
                  <c:v>3.6666666666666667E-2</c:v>
                </c:pt>
                <c:pt idx="47">
                  <c:v>1.6666666666666666E-2</c:v>
                </c:pt>
                <c:pt idx="48">
                  <c:v>4.3333333333333335E-2</c:v>
                </c:pt>
                <c:pt idx="49">
                  <c:v>0.01</c:v>
                </c:pt>
                <c:pt idx="50">
                  <c:v>1.1833333333333333</c:v>
                </c:pt>
                <c:pt idx="51">
                  <c:v>1.1933333333333334</c:v>
                </c:pt>
                <c:pt idx="52">
                  <c:v>6.6666666666666671E-3</c:v>
                </c:pt>
                <c:pt idx="53">
                  <c:v>0.39333333333333331</c:v>
                </c:pt>
                <c:pt idx="54">
                  <c:v>0.42666666666666669</c:v>
                </c:pt>
                <c:pt idx="55">
                  <c:v>0.79333333333333333</c:v>
                </c:pt>
                <c:pt idx="56">
                  <c:v>6.6666666666666671E-3</c:v>
                </c:pt>
                <c:pt idx="57">
                  <c:v>5.6666666666666671E-2</c:v>
                </c:pt>
                <c:pt idx="58">
                  <c:v>0.7599999999999999</c:v>
                </c:pt>
                <c:pt idx="59">
                  <c:v>1.1666666666666667</c:v>
                </c:pt>
                <c:pt idx="60">
                  <c:v>0.8833333333333333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E-4602-9DCF-F32AFC22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88480"/>
        <c:axId val="1048589728"/>
      </c:scatterChart>
      <c:valAx>
        <c:axId val="10485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89728"/>
        <c:crosses val="autoZero"/>
        <c:crossBetween val="midCat"/>
      </c:valAx>
      <c:valAx>
        <c:axId val="10485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1</xdr:row>
      <xdr:rowOff>110490</xdr:rowOff>
    </xdr:from>
    <xdr:to>
      <xdr:col>31</xdr:col>
      <xdr:colOff>274320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3F169-BBA1-4F54-CF80-C1A9AB899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243840</xdr:colOff>
      <xdr:row>176</xdr:row>
      <xdr:rowOff>64770</xdr:rowOff>
    </xdr:from>
    <xdr:to>
      <xdr:col>32</xdr:col>
      <xdr:colOff>342900</xdr:colOff>
      <xdr:row>191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D69A4-6A09-379E-5112-C37D11011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21</xdr:row>
      <xdr:rowOff>125730</xdr:rowOff>
    </xdr:from>
    <xdr:to>
      <xdr:col>14</xdr:col>
      <xdr:colOff>510540</xdr:colOff>
      <xdr:row>36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B130A-7691-5B97-A900-D91F14A32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6</xdr:row>
      <xdr:rowOff>102870</xdr:rowOff>
    </xdr:from>
    <xdr:to>
      <xdr:col>14</xdr:col>
      <xdr:colOff>510540</xdr:colOff>
      <xdr:row>21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F9CF5-4189-75A0-F0B5-57010501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59CA-4553-4B8D-9C38-DAA7EB9C7FA7}">
  <dimension ref="A1:T155"/>
  <sheetViews>
    <sheetView tabSelected="1" workbookViewId="0">
      <selection activeCell="H5" sqref="H5"/>
    </sheetView>
  </sheetViews>
  <sheetFormatPr defaultRowHeight="14.4"/>
  <cols>
    <col min="1" max="1" width="8.88671875" style="1"/>
    <col min="2" max="3" width="18.109375" style="1" bestFit="1" customWidth="1"/>
    <col min="4" max="4" width="8.88671875" style="1"/>
    <col min="5" max="5" width="12.109375" style="1" bestFit="1" customWidth="1"/>
  </cols>
  <sheetData>
    <row r="1" spans="1:20">
      <c r="B1" s="1" t="s">
        <v>153</v>
      </c>
      <c r="C1" s="1" t="s">
        <v>154</v>
      </c>
      <c r="D1" s="1" t="s">
        <v>155</v>
      </c>
      <c r="E1" s="1" t="s">
        <v>156</v>
      </c>
      <c r="F1" s="1" t="s">
        <v>165</v>
      </c>
      <c r="G1" s="1" t="s">
        <v>166</v>
      </c>
      <c r="J1" s="1"/>
      <c r="K1" s="1" t="s">
        <v>153</v>
      </c>
      <c r="L1" s="1" t="s">
        <v>154</v>
      </c>
      <c r="M1" s="1"/>
      <c r="N1" s="1"/>
      <c r="O1" t="s">
        <v>162</v>
      </c>
      <c r="P1" t="s">
        <v>163</v>
      </c>
      <c r="Q1" t="s">
        <v>161</v>
      </c>
      <c r="R1" t="s">
        <v>164</v>
      </c>
      <c r="S1" t="s">
        <v>153</v>
      </c>
    </row>
    <row r="2" spans="1:20" ht="17.399999999999999">
      <c r="A2" s="2" t="s">
        <v>133</v>
      </c>
      <c r="B2" s="3">
        <v>178079.4</v>
      </c>
      <c r="C2" s="3">
        <v>190812.21</v>
      </c>
      <c r="D2" s="1">
        <v>14.25</v>
      </c>
      <c r="E2" s="4">
        <v>0.65033333333333332</v>
      </c>
      <c r="F2" s="11">
        <f>B2+3</f>
        <v>178082.4</v>
      </c>
      <c r="G2" s="11">
        <f>C2+3</f>
        <v>190815.21</v>
      </c>
      <c r="J2" s="1"/>
      <c r="K2" s="1">
        <v>14.25</v>
      </c>
      <c r="L2" s="4">
        <v>0.65033333333333332</v>
      </c>
      <c r="M2" s="1">
        <f>-0.0024*K2+0.7833</f>
        <v>0.74909999999999999</v>
      </c>
      <c r="N2" s="9">
        <f>L2-M2</f>
        <v>-9.8766666666666669E-2</v>
      </c>
    </row>
    <row r="3" spans="1:20" ht="17.399999999999999">
      <c r="A3" s="2" t="s">
        <v>135</v>
      </c>
      <c r="B3" s="3">
        <v>177893.64</v>
      </c>
      <c r="C3" s="3">
        <v>190778.79</v>
      </c>
      <c r="D3" s="1">
        <v>16.25</v>
      </c>
      <c r="E3" s="4">
        <v>0.81559999999999988</v>
      </c>
      <c r="F3" s="11">
        <f t="shared" ref="F3:F66" si="0">B3+3</f>
        <v>177896.64</v>
      </c>
      <c r="G3" s="11">
        <f t="shared" ref="G3:G66" si="1">C3+3</f>
        <v>190781.79</v>
      </c>
      <c r="J3" s="1"/>
      <c r="K3" s="1">
        <v>16.25</v>
      </c>
      <c r="L3" s="4">
        <v>0.81559999999999988</v>
      </c>
      <c r="M3" s="1">
        <f t="shared" ref="M3:M65" si="2">-0.0024*K3+0.7833</f>
        <v>0.74429999999999996</v>
      </c>
      <c r="N3" s="9">
        <f t="shared" ref="N3:N65" si="3">L3-M3</f>
        <v>7.1299999999999919E-2</v>
      </c>
      <c r="O3">
        <v>-2.3999999999999998E-3</v>
      </c>
      <c r="P3">
        <v>0.7833</v>
      </c>
      <c r="Q3">
        <f>(L3-L2)/(K3-K2)</f>
        <v>8.2633333333333281E-2</v>
      </c>
      <c r="R3">
        <f>L3-Q3*K3</f>
        <v>-0.52719166666666584</v>
      </c>
      <c r="S3">
        <f>(P3-R3)/(Q3-O3)</f>
        <v>15.411505292042335</v>
      </c>
    </row>
    <row r="4" spans="1:20" ht="17.399999999999999">
      <c r="A4" s="2" t="s">
        <v>86</v>
      </c>
      <c r="B4" s="3">
        <v>178631</v>
      </c>
      <c r="C4" s="3">
        <v>193309.02</v>
      </c>
      <c r="D4" s="1">
        <v>16.75</v>
      </c>
      <c r="E4" s="4">
        <v>0.62033333333333329</v>
      </c>
      <c r="F4" s="11">
        <f t="shared" si="0"/>
        <v>178634</v>
      </c>
      <c r="G4" s="11">
        <f t="shared" si="1"/>
        <v>193312.02</v>
      </c>
      <c r="J4" s="1"/>
      <c r="K4" s="1">
        <v>16.75</v>
      </c>
      <c r="L4" s="4">
        <v>0.62033333333333329</v>
      </c>
      <c r="M4" s="1">
        <f t="shared" si="2"/>
        <v>0.74309999999999998</v>
      </c>
      <c r="N4" s="9">
        <f t="shared" si="3"/>
        <v>-0.12276666666666669</v>
      </c>
      <c r="O4">
        <v>-2.3999999999999998E-3</v>
      </c>
      <c r="P4">
        <v>0.7833</v>
      </c>
      <c r="Q4">
        <f t="shared" ref="Q4:Q67" si="4">(L4-L3)/(K4-K3)</f>
        <v>-0.39053333333333318</v>
      </c>
      <c r="R4">
        <f t="shared" ref="R4:R67" si="5">L4-Q4*K4</f>
        <v>7.1617666666666633</v>
      </c>
      <c r="S4">
        <f t="shared" ref="S4:S67" si="6">(P4-R4)/(Q4-O4)</f>
        <v>16.433699759532807</v>
      </c>
      <c r="T4">
        <f>IF(S4-S3&gt;0, S4-S3,0)</f>
        <v>1.0221944674904719</v>
      </c>
    </row>
    <row r="5" spans="1:20" ht="17.399999999999999">
      <c r="A5" s="2" t="s">
        <v>48</v>
      </c>
      <c r="B5" s="3">
        <v>177076.46</v>
      </c>
      <c r="C5" s="3">
        <v>192655.91</v>
      </c>
      <c r="D5" s="1">
        <v>17.25</v>
      </c>
      <c r="E5" s="4">
        <v>0.78959999999999997</v>
      </c>
      <c r="F5" s="11">
        <f t="shared" si="0"/>
        <v>177079.46</v>
      </c>
      <c r="G5" s="11">
        <f t="shared" si="1"/>
        <v>192658.91</v>
      </c>
      <c r="J5" s="1"/>
      <c r="K5" s="1">
        <v>17.25</v>
      </c>
      <c r="L5" s="4">
        <v>0.88100000000000001</v>
      </c>
      <c r="M5" s="1">
        <f t="shared" si="2"/>
        <v>0.7419</v>
      </c>
      <c r="N5" s="9">
        <f t="shared" si="3"/>
        <v>0.1391</v>
      </c>
      <c r="O5">
        <v>-2.3999999999999998E-3</v>
      </c>
      <c r="P5">
        <v>0.7833</v>
      </c>
      <c r="Q5">
        <f t="shared" si="4"/>
        <v>0.52133333333333343</v>
      </c>
      <c r="R5">
        <f t="shared" si="5"/>
        <v>-8.1120000000000019</v>
      </c>
      <c r="S5">
        <f t="shared" si="6"/>
        <v>16.984406822810595</v>
      </c>
      <c r="T5">
        <f t="shared" ref="T5:T68" si="7">IF(S5-S4&gt;0, S5-S4,0)</f>
        <v>0.55070706327778751</v>
      </c>
    </row>
    <row r="6" spans="1:20" ht="17.399999999999999">
      <c r="A6" s="2" t="s">
        <v>49</v>
      </c>
      <c r="B6" s="3">
        <v>177241.27</v>
      </c>
      <c r="C6" s="3">
        <v>193133.74</v>
      </c>
      <c r="D6" s="1">
        <v>17.25</v>
      </c>
      <c r="E6" s="4">
        <v>0.88100000000000001</v>
      </c>
      <c r="F6" s="11">
        <f t="shared" si="0"/>
        <v>177244.27</v>
      </c>
      <c r="G6" s="11">
        <f t="shared" si="1"/>
        <v>193136.74</v>
      </c>
      <c r="J6" s="1"/>
      <c r="K6" s="1">
        <v>17.350000000000001</v>
      </c>
      <c r="L6" s="7">
        <v>0.65650000000000008</v>
      </c>
      <c r="M6" s="1">
        <f t="shared" si="2"/>
        <v>0.74165999999999999</v>
      </c>
      <c r="N6" s="9">
        <f t="shared" si="3"/>
        <v>-8.5159999999999902E-2</v>
      </c>
      <c r="O6">
        <v>-2.3999999999999998E-3</v>
      </c>
      <c r="P6">
        <v>0.7833</v>
      </c>
      <c r="Q6">
        <f t="shared" si="4"/>
        <v>-2.2449999999999672</v>
      </c>
      <c r="R6">
        <f t="shared" si="5"/>
        <v>39.607249999999439</v>
      </c>
      <c r="S6">
        <f t="shared" si="6"/>
        <v>17.312026219566579</v>
      </c>
      <c r="T6">
        <f t="shared" si="7"/>
        <v>0.32761939675598484</v>
      </c>
    </row>
    <row r="7" spans="1:20" ht="17.399999999999999">
      <c r="A7" s="2" t="s">
        <v>147</v>
      </c>
      <c r="B7" s="3">
        <v>179961</v>
      </c>
      <c r="C7" s="3">
        <v>192327</v>
      </c>
      <c r="D7" s="1">
        <v>17.350000000000001</v>
      </c>
      <c r="E7" s="7">
        <v>0.65650000000000008</v>
      </c>
      <c r="F7" s="11">
        <f t="shared" si="0"/>
        <v>179964</v>
      </c>
      <c r="G7" s="11">
        <f t="shared" si="1"/>
        <v>192330</v>
      </c>
      <c r="J7" s="1"/>
      <c r="K7" s="1">
        <v>17.5</v>
      </c>
      <c r="L7" s="4">
        <v>0.69579999999999997</v>
      </c>
      <c r="M7" s="1">
        <f t="shared" si="2"/>
        <v>0.74129999999999996</v>
      </c>
      <c r="N7" s="9">
        <f t="shared" si="3"/>
        <v>-4.5499999999999985E-2</v>
      </c>
      <c r="O7">
        <v>-2.3999999999999998E-3</v>
      </c>
      <c r="P7">
        <v>0.7833</v>
      </c>
      <c r="Q7">
        <f t="shared" si="4"/>
        <v>0.26200000000000173</v>
      </c>
      <c r="R7">
        <f t="shared" si="5"/>
        <v>-3.88920000000003</v>
      </c>
      <c r="S7">
        <f t="shared" si="6"/>
        <v>17.672087745839633</v>
      </c>
      <c r="T7">
        <f t="shared" si="7"/>
        <v>0.36006152627305354</v>
      </c>
    </row>
    <row r="8" spans="1:20" ht="17.399999999999999">
      <c r="A8" s="2" t="s">
        <v>129</v>
      </c>
      <c r="B8" s="3">
        <v>178451.46</v>
      </c>
      <c r="C8" s="3">
        <v>190872.85</v>
      </c>
      <c r="D8" s="1">
        <v>17.5</v>
      </c>
      <c r="E8" s="4">
        <v>0.69579999999999997</v>
      </c>
      <c r="F8" s="11">
        <f t="shared" si="0"/>
        <v>178454.46</v>
      </c>
      <c r="G8" s="11">
        <f t="shared" si="1"/>
        <v>190875.85</v>
      </c>
      <c r="J8" s="1"/>
      <c r="K8" s="1">
        <v>17.75</v>
      </c>
      <c r="L8" s="4">
        <v>0.72940000000000005</v>
      </c>
      <c r="M8" s="1">
        <f t="shared" si="2"/>
        <v>0.74070000000000003</v>
      </c>
      <c r="N8" s="9">
        <f t="shared" si="3"/>
        <v>-1.1299999999999977E-2</v>
      </c>
      <c r="O8">
        <v>-2.3999999999999998E-3</v>
      </c>
      <c r="P8">
        <v>0.7833</v>
      </c>
      <c r="Q8">
        <f t="shared" si="4"/>
        <v>0.1344000000000003</v>
      </c>
      <c r="R8">
        <f t="shared" si="5"/>
        <v>-1.6562000000000054</v>
      </c>
      <c r="S8">
        <f t="shared" si="6"/>
        <v>17.832602339181285</v>
      </c>
      <c r="T8">
        <f t="shared" si="7"/>
        <v>0.1605145933416523</v>
      </c>
    </row>
    <row r="9" spans="1:20" ht="17.399999999999999">
      <c r="A9" s="2" t="s">
        <v>9</v>
      </c>
      <c r="B9" s="3">
        <v>177804.83</v>
      </c>
      <c r="C9" s="3">
        <v>191771.85</v>
      </c>
      <c r="D9" s="1">
        <v>17.75</v>
      </c>
      <c r="E9" s="4">
        <v>0.72940000000000005</v>
      </c>
      <c r="F9" s="11">
        <f t="shared" si="0"/>
        <v>177807.83</v>
      </c>
      <c r="G9" s="11">
        <f t="shared" si="1"/>
        <v>191774.85</v>
      </c>
      <c r="J9" s="1"/>
      <c r="K9" s="1">
        <v>18.25</v>
      </c>
      <c r="L9" s="4">
        <v>0.72660000000000002</v>
      </c>
      <c r="M9" s="1">
        <f t="shared" si="2"/>
        <v>0.73950000000000005</v>
      </c>
      <c r="N9" s="9">
        <f t="shared" si="3"/>
        <v>-1.2900000000000023E-2</v>
      </c>
      <c r="O9">
        <v>-2.3999999999999998E-3</v>
      </c>
      <c r="P9">
        <v>0.7833</v>
      </c>
      <c r="Q9">
        <f t="shared" si="4"/>
        <v>-5.6000000000000494E-3</v>
      </c>
      <c r="R9">
        <f t="shared" si="5"/>
        <v>0.82880000000000087</v>
      </c>
      <c r="S9">
        <f t="shared" si="6"/>
        <v>14.218750000000053</v>
      </c>
      <c r="T9">
        <f t="shared" si="7"/>
        <v>0</v>
      </c>
    </row>
    <row r="10" spans="1:20" ht="17.399999999999999">
      <c r="A10" s="2" t="s">
        <v>152</v>
      </c>
      <c r="B10" s="3">
        <v>180079.19</v>
      </c>
      <c r="C10" s="3">
        <v>192358.33</v>
      </c>
      <c r="D10" s="1">
        <v>18</v>
      </c>
      <c r="E10" s="7">
        <v>0.81874999999999998</v>
      </c>
      <c r="F10" s="11">
        <f t="shared" si="0"/>
        <v>180082.19</v>
      </c>
      <c r="G10" s="11">
        <f t="shared" si="1"/>
        <v>192361.33</v>
      </c>
      <c r="J10" s="1"/>
      <c r="K10" s="1">
        <v>18.5</v>
      </c>
      <c r="L10" s="4">
        <v>0.75859999999999994</v>
      </c>
      <c r="M10" s="1">
        <f t="shared" si="2"/>
        <v>0.7389</v>
      </c>
      <c r="N10" s="9">
        <f t="shared" si="3"/>
        <v>1.969999999999994E-2</v>
      </c>
      <c r="O10">
        <v>-2.3999999999999998E-3</v>
      </c>
      <c r="P10">
        <v>0.7833</v>
      </c>
      <c r="Q10">
        <f t="shared" si="4"/>
        <v>0.12799999999999967</v>
      </c>
      <c r="R10">
        <f t="shared" si="5"/>
        <v>-1.6093999999999942</v>
      </c>
      <c r="S10">
        <f t="shared" si="6"/>
        <v>18.348926380368098</v>
      </c>
      <c r="T10">
        <f t="shared" si="7"/>
        <v>4.1301763803680451</v>
      </c>
    </row>
    <row r="11" spans="1:20" ht="17.399999999999999">
      <c r="A11" s="2" t="s">
        <v>128</v>
      </c>
      <c r="B11" s="3">
        <v>178638.83</v>
      </c>
      <c r="C11" s="3">
        <v>190895.71</v>
      </c>
      <c r="D11" s="1">
        <v>18.25</v>
      </c>
      <c r="E11" s="4">
        <v>0.68385714285714272</v>
      </c>
      <c r="F11" s="11">
        <f t="shared" si="0"/>
        <v>178641.83</v>
      </c>
      <c r="G11" s="11">
        <f t="shared" si="1"/>
        <v>190898.71</v>
      </c>
      <c r="J11" s="1"/>
      <c r="K11" s="1">
        <v>18.600000000000001</v>
      </c>
      <c r="L11" s="7">
        <v>0.79699999999999993</v>
      </c>
      <c r="M11" s="1">
        <f t="shared" si="2"/>
        <v>0.73865999999999998</v>
      </c>
      <c r="N11" s="9">
        <f t="shared" si="3"/>
        <v>5.8339999999999947E-2</v>
      </c>
      <c r="O11">
        <v>-2.3999999999999998E-3</v>
      </c>
      <c r="P11">
        <v>0.7833</v>
      </c>
      <c r="Q11">
        <f t="shared" si="4"/>
        <v>0.38399999999999446</v>
      </c>
      <c r="R11">
        <f t="shared" si="5"/>
        <v>-6.3453999999998976</v>
      </c>
      <c r="S11">
        <f t="shared" si="6"/>
        <v>18.449016563146994</v>
      </c>
      <c r="T11">
        <f t="shared" si="7"/>
        <v>0.10009018277889581</v>
      </c>
    </row>
    <row r="12" spans="1:20" ht="17.399999999999999">
      <c r="A12" s="2" t="s">
        <v>62</v>
      </c>
      <c r="B12" s="3">
        <v>178778.58</v>
      </c>
      <c r="C12" s="3">
        <v>192835.64</v>
      </c>
      <c r="D12" s="1">
        <v>18.25</v>
      </c>
      <c r="E12" s="4">
        <v>0.66120000000000001</v>
      </c>
      <c r="F12" s="11">
        <f t="shared" si="0"/>
        <v>178781.58</v>
      </c>
      <c r="G12" s="11">
        <f t="shared" si="1"/>
        <v>192838.64</v>
      </c>
      <c r="J12" s="1"/>
      <c r="K12" s="1">
        <v>18.75</v>
      </c>
      <c r="L12" s="4">
        <v>0.82919999999999994</v>
      </c>
      <c r="M12" s="1">
        <f t="shared" si="2"/>
        <v>0.73829999999999996</v>
      </c>
      <c r="N12" s="9">
        <f t="shared" si="3"/>
        <v>9.0899999999999981E-2</v>
      </c>
      <c r="O12">
        <v>-2.3999999999999998E-3</v>
      </c>
      <c r="P12">
        <v>0.7833</v>
      </c>
      <c r="Q12">
        <f t="shared" si="4"/>
        <v>0.21466666666666875</v>
      </c>
      <c r="R12">
        <f t="shared" si="5"/>
        <v>-3.1958000000000393</v>
      </c>
      <c r="S12">
        <f t="shared" si="6"/>
        <v>18.331234643734646</v>
      </c>
      <c r="T12">
        <f t="shared" si="7"/>
        <v>0</v>
      </c>
    </row>
    <row r="13" spans="1:20" ht="17.399999999999999">
      <c r="A13" s="2" t="s">
        <v>64</v>
      </c>
      <c r="B13" s="3">
        <v>179168.15</v>
      </c>
      <c r="C13" s="3">
        <v>192777.37</v>
      </c>
      <c r="D13" s="1">
        <v>18.25</v>
      </c>
      <c r="E13" s="4">
        <v>0.72660000000000002</v>
      </c>
      <c r="F13" s="11">
        <f t="shared" si="0"/>
        <v>179171.15</v>
      </c>
      <c r="G13" s="11">
        <f t="shared" si="1"/>
        <v>192780.37</v>
      </c>
      <c r="J13" s="1"/>
      <c r="K13" s="1">
        <v>19</v>
      </c>
      <c r="L13" s="4">
        <v>0.72919999999999996</v>
      </c>
      <c r="M13" s="1">
        <f t="shared" si="2"/>
        <v>0.73770000000000002</v>
      </c>
      <c r="N13" s="9">
        <f t="shared" si="3"/>
        <v>-8.5000000000000631E-3</v>
      </c>
      <c r="O13">
        <v>-2.3999999999999998E-3</v>
      </c>
      <c r="P13">
        <v>0.7833</v>
      </c>
      <c r="Q13">
        <f t="shared" si="4"/>
        <v>-0.39999999999999991</v>
      </c>
      <c r="R13">
        <f t="shared" si="5"/>
        <v>8.3291999999999984</v>
      </c>
      <c r="S13">
        <f t="shared" si="6"/>
        <v>18.978621730382294</v>
      </c>
      <c r="T13">
        <f t="shared" si="7"/>
        <v>0.64738708664764744</v>
      </c>
    </row>
    <row r="14" spans="1:20" ht="17.399999999999999">
      <c r="A14" s="2" t="s">
        <v>43</v>
      </c>
      <c r="B14" s="3">
        <v>177515.09</v>
      </c>
      <c r="C14" s="3">
        <v>191747.36</v>
      </c>
      <c r="D14" s="1">
        <v>18.5</v>
      </c>
      <c r="E14" s="4">
        <v>0.75859999999999994</v>
      </c>
      <c r="F14" s="11">
        <f t="shared" si="0"/>
        <v>177518.09</v>
      </c>
      <c r="G14" s="11">
        <f t="shared" si="1"/>
        <v>191750.36</v>
      </c>
      <c r="J14" s="1"/>
      <c r="K14" s="1">
        <v>19.149999999999999</v>
      </c>
      <c r="L14" s="4">
        <v>0.69279999999999997</v>
      </c>
      <c r="M14" s="1">
        <f t="shared" si="2"/>
        <v>0.73734</v>
      </c>
      <c r="N14" s="9">
        <f t="shared" si="3"/>
        <v>-4.4540000000000024E-2</v>
      </c>
      <c r="O14">
        <v>-2.3999999999999998E-3</v>
      </c>
      <c r="P14">
        <v>0.7833</v>
      </c>
      <c r="Q14">
        <f t="shared" si="4"/>
        <v>-0.24266666666666889</v>
      </c>
      <c r="R14">
        <f t="shared" si="5"/>
        <v>5.3398666666667092</v>
      </c>
      <c r="S14">
        <f t="shared" si="6"/>
        <v>18.964622641509436</v>
      </c>
      <c r="T14">
        <f t="shared" si="7"/>
        <v>0</v>
      </c>
    </row>
    <row r="15" spans="1:20" ht="17.399999999999999">
      <c r="A15" s="2" t="s">
        <v>126</v>
      </c>
      <c r="B15" s="3">
        <v>178821.46</v>
      </c>
      <c r="C15" s="3">
        <v>190885.58</v>
      </c>
      <c r="D15" s="1">
        <v>18.5</v>
      </c>
      <c r="E15" s="4">
        <v>0.67319999999999991</v>
      </c>
      <c r="F15" s="11">
        <f t="shared" si="0"/>
        <v>178824.46</v>
      </c>
      <c r="G15" s="11">
        <f t="shared" si="1"/>
        <v>190888.58</v>
      </c>
      <c r="J15" s="1"/>
      <c r="K15" s="1">
        <v>19.25</v>
      </c>
      <c r="L15" s="4">
        <v>0.81620000000000004</v>
      </c>
      <c r="M15" s="1">
        <f t="shared" si="2"/>
        <v>0.73709999999999998</v>
      </c>
      <c r="N15" s="9">
        <f t="shared" si="3"/>
        <v>7.9100000000000059E-2</v>
      </c>
      <c r="O15">
        <v>-2.3999999999999998E-3</v>
      </c>
      <c r="P15">
        <v>0.7833</v>
      </c>
      <c r="Q15">
        <f t="shared" si="4"/>
        <v>1.2339999999999831</v>
      </c>
      <c r="R15">
        <f t="shared" si="5"/>
        <v>-22.938299999999675</v>
      </c>
      <c r="S15">
        <f t="shared" si="6"/>
        <v>19.186023940472339</v>
      </c>
      <c r="T15">
        <f t="shared" si="7"/>
        <v>0.22140129896290262</v>
      </c>
    </row>
    <row r="16" spans="1:20" ht="17.399999999999999">
      <c r="A16" s="2" t="s">
        <v>149</v>
      </c>
      <c r="B16" s="3">
        <v>179665</v>
      </c>
      <c r="C16" s="3">
        <v>192613</v>
      </c>
      <c r="D16" s="1">
        <v>18.5</v>
      </c>
      <c r="E16" s="7">
        <v>0.60599999999999998</v>
      </c>
      <c r="F16" s="11">
        <f t="shared" si="0"/>
        <v>179668</v>
      </c>
      <c r="G16" s="11">
        <f t="shared" si="1"/>
        <v>192616</v>
      </c>
      <c r="J16" s="1"/>
      <c r="K16" s="1">
        <v>19.399999999999999</v>
      </c>
      <c r="L16" s="4">
        <v>0.75119999999999998</v>
      </c>
      <c r="M16" s="1">
        <f t="shared" si="2"/>
        <v>0.73673999999999995</v>
      </c>
      <c r="N16" s="9">
        <f t="shared" si="3"/>
        <v>1.4460000000000028E-2</v>
      </c>
      <c r="O16">
        <v>-2.3999999999999998E-3</v>
      </c>
      <c r="P16">
        <v>0.7833</v>
      </c>
      <c r="Q16">
        <f t="shared" si="4"/>
        <v>-0.43333333333333784</v>
      </c>
      <c r="R16">
        <f t="shared" si="5"/>
        <v>9.1578666666667541</v>
      </c>
      <c r="S16">
        <f t="shared" si="6"/>
        <v>19.433555074257423</v>
      </c>
      <c r="T16">
        <f t="shared" si="7"/>
        <v>0.24753113378508473</v>
      </c>
    </row>
    <row r="17" spans="1:20" ht="17.399999999999999">
      <c r="A17" s="2" t="s">
        <v>116</v>
      </c>
      <c r="B17" s="3">
        <v>179810.97</v>
      </c>
      <c r="C17" s="3">
        <v>191302.07</v>
      </c>
      <c r="D17" s="1">
        <v>18.5</v>
      </c>
      <c r="E17" s="4">
        <v>0.67179999999999995</v>
      </c>
      <c r="F17" s="11">
        <f t="shared" si="0"/>
        <v>179813.97</v>
      </c>
      <c r="G17" s="11">
        <f t="shared" si="1"/>
        <v>191305.07</v>
      </c>
      <c r="J17" s="1"/>
      <c r="K17" s="1">
        <v>19.45</v>
      </c>
      <c r="L17" s="4">
        <v>0.52200000000000002</v>
      </c>
      <c r="M17" s="1">
        <f t="shared" si="2"/>
        <v>0.73662000000000005</v>
      </c>
      <c r="N17" s="9">
        <f t="shared" si="3"/>
        <v>-0.21462000000000003</v>
      </c>
      <c r="O17">
        <v>-2.3999999999999998E-3</v>
      </c>
      <c r="P17">
        <v>0.7833</v>
      </c>
      <c r="Q17">
        <f t="shared" si="4"/>
        <v>-4.5839999999999339</v>
      </c>
      <c r="R17">
        <f t="shared" si="5"/>
        <v>89.680799999998712</v>
      </c>
      <c r="S17">
        <f t="shared" si="6"/>
        <v>19.403156102671556</v>
      </c>
      <c r="T17">
        <f t="shared" si="7"/>
        <v>0</v>
      </c>
    </row>
    <row r="18" spans="1:20" ht="17.399999999999999">
      <c r="A18" s="2" t="s">
        <v>148</v>
      </c>
      <c r="B18" s="3">
        <v>179721</v>
      </c>
      <c r="C18" s="3">
        <v>192058</v>
      </c>
      <c r="D18" s="1">
        <v>18.600000000000001</v>
      </c>
      <c r="E18" s="7">
        <v>0.79699999999999993</v>
      </c>
      <c r="F18" s="11">
        <f t="shared" si="0"/>
        <v>179724</v>
      </c>
      <c r="G18" s="11">
        <f t="shared" si="1"/>
        <v>192061</v>
      </c>
      <c r="J18" s="1"/>
      <c r="K18" s="1">
        <v>19.5</v>
      </c>
      <c r="L18" s="5">
        <v>0.87950000000000006</v>
      </c>
      <c r="M18" s="1">
        <f t="shared" si="2"/>
        <v>0.73650000000000004</v>
      </c>
      <c r="N18" s="9">
        <f t="shared" si="3"/>
        <v>0.14300000000000002</v>
      </c>
      <c r="O18">
        <v>-2.3999999999999998E-3</v>
      </c>
      <c r="P18">
        <v>0.7833</v>
      </c>
      <c r="Q18">
        <f t="shared" si="4"/>
        <v>7.1499999999998991</v>
      </c>
      <c r="R18">
        <f t="shared" si="5"/>
        <v>-138.54549999999801</v>
      </c>
      <c r="S18">
        <f t="shared" si="6"/>
        <v>19.480006711034054</v>
      </c>
      <c r="T18">
        <f t="shared" si="7"/>
        <v>7.6850608362498463E-2</v>
      </c>
    </row>
    <row r="19" spans="1:20" ht="17.399999999999999">
      <c r="A19" s="2" t="s">
        <v>50</v>
      </c>
      <c r="B19" s="3">
        <v>177438.78</v>
      </c>
      <c r="C19" s="3">
        <v>192360.82</v>
      </c>
      <c r="D19" s="1">
        <v>18.75</v>
      </c>
      <c r="E19" s="4">
        <v>0.82919999999999994</v>
      </c>
      <c r="F19" s="11">
        <f t="shared" si="0"/>
        <v>177441.78</v>
      </c>
      <c r="G19" s="11">
        <f t="shared" si="1"/>
        <v>192363.82</v>
      </c>
      <c r="J19" s="1"/>
      <c r="K19" s="1">
        <v>19.75</v>
      </c>
      <c r="L19" s="4">
        <v>0.85319999999999996</v>
      </c>
      <c r="M19" s="1">
        <f t="shared" si="2"/>
        <v>0.7359</v>
      </c>
      <c r="N19" s="9">
        <f t="shared" si="3"/>
        <v>0.11729999999999996</v>
      </c>
      <c r="O19">
        <v>-2.3999999999999998E-3</v>
      </c>
      <c r="P19">
        <v>0.7833</v>
      </c>
      <c r="Q19">
        <f t="shared" si="4"/>
        <v>-0.1052000000000004</v>
      </c>
      <c r="R19">
        <f t="shared" si="5"/>
        <v>2.9309000000000083</v>
      </c>
      <c r="S19">
        <f t="shared" si="6"/>
        <v>20.891050583657584</v>
      </c>
      <c r="T19">
        <f t="shared" si="7"/>
        <v>1.4110438726235301</v>
      </c>
    </row>
    <row r="20" spans="1:20" ht="17.399999999999999">
      <c r="A20" s="2" t="s">
        <v>33</v>
      </c>
      <c r="B20" s="3">
        <v>177778.19</v>
      </c>
      <c r="C20" s="3">
        <v>191536.77</v>
      </c>
      <c r="D20" s="1">
        <v>18.75</v>
      </c>
      <c r="E20" s="4">
        <v>0.51349999999999996</v>
      </c>
      <c r="F20" s="11">
        <f t="shared" si="0"/>
        <v>177781.19</v>
      </c>
      <c r="G20" s="11">
        <f t="shared" si="1"/>
        <v>191539.77</v>
      </c>
      <c r="J20" s="1"/>
      <c r="K20" s="1">
        <v>19.850000000000001</v>
      </c>
      <c r="L20" s="4">
        <v>0.48659999999999998</v>
      </c>
      <c r="M20" s="1">
        <f t="shared" si="2"/>
        <v>0.73565999999999998</v>
      </c>
      <c r="N20" s="9">
        <f t="shared" si="3"/>
        <v>-0.24906</v>
      </c>
      <c r="O20">
        <v>-2.3999999999999998E-3</v>
      </c>
      <c r="P20">
        <v>0.7833</v>
      </c>
      <c r="Q20">
        <f t="shared" si="4"/>
        <v>-3.6659999999999475</v>
      </c>
      <c r="R20">
        <f t="shared" si="5"/>
        <v>73.256699999998958</v>
      </c>
      <c r="S20">
        <f t="shared" si="6"/>
        <v>19.782017687520472</v>
      </c>
      <c r="T20">
        <f t="shared" si="7"/>
        <v>0</v>
      </c>
    </row>
    <row r="21" spans="1:20" ht="17.399999999999999">
      <c r="A21" s="2" t="s">
        <v>89</v>
      </c>
      <c r="B21" s="3">
        <v>179065.24</v>
      </c>
      <c r="C21" s="3">
        <v>192573.18</v>
      </c>
      <c r="D21" s="1">
        <v>18.75</v>
      </c>
      <c r="E21" s="4">
        <v>0.77366666666666661</v>
      </c>
      <c r="F21" s="11">
        <f t="shared" si="0"/>
        <v>179068.24</v>
      </c>
      <c r="G21" s="11">
        <f t="shared" si="1"/>
        <v>192576.18</v>
      </c>
      <c r="J21" s="1"/>
      <c r="K21" s="1">
        <v>20</v>
      </c>
      <c r="L21" s="4">
        <v>0.85299999999999998</v>
      </c>
      <c r="M21" s="1">
        <f t="shared" si="2"/>
        <v>0.73529999999999995</v>
      </c>
      <c r="N21" s="9">
        <f t="shared" si="3"/>
        <v>0.11770000000000003</v>
      </c>
      <c r="O21">
        <v>-2.3999999999999998E-3</v>
      </c>
      <c r="P21">
        <v>0.7833</v>
      </c>
      <c r="Q21">
        <f t="shared" si="4"/>
        <v>2.4426666666666899</v>
      </c>
      <c r="R21">
        <f t="shared" si="5"/>
        <v>-48.000333333333792</v>
      </c>
      <c r="S21">
        <f t="shared" si="6"/>
        <v>19.951862253244624</v>
      </c>
      <c r="T21">
        <f t="shared" si="7"/>
        <v>0.16984456572415141</v>
      </c>
    </row>
    <row r="22" spans="1:20" ht="17.399999999999999">
      <c r="A22" s="2" t="s">
        <v>34</v>
      </c>
      <c r="B22" s="3">
        <v>177600.5</v>
      </c>
      <c r="C22" s="3">
        <v>190831.93</v>
      </c>
      <c r="D22" s="1">
        <v>19</v>
      </c>
      <c r="E22" s="4">
        <v>0.72919999999999996</v>
      </c>
      <c r="F22" s="11">
        <f t="shared" si="0"/>
        <v>177603.5</v>
      </c>
      <c r="G22" s="11">
        <f t="shared" si="1"/>
        <v>190834.93</v>
      </c>
      <c r="J22" s="1"/>
      <c r="K22" s="1">
        <v>20.100000000000001</v>
      </c>
      <c r="L22" s="4">
        <v>0.68399999999999994</v>
      </c>
      <c r="M22" s="1">
        <f t="shared" si="2"/>
        <v>0.73506000000000005</v>
      </c>
      <c r="N22" s="9">
        <f t="shared" si="3"/>
        <v>-5.1060000000000105E-2</v>
      </c>
      <c r="O22">
        <v>-2.3999999999999998E-3</v>
      </c>
      <c r="P22">
        <v>0.7833</v>
      </c>
      <c r="Q22">
        <f t="shared" si="4"/>
        <v>-1.6899999999999764</v>
      </c>
      <c r="R22">
        <f t="shared" si="5"/>
        <v>34.652999999999523</v>
      </c>
      <c r="S22">
        <f t="shared" si="6"/>
        <v>20.069744015169469</v>
      </c>
      <c r="T22">
        <f t="shared" si="7"/>
        <v>0.11788176192484556</v>
      </c>
    </row>
    <row r="23" spans="1:20" ht="17.399999999999999">
      <c r="A23" s="2" t="s">
        <v>53</v>
      </c>
      <c r="B23" s="3">
        <v>177837.27</v>
      </c>
      <c r="C23" s="3">
        <v>192449.88</v>
      </c>
      <c r="D23" s="1">
        <v>19.149999999999999</v>
      </c>
      <c r="E23" s="4">
        <v>0.69279999999999997</v>
      </c>
      <c r="F23" s="11">
        <f t="shared" si="0"/>
        <v>177840.27</v>
      </c>
      <c r="G23" s="11">
        <f t="shared" si="1"/>
        <v>192452.88</v>
      </c>
      <c r="J23" s="1"/>
      <c r="K23" s="1">
        <v>20.149999999999999</v>
      </c>
      <c r="L23" s="4">
        <v>0.7503333333333333</v>
      </c>
      <c r="M23" s="1">
        <f t="shared" si="2"/>
        <v>0.73494000000000004</v>
      </c>
      <c r="N23" s="9">
        <f t="shared" si="3"/>
        <v>1.5393333333333259E-2</v>
      </c>
      <c r="O23">
        <v>-2.3999999999999998E-3</v>
      </c>
      <c r="P23">
        <v>0.7833</v>
      </c>
      <c r="Q23">
        <f t="shared" si="4"/>
        <v>1.3266666666667426</v>
      </c>
      <c r="R23">
        <f t="shared" si="5"/>
        <v>-25.982000000001527</v>
      </c>
      <c r="S23">
        <f t="shared" si="6"/>
        <v>20.13841793739968</v>
      </c>
      <c r="T23">
        <f t="shared" si="7"/>
        <v>6.8673922230210849E-2</v>
      </c>
    </row>
    <row r="24" spans="1:20" ht="17.399999999999999">
      <c r="A24" s="2" t="s">
        <v>40</v>
      </c>
      <c r="B24" s="3">
        <v>176983.89</v>
      </c>
      <c r="C24" s="3">
        <v>191017.44</v>
      </c>
      <c r="D24" s="1">
        <v>19.25</v>
      </c>
      <c r="E24" s="4">
        <v>0.65150000000000008</v>
      </c>
      <c r="F24" s="11">
        <f t="shared" si="0"/>
        <v>176986.89</v>
      </c>
      <c r="G24" s="11">
        <f t="shared" si="1"/>
        <v>191020.44</v>
      </c>
      <c r="J24" s="1"/>
      <c r="K24" s="1">
        <v>20.25</v>
      </c>
      <c r="L24" s="5">
        <v>0.93159999999999987</v>
      </c>
      <c r="M24" s="1">
        <f t="shared" si="2"/>
        <v>0.73470000000000002</v>
      </c>
      <c r="N24" s="9">
        <f t="shared" si="3"/>
        <v>0.19689999999999985</v>
      </c>
      <c r="O24">
        <v>-2.3999999999999998E-3</v>
      </c>
      <c r="P24">
        <v>0.7833</v>
      </c>
      <c r="Q24">
        <f t="shared" si="4"/>
        <v>1.81266666666664</v>
      </c>
      <c r="R24">
        <f t="shared" si="5"/>
        <v>-35.774899999999455</v>
      </c>
      <c r="S24">
        <f t="shared" si="6"/>
        <v>20.141519136119879</v>
      </c>
      <c r="T24">
        <f t="shared" si="7"/>
        <v>3.1011987201985391E-3</v>
      </c>
    </row>
    <row r="25" spans="1:20" ht="17.399999999999999">
      <c r="A25" s="2" t="s">
        <v>46</v>
      </c>
      <c r="B25" s="3">
        <v>177052.49</v>
      </c>
      <c r="C25" s="3">
        <v>191950.89</v>
      </c>
      <c r="D25" s="1">
        <v>19.25</v>
      </c>
      <c r="E25" s="4">
        <v>0.62183333333333335</v>
      </c>
      <c r="F25" s="11">
        <f t="shared" si="0"/>
        <v>177055.49</v>
      </c>
      <c r="G25" s="11">
        <f t="shared" si="1"/>
        <v>191953.89</v>
      </c>
      <c r="J25" s="1"/>
      <c r="K25" s="1">
        <v>20.3</v>
      </c>
      <c r="L25" s="4">
        <v>0.73949999999999994</v>
      </c>
      <c r="M25" s="1">
        <f t="shared" si="2"/>
        <v>0.73458000000000001</v>
      </c>
      <c r="N25" s="9">
        <f t="shared" si="3"/>
        <v>4.9199999999999244E-3</v>
      </c>
      <c r="O25">
        <v>-2.3999999999999998E-3</v>
      </c>
      <c r="P25">
        <v>0.7833</v>
      </c>
      <c r="Q25">
        <f t="shared" si="4"/>
        <v>-3.8419999999999441</v>
      </c>
      <c r="R25">
        <f t="shared" si="5"/>
        <v>78.73209999999888</v>
      </c>
      <c r="S25">
        <f t="shared" si="6"/>
        <v>20.301281383477452</v>
      </c>
      <c r="T25">
        <f t="shared" si="7"/>
        <v>0.15976224735757327</v>
      </c>
    </row>
    <row r="26" spans="1:20" ht="17.399999999999999">
      <c r="A26" s="2" t="s">
        <v>14</v>
      </c>
      <c r="B26" s="3">
        <v>177123.22</v>
      </c>
      <c r="C26" s="3">
        <v>192182.02</v>
      </c>
      <c r="D26" s="1">
        <v>19.25</v>
      </c>
      <c r="E26" s="4">
        <v>0.81620000000000004</v>
      </c>
      <c r="F26" s="11">
        <f t="shared" si="0"/>
        <v>177126.22</v>
      </c>
      <c r="G26" s="11">
        <f t="shared" si="1"/>
        <v>192185.02</v>
      </c>
      <c r="J26" s="1"/>
      <c r="K26" s="1">
        <v>20.350000000000001</v>
      </c>
      <c r="L26" s="4">
        <v>0.73716666666666664</v>
      </c>
      <c r="M26" s="1">
        <f t="shared" si="2"/>
        <v>0.73446</v>
      </c>
      <c r="N26" s="9">
        <f t="shared" si="3"/>
        <v>2.706666666666635E-3</v>
      </c>
      <c r="O26">
        <v>-2.3999999999999998E-3</v>
      </c>
      <c r="P26">
        <v>0.7833</v>
      </c>
      <c r="Q26">
        <f t="shared" si="4"/>
        <v>-4.6666666666665302E-2</v>
      </c>
      <c r="R26">
        <f t="shared" si="5"/>
        <v>1.6868333333333054</v>
      </c>
      <c r="S26">
        <f t="shared" si="6"/>
        <v>20.411144578313252</v>
      </c>
      <c r="T26">
        <f t="shared" si="7"/>
        <v>0.10986319483579976</v>
      </c>
    </row>
    <row r="27" spans="1:20" ht="17.399999999999999">
      <c r="A27" s="2" t="s">
        <v>84</v>
      </c>
      <c r="B27" s="3">
        <v>178063.88</v>
      </c>
      <c r="C27" s="3">
        <v>192582.39999999999</v>
      </c>
      <c r="D27" s="1">
        <v>19.399999999999999</v>
      </c>
      <c r="E27" s="4">
        <v>0.75119999999999998</v>
      </c>
      <c r="F27" s="11">
        <f t="shared" si="0"/>
        <v>178066.88</v>
      </c>
      <c r="G27" s="11">
        <f t="shared" si="1"/>
        <v>192585.4</v>
      </c>
      <c r="J27" s="1"/>
      <c r="K27" s="1">
        <v>20.399999999999999</v>
      </c>
      <c r="L27" s="4">
        <v>0.55840000000000001</v>
      </c>
      <c r="M27" s="1">
        <f t="shared" si="2"/>
        <v>0.73433999999999999</v>
      </c>
      <c r="N27" s="9">
        <f t="shared" si="3"/>
        <v>-0.17593999999999999</v>
      </c>
      <c r="O27">
        <v>-2.3999999999999998E-3</v>
      </c>
      <c r="P27">
        <v>0.7833</v>
      </c>
      <c r="Q27">
        <f t="shared" si="4"/>
        <v>-3.575333333333536</v>
      </c>
      <c r="R27">
        <f t="shared" si="5"/>
        <v>73.495200000004132</v>
      </c>
      <c r="S27">
        <f t="shared" si="6"/>
        <v>20.350757547486662</v>
      </c>
      <c r="T27">
        <f t="shared" si="7"/>
        <v>0</v>
      </c>
    </row>
    <row r="28" spans="1:20" ht="17.399999999999999">
      <c r="A28" s="2" t="s">
        <v>103</v>
      </c>
      <c r="B28" s="3">
        <v>177567.11</v>
      </c>
      <c r="C28" s="3">
        <v>192215.82</v>
      </c>
      <c r="D28" s="1">
        <v>19.45</v>
      </c>
      <c r="E28" s="4">
        <v>0.52200000000000002</v>
      </c>
      <c r="F28" s="11">
        <f t="shared" si="0"/>
        <v>177570.11</v>
      </c>
      <c r="G28" s="11">
        <f t="shared" si="1"/>
        <v>192218.82</v>
      </c>
      <c r="J28" s="1"/>
      <c r="K28" s="1">
        <v>20.5</v>
      </c>
      <c r="L28" s="4">
        <v>0.6173333333333334</v>
      </c>
      <c r="M28" s="1">
        <f t="shared" si="2"/>
        <v>0.73409999999999997</v>
      </c>
      <c r="N28" s="9">
        <f t="shared" si="3"/>
        <v>-0.11676666666666657</v>
      </c>
      <c r="O28">
        <v>-2.3999999999999998E-3</v>
      </c>
      <c r="P28">
        <v>0.7833</v>
      </c>
      <c r="Q28">
        <f t="shared" si="4"/>
        <v>0.5893333333333256</v>
      </c>
      <c r="R28">
        <f t="shared" si="5"/>
        <v>-11.463999999999842</v>
      </c>
      <c r="S28">
        <f t="shared" si="6"/>
        <v>20.697329878323576</v>
      </c>
      <c r="T28">
        <f t="shared" si="7"/>
        <v>0.34657233083691352</v>
      </c>
    </row>
    <row r="29" spans="1:20" ht="17.399999999999999">
      <c r="A29" s="2" t="s">
        <v>8</v>
      </c>
      <c r="B29" s="3">
        <v>176764.75</v>
      </c>
      <c r="C29" s="3">
        <v>191145.91</v>
      </c>
      <c r="D29" s="1">
        <v>19.5</v>
      </c>
      <c r="E29" s="5">
        <v>0.87950000000000006</v>
      </c>
      <c r="F29" s="11">
        <f t="shared" si="0"/>
        <v>176767.75</v>
      </c>
      <c r="G29" s="11">
        <f t="shared" si="1"/>
        <v>191148.91</v>
      </c>
      <c r="J29" s="1"/>
      <c r="K29" s="1">
        <v>20.6</v>
      </c>
      <c r="L29" s="4">
        <v>0.71683333333333332</v>
      </c>
      <c r="M29" s="1">
        <f t="shared" si="2"/>
        <v>0.73385999999999996</v>
      </c>
      <c r="N29" s="9">
        <f t="shared" si="3"/>
        <v>-1.7026666666666634E-2</v>
      </c>
      <c r="O29">
        <v>-2.3999999999999998E-3</v>
      </c>
      <c r="P29">
        <v>0.7833</v>
      </c>
      <c r="Q29">
        <f t="shared" si="4"/>
        <v>0.99499999999998512</v>
      </c>
      <c r="R29">
        <f t="shared" si="5"/>
        <v>-19.780166666666361</v>
      </c>
      <c r="S29">
        <f t="shared" si="6"/>
        <v>20.617071051400309</v>
      </c>
      <c r="T29">
        <f t="shared" si="7"/>
        <v>0</v>
      </c>
    </row>
    <row r="30" spans="1:20" ht="17.399999999999999">
      <c r="A30" s="2" t="s">
        <v>100</v>
      </c>
      <c r="B30" s="3">
        <v>177049.71</v>
      </c>
      <c r="C30" s="3">
        <v>191422.18</v>
      </c>
      <c r="D30" s="1">
        <v>19.5</v>
      </c>
      <c r="E30" s="4">
        <v>0.53666666666666674</v>
      </c>
      <c r="F30" s="11">
        <f t="shared" si="0"/>
        <v>177052.71</v>
      </c>
      <c r="G30" s="11">
        <f t="shared" si="1"/>
        <v>191425.18</v>
      </c>
      <c r="J30" s="1"/>
      <c r="K30" s="1">
        <v>20.75</v>
      </c>
      <c r="L30" s="4">
        <v>0.79</v>
      </c>
      <c r="M30" s="1">
        <f t="shared" si="2"/>
        <v>0.73350000000000004</v>
      </c>
      <c r="N30" s="9">
        <f t="shared" si="3"/>
        <v>5.6499999999999995E-2</v>
      </c>
      <c r="O30">
        <v>-2.3999999999999998E-3</v>
      </c>
      <c r="P30">
        <v>0.7833</v>
      </c>
      <c r="Q30">
        <f t="shared" si="4"/>
        <v>0.4877777777777827</v>
      </c>
      <c r="R30">
        <f t="shared" si="5"/>
        <v>-9.3313888888889913</v>
      </c>
      <c r="S30">
        <f t="shared" si="6"/>
        <v>20.63473569679935</v>
      </c>
      <c r="T30">
        <f t="shared" si="7"/>
        <v>1.7664645399040779E-2</v>
      </c>
    </row>
    <row r="31" spans="1:20" ht="17.399999999999999">
      <c r="A31" s="2" t="s">
        <v>2</v>
      </c>
      <c r="B31" s="3">
        <v>177372.1</v>
      </c>
      <c r="C31" s="3">
        <v>190763.58</v>
      </c>
      <c r="D31" s="1">
        <v>19.5</v>
      </c>
      <c r="E31" s="5">
        <v>0.7712</v>
      </c>
      <c r="F31" s="11">
        <f t="shared" si="0"/>
        <v>177375.1</v>
      </c>
      <c r="G31" s="11">
        <f t="shared" si="1"/>
        <v>190766.58</v>
      </c>
      <c r="J31" s="1"/>
      <c r="K31" s="1">
        <v>20.85</v>
      </c>
      <c r="L31" s="4">
        <v>0.69966666666666677</v>
      </c>
      <c r="M31" s="1">
        <f t="shared" si="2"/>
        <v>0.73326000000000002</v>
      </c>
      <c r="N31" s="9">
        <f t="shared" si="3"/>
        <v>-3.3593333333333253E-2</v>
      </c>
      <c r="O31">
        <v>-2.3999999999999998E-3</v>
      </c>
      <c r="P31">
        <v>0.7833</v>
      </c>
      <c r="Q31">
        <f t="shared" si="4"/>
        <v>-0.90333333333331978</v>
      </c>
      <c r="R31">
        <f t="shared" si="5"/>
        <v>19.534166666666383</v>
      </c>
      <c r="S31">
        <f t="shared" si="6"/>
        <v>20.812712742341272</v>
      </c>
      <c r="T31">
        <f t="shared" si="7"/>
        <v>0.17797704554192251</v>
      </c>
    </row>
    <row r="32" spans="1:20" ht="17.399999999999999">
      <c r="A32" s="2" t="s">
        <v>77</v>
      </c>
      <c r="B32" s="3">
        <v>177725.71</v>
      </c>
      <c r="C32" s="3">
        <v>192170.75</v>
      </c>
      <c r="D32" s="1">
        <v>19.5</v>
      </c>
      <c r="E32" s="4">
        <v>0.62939999999999996</v>
      </c>
      <c r="F32" s="11">
        <f t="shared" si="0"/>
        <v>177728.71</v>
      </c>
      <c r="G32" s="11">
        <f t="shared" si="1"/>
        <v>192173.75</v>
      </c>
      <c r="J32" s="1"/>
      <c r="K32" s="1">
        <v>21</v>
      </c>
      <c r="L32" s="4">
        <v>0.85399999999999998</v>
      </c>
      <c r="M32" s="1">
        <f t="shared" si="2"/>
        <v>0.7329</v>
      </c>
      <c r="N32" s="9">
        <f t="shared" si="3"/>
        <v>0.12109999999999999</v>
      </c>
      <c r="O32">
        <v>-2.3999999999999998E-3</v>
      </c>
      <c r="P32">
        <v>0.7833</v>
      </c>
      <c r="Q32">
        <f t="shared" si="4"/>
        <v>1.0288888888888978</v>
      </c>
      <c r="R32">
        <f t="shared" si="5"/>
        <v>-20.752666666666855</v>
      </c>
      <c r="S32">
        <f t="shared" si="6"/>
        <v>20.882574125150839</v>
      </c>
      <c r="T32">
        <f t="shared" si="7"/>
        <v>6.9861382809566663E-2</v>
      </c>
    </row>
    <row r="33" spans="1:20" ht="17.399999999999999">
      <c r="A33" s="2" t="s">
        <v>17</v>
      </c>
      <c r="B33" s="3">
        <v>177994.43</v>
      </c>
      <c r="C33" s="3">
        <v>192431.31</v>
      </c>
      <c r="D33" s="1">
        <v>19.5</v>
      </c>
      <c r="E33" s="4">
        <v>0.76924999999999999</v>
      </c>
      <c r="F33" s="11">
        <f t="shared" si="0"/>
        <v>177997.43</v>
      </c>
      <c r="G33" s="11">
        <f t="shared" si="1"/>
        <v>192434.31</v>
      </c>
      <c r="J33" s="1"/>
      <c r="K33" s="1">
        <v>21.05</v>
      </c>
      <c r="L33" s="4">
        <v>0.52366666666666672</v>
      </c>
      <c r="M33" s="1">
        <f t="shared" si="2"/>
        <v>0.73277999999999999</v>
      </c>
      <c r="N33" s="9">
        <f t="shared" si="3"/>
        <v>-0.20911333333333326</v>
      </c>
      <c r="O33">
        <v>-2.3999999999999998E-3</v>
      </c>
      <c r="P33">
        <v>0.7833</v>
      </c>
      <c r="Q33">
        <f t="shared" si="4"/>
        <v>-6.6066666666665714</v>
      </c>
      <c r="R33">
        <f t="shared" si="5"/>
        <v>139.59399999999798</v>
      </c>
      <c r="S33">
        <f t="shared" si="6"/>
        <v>21.018336630864891</v>
      </c>
      <c r="T33">
        <f t="shared" si="7"/>
        <v>0.13576250571405168</v>
      </c>
    </row>
    <row r="34" spans="1:20" ht="17.399999999999999">
      <c r="A34" s="2" t="s">
        <v>131</v>
      </c>
      <c r="B34" s="3">
        <v>178264.24</v>
      </c>
      <c r="C34" s="3">
        <v>190845.16</v>
      </c>
      <c r="D34" s="1">
        <v>19.5</v>
      </c>
      <c r="E34" s="4">
        <v>0.68228571428571427</v>
      </c>
      <c r="F34" s="11">
        <f t="shared" si="0"/>
        <v>178267.24</v>
      </c>
      <c r="G34" s="11">
        <f t="shared" si="1"/>
        <v>190848.16</v>
      </c>
      <c r="J34" s="1"/>
      <c r="K34" s="1">
        <v>21.15</v>
      </c>
      <c r="L34" s="4">
        <v>0.72466666666666668</v>
      </c>
      <c r="M34" s="1">
        <f t="shared" si="2"/>
        <v>0.73253999999999997</v>
      </c>
      <c r="N34" s="9">
        <f t="shared" si="3"/>
        <v>-7.8733333333332878E-3</v>
      </c>
      <c r="O34">
        <v>-2.3999999999999998E-3</v>
      </c>
      <c r="P34">
        <v>0.7833</v>
      </c>
      <c r="Q34">
        <f t="shared" si="4"/>
        <v>2.0100000000000424</v>
      </c>
      <c r="R34">
        <f t="shared" si="5"/>
        <v>-41.786833333334229</v>
      </c>
      <c r="S34">
        <f t="shared" si="6"/>
        <v>21.15391240972636</v>
      </c>
      <c r="T34">
        <f t="shared" si="7"/>
        <v>0.13557577886146888</v>
      </c>
    </row>
    <row r="35" spans="1:20" ht="17.399999999999999">
      <c r="A35" s="2" t="s">
        <v>115</v>
      </c>
      <c r="B35" s="3">
        <v>179339.71</v>
      </c>
      <c r="C35" s="3">
        <v>192785.72</v>
      </c>
      <c r="D35" s="1">
        <v>19.5</v>
      </c>
      <c r="E35" s="4">
        <v>0.54879999999999995</v>
      </c>
      <c r="F35" s="11">
        <f t="shared" si="0"/>
        <v>179342.71</v>
      </c>
      <c r="G35" s="11">
        <f t="shared" si="1"/>
        <v>192788.72</v>
      </c>
      <c r="J35" s="1"/>
      <c r="K35" s="1">
        <v>21.25</v>
      </c>
      <c r="L35" s="4">
        <v>0.80249999999999999</v>
      </c>
      <c r="M35" s="1">
        <f t="shared" si="2"/>
        <v>0.73229999999999995</v>
      </c>
      <c r="N35" s="9">
        <f t="shared" si="3"/>
        <v>7.020000000000004E-2</v>
      </c>
      <c r="O35">
        <v>-2.3999999999999998E-3</v>
      </c>
      <c r="P35">
        <v>0.7833</v>
      </c>
      <c r="Q35">
        <f t="shared" si="4"/>
        <v>0.778333333333322</v>
      </c>
      <c r="R35">
        <f t="shared" si="5"/>
        <v>-15.737083333333091</v>
      </c>
      <c r="S35">
        <f t="shared" si="6"/>
        <v>21.16008453590641</v>
      </c>
      <c r="T35">
        <f t="shared" si="7"/>
        <v>6.1721261800506966E-3</v>
      </c>
    </row>
    <row r="36" spans="1:20" ht="17.399999999999999">
      <c r="A36" s="2" t="s">
        <v>75</v>
      </c>
      <c r="B36" s="3">
        <v>176756.21</v>
      </c>
      <c r="C36" s="3">
        <v>191465.65</v>
      </c>
      <c r="D36" s="1">
        <v>19.75</v>
      </c>
      <c r="E36" s="4">
        <v>0.71140000000000003</v>
      </c>
      <c r="F36" s="11">
        <f t="shared" si="0"/>
        <v>176759.21</v>
      </c>
      <c r="G36" s="11">
        <f t="shared" si="1"/>
        <v>191468.65</v>
      </c>
      <c r="J36" s="1"/>
      <c r="K36" s="1">
        <v>21.5</v>
      </c>
      <c r="L36" s="4">
        <v>0.80650000000000011</v>
      </c>
      <c r="M36" s="1">
        <f t="shared" si="2"/>
        <v>0.73170000000000002</v>
      </c>
      <c r="N36" s="9">
        <f t="shared" si="3"/>
        <v>7.4800000000000089E-2</v>
      </c>
      <c r="O36">
        <v>-2.3999999999999998E-3</v>
      </c>
      <c r="P36">
        <v>0.7833</v>
      </c>
      <c r="Q36">
        <f t="shared" si="4"/>
        <v>1.6000000000000458E-2</v>
      </c>
      <c r="R36">
        <f t="shared" si="5"/>
        <v>0.46249999999999025</v>
      </c>
      <c r="S36">
        <f t="shared" si="6"/>
        <v>17.434782608695748</v>
      </c>
      <c r="T36">
        <f t="shared" si="7"/>
        <v>0</v>
      </c>
    </row>
    <row r="37" spans="1:20" ht="17.399999999999999">
      <c r="A37" s="2" t="s">
        <v>47</v>
      </c>
      <c r="B37" s="3">
        <v>176865.43</v>
      </c>
      <c r="C37" s="3">
        <v>192099.6</v>
      </c>
      <c r="D37" s="1">
        <v>19.75</v>
      </c>
      <c r="E37" s="4">
        <v>0.80733333333333335</v>
      </c>
      <c r="F37" s="11">
        <f t="shared" si="0"/>
        <v>176868.43</v>
      </c>
      <c r="G37" s="11">
        <f t="shared" si="1"/>
        <v>192102.6</v>
      </c>
      <c r="J37" s="1"/>
      <c r="K37" s="1">
        <v>21.6</v>
      </c>
      <c r="L37" s="4">
        <v>0.7288</v>
      </c>
      <c r="M37" s="1">
        <f t="shared" si="2"/>
        <v>0.73146</v>
      </c>
      <c r="N37" s="9">
        <f t="shared" si="3"/>
        <v>-2.6599999999999957E-3</v>
      </c>
      <c r="O37">
        <v>-2.3999999999999998E-3</v>
      </c>
      <c r="P37">
        <v>0.7833</v>
      </c>
      <c r="Q37">
        <f t="shared" si="4"/>
        <v>-0.77699999999999003</v>
      </c>
      <c r="R37">
        <f t="shared" si="5"/>
        <v>17.511999999999784</v>
      </c>
      <c r="S37">
        <f t="shared" si="6"/>
        <v>21.596565969532659</v>
      </c>
      <c r="T37">
        <f t="shared" si="7"/>
        <v>4.1617833608369104</v>
      </c>
    </row>
    <row r="38" spans="1:20" ht="17.399999999999999">
      <c r="A38" s="2" t="s">
        <v>10</v>
      </c>
      <c r="B38" s="3">
        <v>177287.36</v>
      </c>
      <c r="C38" s="3">
        <v>191572.82</v>
      </c>
      <c r="D38" s="1">
        <v>19.75</v>
      </c>
      <c r="E38" s="4">
        <v>0.84559999999999991</v>
      </c>
      <c r="F38" s="11">
        <f t="shared" si="0"/>
        <v>177290.36</v>
      </c>
      <c r="G38" s="11">
        <f t="shared" si="1"/>
        <v>191575.82</v>
      </c>
      <c r="J38" s="1"/>
      <c r="K38" s="1">
        <v>21.75</v>
      </c>
      <c r="L38" s="4">
        <v>1.0626</v>
      </c>
      <c r="M38" s="1">
        <f t="shared" si="2"/>
        <v>0.73109999999999997</v>
      </c>
      <c r="N38" s="9">
        <f t="shared" si="3"/>
        <v>0.33150000000000002</v>
      </c>
      <c r="O38">
        <v>-2.3999999999999998E-3</v>
      </c>
      <c r="P38">
        <v>0.7833</v>
      </c>
      <c r="Q38">
        <f t="shared" si="4"/>
        <v>2.2253333333333543</v>
      </c>
      <c r="R38">
        <f t="shared" si="5"/>
        <v>-47.338400000000455</v>
      </c>
      <c r="S38">
        <f t="shared" si="6"/>
        <v>21.601194038783813</v>
      </c>
      <c r="T38">
        <f t="shared" si="7"/>
        <v>4.628069251154443E-3</v>
      </c>
    </row>
    <row r="39" spans="1:20" ht="17.399999999999999">
      <c r="A39" s="2" t="s">
        <v>51</v>
      </c>
      <c r="B39" s="3">
        <v>177388.05</v>
      </c>
      <c r="C39" s="3">
        <v>192662.32</v>
      </c>
      <c r="D39" s="1">
        <v>19.75</v>
      </c>
      <c r="E39" s="4">
        <v>0.74066666666666681</v>
      </c>
      <c r="F39" s="11">
        <f t="shared" si="0"/>
        <v>177391.05</v>
      </c>
      <c r="G39" s="11">
        <f t="shared" si="1"/>
        <v>192665.32</v>
      </c>
      <c r="J39" s="1"/>
      <c r="K39" s="1">
        <v>21.9</v>
      </c>
      <c r="L39" s="4">
        <v>0.72699999999999998</v>
      </c>
      <c r="M39" s="1">
        <f t="shared" si="2"/>
        <v>0.73074000000000006</v>
      </c>
      <c r="N39" s="9">
        <f t="shared" si="3"/>
        <v>-3.7400000000000766E-3</v>
      </c>
      <c r="O39">
        <v>-2.3999999999999998E-3</v>
      </c>
      <c r="P39">
        <v>0.7833</v>
      </c>
      <c r="Q39">
        <f t="shared" si="4"/>
        <v>-2.2373333333333547</v>
      </c>
      <c r="R39">
        <f t="shared" si="5"/>
        <v>49.724600000000464</v>
      </c>
      <c r="S39">
        <f t="shared" si="6"/>
        <v>21.898326572008116</v>
      </c>
      <c r="T39">
        <f t="shared" si="7"/>
        <v>0.29713253322430333</v>
      </c>
    </row>
    <row r="40" spans="1:20" ht="17.399999999999999">
      <c r="A40" s="2" t="s">
        <v>54</v>
      </c>
      <c r="B40" s="3">
        <v>177791.51</v>
      </c>
      <c r="C40" s="3">
        <v>192729.58</v>
      </c>
      <c r="D40" s="1">
        <v>19.75</v>
      </c>
      <c r="E40" s="4">
        <v>0.85319999999999996</v>
      </c>
      <c r="F40" s="11">
        <f t="shared" si="0"/>
        <v>177794.51</v>
      </c>
      <c r="G40" s="11">
        <f t="shared" si="1"/>
        <v>192732.58</v>
      </c>
      <c r="J40" s="1"/>
      <c r="K40" s="1">
        <v>22</v>
      </c>
      <c r="L40" s="4">
        <v>0.75733333333333341</v>
      </c>
      <c r="M40" s="1">
        <f t="shared" si="2"/>
        <v>0.73050000000000004</v>
      </c>
      <c r="N40" s="9">
        <f t="shared" si="3"/>
        <v>2.6833333333333376E-2</v>
      </c>
      <c r="O40">
        <v>-2.3999999999999998E-3</v>
      </c>
      <c r="P40">
        <v>0.7833</v>
      </c>
      <c r="Q40">
        <f t="shared" si="4"/>
        <v>0.30333333333333001</v>
      </c>
      <c r="R40">
        <f t="shared" si="5"/>
        <v>-5.9159999999999267</v>
      </c>
      <c r="S40">
        <f t="shared" si="6"/>
        <v>21.912232882686432</v>
      </c>
      <c r="T40">
        <f t="shared" si="7"/>
        <v>1.3906310678315492E-2</v>
      </c>
    </row>
    <row r="41" spans="1:20" ht="17.399999999999999">
      <c r="A41" s="8" t="s">
        <v>146</v>
      </c>
      <c r="B41" s="3">
        <v>179934</v>
      </c>
      <c r="C41" s="3">
        <v>191953</v>
      </c>
      <c r="D41" s="1">
        <v>19.75</v>
      </c>
      <c r="E41" s="7">
        <v>0.621</v>
      </c>
      <c r="F41" s="11">
        <f t="shared" si="0"/>
        <v>179937</v>
      </c>
      <c r="G41" s="11">
        <f t="shared" si="1"/>
        <v>191956</v>
      </c>
      <c r="J41" s="1"/>
      <c r="K41" s="1">
        <v>22.25</v>
      </c>
      <c r="L41" s="4">
        <v>0.82820000000000005</v>
      </c>
      <c r="M41" s="1">
        <f t="shared" si="2"/>
        <v>0.72989999999999999</v>
      </c>
      <c r="N41" s="9">
        <f t="shared" si="3"/>
        <v>9.8300000000000054E-2</v>
      </c>
      <c r="O41">
        <v>-2.3999999999999998E-3</v>
      </c>
      <c r="P41">
        <v>0.7833</v>
      </c>
      <c r="Q41">
        <f t="shared" si="4"/>
        <v>0.28346666666666653</v>
      </c>
      <c r="R41">
        <f t="shared" si="5"/>
        <v>-5.4789333333333303</v>
      </c>
      <c r="S41">
        <f t="shared" si="6"/>
        <v>21.906133395522385</v>
      </c>
      <c r="T41">
        <f t="shared" si="7"/>
        <v>0</v>
      </c>
    </row>
    <row r="42" spans="1:20" ht="17.399999999999999">
      <c r="A42" s="2" t="s">
        <v>45</v>
      </c>
      <c r="B42" s="3">
        <v>176737.07</v>
      </c>
      <c r="C42" s="3">
        <v>191651.29</v>
      </c>
      <c r="D42" s="1">
        <v>19.850000000000001</v>
      </c>
      <c r="E42" s="4">
        <v>0.48659999999999998</v>
      </c>
      <c r="F42" s="11">
        <f t="shared" si="0"/>
        <v>176740.07</v>
      </c>
      <c r="G42" s="11">
        <f t="shared" si="1"/>
        <v>191654.29</v>
      </c>
      <c r="J42" s="1"/>
      <c r="K42" s="1">
        <v>22.4</v>
      </c>
      <c r="L42" s="4">
        <v>0.73899999999999999</v>
      </c>
      <c r="M42" s="1">
        <f t="shared" si="2"/>
        <v>0.72953999999999997</v>
      </c>
      <c r="N42" s="9">
        <f t="shared" si="3"/>
        <v>9.4600000000000239E-3</v>
      </c>
      <c r="O42">
        <v>-2.3999999999999998E-3</v>
      </c>
      <c r="P42">
        <v>0.7833</v>
      </c>
      <c r="Q42">
        <f t="shared" si="4"/>
        <v>-0.59466666666667267</v>
      </c>
      <c r="R42">
        <f t="shared" si="5"/>
        <v>14.059533333333468</v>
      </c>
      <c r="S42">
        <f t="shared" si="6"/>
        <v>22.415972534894188</v>
      </c>
      <c r="T42">
        <f t="shared" si="7"/>
        <v>0.50983913937180247</v>
      </c>
    </row>
    <row r="43" spans="1:20" ht="17.399999999999999">
      <c r="A43" s="2" t="s">
        <v>11</v>
      </c>
      <c r="B43" s="3">
        <v>177006.17</v>
      </c>
      <c r="C43" s="3">
        <v>191588.91</v>
      </c>
      <c r="D43" s="1">
        <v>20</v>
      </c>
      <c r="E43" s="4">
        <v>0.85299999999999998</v>
      </c>
      <c r="F43" s="11">
        <f t="shared" si="0"/>
        <v>177009.17</v>
      </c>
      <c r="G43" s="11">
        <f t="shared" si="1"/>
        <v>191591.91</v>
      </c>
      <c r="J43" s="1"/>
      <c r="K43" s="1">
        <v>22.5</v>
      </c>
      <c r="L43" s="4">
        <v>0.51800000000000002</v>
      </c>
      <c r="M43" s="1">
        <f t="shared" si="2"/>
        <v>0.72930000000000006</v>
      </c>
      <c r="N43" s="9">
        <f t="shared" si="3"/>
        <v>-0.21130000000000004</v>
      </c>
      <c r="O43">
        <v>-2.3999999999999998E-3</v>
      </c>
      <c r="P43">
        <v>0.7833</v>
      </c>
      <c r="Q43">
        <f t="shared" si="4"/>
        <v>-2.2099999999999684</v>
      </c>
      <c r="R43">
        <f t="shared" si="5"/>
        <v>50.242999999999292</v>
      </c>
      <c r="S43">
        <f t="shared" si="6"/>
        <v>22.404285196593587</v>
      </c>
      <c r="T43">
        <f t="shared" si="7"/>
        <v>0</v>
      </c>
    </row>
    <row r="44" spans="1:20" ht="17.399999999999999">
      <c r="A44" s="2" t="s">
        <v>78</v>
      </c>
      <c r="B44" s="3">
        <v>177177.16</v>
      </c>
      <c r="C44" s="3">
        <v>192383.91</v>
      </c>
      <c r="D44" s="1">
        <v>20</v>
      </c>
      <c r="E44" s="4">
        <v>0.79333333333333333</v>
      </c>
      <c r="F44" s="11">
        <f t="shared" si="0"/>
        <v>177180.16</v>
      </c>
      <c r="G44" s="11">
        <f t="shared" si="1"/>
        <v>192386.91</v>
      </c>
      <c r="J44" s="1"/>
      <c r="K44" s="1">
        <v>22.95</v>
      </c>
      <c r="L44" s="7">
        <v>0.77600000000000002</v>
      </c>
      <c r="M44" s="1">
        <f t="shared" si="2"/>
        <v>0.72821999999999998</v>
      </c>
      <c r="N44" s="9">
        <f t="shared" si="3"/>
        <v>4.7780000000000045E-2</v>
      </c>
      <c r="O44">
        <v>-2.3999999999999998E-3</v>
      </c>
      <c r="P44">
        <v>0.7833</v>
      </c>
      <c r="Q44">
        <f t="shared" si="4"/>
        <v>0.57333333333333425</v>
      </c>
      <c r="R44">
        <f t="shared" si="5"/>
        <v>-12.382000000000021</v>
      </c>
      <c r="S44">
        <f t="shared" si="6"/>
        <v>22.867010189902736</v>
      </c>
      <c r="T44">
        <f t="shared" si="7"/>
        <v>0.4627249933091484</v>
      </c>
    </row>
    <row r="45" spans="1:20" ht="17.399999999999999">
      <c r="A45" s="2" t="s">
        <v>13</v>
      </c>
      <c r="B45" s="3">
        <v>177433.24</v>
      </c>
      <c r="C45" s="3">
        <v>192102.64</v>
      </c>
      <c r="D45" s="1">
        <v>20</v>
      </c>
      <c r="E45" s="4">
        <v>0.73919999999999997</v>
      </c>
      <c r="F45" s="11">
        <f t="shared" si="0"/>
        <v>177436.24</v>
      </c>
      <c r="G45" s="11">
        <f t="shared" si="1"/>
        <v>192105.64</v>
      </c>
      <c r="J45" s="1"/>
      <c r="K45" s="1">
        <v>23</v>
      </c>
      <c r="L45" s="4">
        <v>0.62575000000000003</v>
      </c>
      <c r="M45" s="1">
        <f t="shared" si="2"/>
        <v>0.72809999999999997</v>
      </c>
      <c r="N45" s="9">
        <f t="shared" si="3"/>
        <v>-0.10234999999999994</v>
      </c>
      <c r="O45">
        <v>-2.3999999999999998E-3</v>
      </c>
      <c r="P45">
        <v>0.7833</v>
      </c>
      <c r="Q45">
        <f t="shared" si="4"/>
        <v>-3.0049999999999573</v>
      </c>
      <c r="R45">
        <f t="shared" si="5"/>
        <v>69.740749999999011</v>
      </c>
      <c r="S45">
        <f t="shared" si="6"/>
        <v>22.965912875507893</v>
      </c>
      <c r="T45">
        <f t="shared" si="7"/>
        <v>9.8902685605157359E-2</v>
      </c>
    </row>
    <row r="46" spans="1:20" ht="17.399999999999999">
      <c r="A46" s="2" t="s">
        <v>44</v>
      </c>
      <c r="B46" s="3">
        <v>177713.84</v>
      </c>
      <c r="C46" s="3">
        <v>191957.78</v>
      </c>
      <c r="D46" s="1">
        <v>20</v>
      </c>
      <c r="E46" s="4">
        <v>0.56240000000000001</v>
      </c>
      <c r="F46" s="11">
        <f t="shared" si="0"/>
        <v>177716.84</v>
      </c>
      <c r="G46" s="11">
        <f t="shared" si="1"/>
        <v>191960.78</v>
      </c>
      <c r="J46" s="1"/>
      <c r="K46" s="1">
        <v>23.25</v>
      </c>
      <c r="L46" s="4">
        <v>0.73119999999999996</v>
      </c>
      <c r="M46" s="1">
        <f t="shared" si="2"/>
        <v>0.72750000000000004</v>
      </c>
      <c r="N46" s="9">
        <f t="shared" si="3"/>
        <v>3.6999999999999256E-3</v>
      </c>
      <c r="O46">
        <v>-2.3999999999999998E-3</v>
      </c>
      <c r="P46">
        <v>0.7833</v>
      </c>
      <c r="Q46">
        <f t="shared" si="4"/>
        <v>0.42179999999999973</v>
      </c>
      <c r="R46">
        <f t="shared" si="5"/>
        <v>-9.0756499999999942</v>
      </c>
      <c r="S46">
        <f t="shared" si="6"/>
        <v>23.241277699198491</v>
      </c>
      <c r="T46">
        <f t="shared" si="7"/>
        <v>0.27536482369059812</v>
      </c>
    </row>
    <row r="47" spans="1:20" ht="17.399999999999999">
      <c r="A47" s="2" t="s">
        <v>15</v>
      </c>
      <c r="B47" s="3">
        <v>179229.06</v>
      </c>
      <c r="C47" s="3">
        <v>192580.18</v>
      </c>
      <c r="D47" s="1">
        <v>20</v>
      </c>
      <c r="E47" s="4">
        <v>0.71799999999999997</v>
      </c>
      <c r="F47" s="11">
        <f t="shared" si="0"/>
        <v>179232.06</v>
      </c>
      <c r="G47" s="11">
        <f t="shared" si="1"/>
        <v>192583.18</v>
      </c>
      <c r="J47" s="1"/>
      <c r="K47" s="1">
        <v>23.5</v>
      </c>
      <c r="L47" s="4">
        <v>0.62450000000000006</v>
      </c>
      <c r="M47" s="1">
        <f t="shared" si="2"/>
        <v>0.72689999999999999</v>
      </c>
      <c r="N47" s="9">
        <f t="shared" si="3"/>
        <v>-0.10239999999999994</v>
      </c>
      <c r="O47">
        <v>-2.3999999999999998E-3</v>
      </c>
      <c r="P47">
        <v>0.7833</v>
      </c>
      <c r="Q47">
        <f t="shared" si="4"/>
        <v>-0.42679999999999962</v>
      </c>
      <c r="R47">
        <f t="shared" si="5"/>
        <v>10.65429999999999</v>
      </c>
      <c r="S47">
        <f t="shared" si="6"/>
        <v>23.258718190386425</v>
      </c>
      <c r="T47">
        <f t="shared" si="7"/>
        <v>1.744049118793356E-2</v>
      </c>
    </row>
    <row r="48" spans="1:20" ht="17.399999999999999">
      <c r="A48" s="2" t="s">
        <v>24</v>
      </c>
      <c r="B48" s="3">
        <v>177981.93</v>
      </c>
      <c r="C48" s="3">
        <v>192801.22</v>
      </c>
      <c r="D48" s="1">
        <v>20.100000000000001</v>
      </c>
      <c r="E48" s="4">
        <v>0.68399999999999994</v>
      </c>
      <c r="F48" s="11">
        <f t="shared" si="0"/>
        <v>177984.93</v>
      </c>
      <c r="G48" s="11">
        <f t="shared" si="1"/>
        <v>192804.22</v>
      </c>
      <c r="J48" s="1"/>
      <c r="K48" s="1">
        <v>23.6</v>
      </c>
      <c r="L48" s="4">
        <v>0.75</v>
      </c>
      <c r="M48" s="1">
        <f t="shared" si="2"/>
        <v>0.72665999999999997</v>
      </c>
      <c r="N48" s="9">
        <f t="shared" si="3"/>
        <v>2.3340000000000027E-2</v>
      </c>
      <c r="O48">
        <v>-2.3999999999999998E-3</v>
      </c>
      <c r="P48">
        <v>0.7833</v>
      </c>
      <c r="Q48">
        <f t="shared" si="4"/>
        <v>1.2549999999999817</v>
      </c>
      <c r="R48">
        <f t="shared" si="5"/>
        <v>-28.867999999999569</v>
      </c>
      <c r="S48">
        <f t="shared" si="6"/>
        <v>23.581437887704791</v>
      </c>
      <c r="T48">
        <f t="shared" si="7"/>
        <v>0.32271969731836592</v>
      </c>
    </row>
    <row r="49" spans="1:20" ht="17.399999999999999">
      <c r="A49" s="2" t="s">
        <v>98</v>
      </c>
      <c r="B49" s="3">
        <v>177406.19</v>
      </c>
      <c r="C49" s="3">
        <v>191808.82</v>
      </c>
      <c r="D49" s="1">
        <v>20.149999999999999</v>
      </c>
      <c r="E49" s="4">
        <v>0.7503333333333333</v>
      </c>
      <c r="F49" s="11">
        <f t="shared" si="0"/>
        <v>177409.19</v>
      </c>
      <c r="G49" s="11">
        <f t="shared" si="1"/>
        <v>191811.82</v>
      </c>
      <c r="J49" s="1"/>
      <c r="K49" s="1">
        <v>23.75</v>
      </c>
      <c r="L49" s="7">
        <v>0.64219999999999999</v>
      </c>
      <c r="M49" s="1">
        <f t="shared" si="2"/>
        <v>0.72629999999999995</v>
      </c>
      <c r="N49" s="9">
        <f t="shared" si="3"/>
        <v>-8.4099999999999953E-2</v>
      </c>
      <c r="O49">
        <v>-2.3999999999999998E-3</v>
      </c>
      <c r="P49">
        <v>0.7833</v>
      </c>
      <c r="Q49">
        <f t="shared" si="4"/>
        <v>-0.71866666666667356</v>
      </c>
      <c r="R49">
        <f t="shared" si="5"/>
        <v>17.710533333333498</v>
      </c>
      <c r="S49">
        <f t="shared" si="6"/>
        <v>23.632585629188384</v>
      </c>
      <c r="T49">
        <f t="shared" si="7"/>
        <v>5.1147741483593023E-2</v>
      </c>
    </row>
    <row r="50" spans="1:20" ht="17.399999999999999">
      <c r="A50" s="2" t="s">
        <v>3</v>
      </c>
      <c r="B50" s="3">
        <v>176966.47</v>
      </c>
      <c r="C50" s="3">
        <v>190782.07999999999</v>
      </c>
      <c r="D50" s="1">
        <v>20.25</v>
      </c>
      <c r="E50" s="5">
        <v>0.93159999999999987</v>
      </c>
      <c r="F50" s="11">
        <f t="shared" si="0"/>
        <v>176969.47</v>
      </c>
      <c r="G50" s="11">
        <f t="shared" si="1"/>
        <v>190785.08</v>
      </c>
      <c r="J50" s="1"/>
      <c r="K50" s="1">
        <v>23.85</v>
      </c>
      <c r="L50" s="4">
        <v>0.69466666666666665</v>
      </c>
      <c r="M50" s="1">
        <f t="shared" si="2"/>
        <v>0.72606000000000004</v>
      </c>
      <c r="N50" s="9">
        <f t="shared" si="3"/>
        <v>-3.1393333333333384E-2</v>
      </c>
      <c r="O50">
        <v>-2.3999999999999998E-3</v>
      </c>
      <c r="P50">
        <v>0.7833</v>
      </c>
      <c r="Q50">
        <f t="shared" si="4"/>
        <v>0.52466666666665918</v>
      </c>
      <c r="R50">
        <f t="shared" si="5"/>
        <v>-11.818633333333155</v>
      </c>
      <c r="S50">
        <f t="shared" si="6"/>
        <v>23.909562357703013</v>
      </c>
      <c r="T50">
        <f t="shared" si="7"/>
        <v>0.2769767285146294</v>
      </c>
    </row>
    <row r="51" spans="1:20" ht="17.399999999999999">
      <c r="A51" s="2" t="s">
        <v>52</v>
      </c>
      <c r="B51" s="3">
        <v>177561.34</v>
      </c>
      <c r="C51" s="3">
        <v>193002.16</v>
      </c>
      <c r="D51" s="1">
        <v>20.25</v>
      </c>
      <c r="E51" s="4">
        <v>0.68983333333333319</v>
      </c>
      <c r="F51" s="11">
        <f t="shared" si="0"/>
        <v>177564.34</v>
      </c>
      <c r="G51" s="11">
        <f t="shared" si="1"/>
        <v>193005.16</v>
      </c>
      <c r="J51" s="1"/>
      <c r="K51" s="1">
        <v>24</v>
      </c>
      <c r="L51" s="4">
        <v>0.7350000000000001</v>
      </c>
      <c r="M51" s="1">
        <f t="shared" si="2"/>
        <v>0.72570000000000001</v>
      </c>
      <c r="N51" s="9">
        <f t="shared" si="3"/>
        <v>9.300000000000086E-3</v>
      </c>
      <c r="O51">
        <v>-2.3999999999999998E-3</v>
      </c>
      <c r="P51">
        <v>0.7833</v>
      </c>
      <c r="Q51">
        <f t="shared" si="4"/>
        <v>0.26888888888889217</v>
      </c>
      <c r="R51">
        <f t="shared" si="5"/>
        <v>-5.7183333333334119</v>
      </c>
      <c r="S51">
        <f t="shared" si="6"/>
        <v>23.965719200524244</v>
      </c>
      <c r="T51">
        <f t="shared" si="7"/>
        <v>5.6156842821231123E-2</v>
      </c>
    </row>
    <row r="52" spans="1:20" ht="17.399999999999999">
      <c r="A52" s="2" t="s">
        <v>12</v>
      </c>
      <c r="B52" s="3">
        <v>177881.51</v>
      </c>
      <c r="C52" s="3">
        <v>192096.24</v>
      </c>
      <c r="D52" s="1">
        <v>20.25</v>
      </c>
      <c r="E52" s="4">
        <v>0.91600000000000004</v>
      </c>
      <c r="F52" s="11">
        <f t="shared" si="0"/>
        <v>177884.51</v>
      </c>
      <c r="G52" s="11">
        <f t="shared" si="1"/>
        <v>192099.24</v>
      </c>
      <c r="J52" s="1"/>
      <c r="K52" s="1">
        <v>24.250000000000004</v>
      </c>
      <c r="L52" s="7">
        <v>0.70350000000000001</v>
      </c>
      <c r="M52" s="1">
        <f t="shared" si="2"/>
        <v>0.72509999999999997</v>
      </c>
      <c r="N52" s="9">
        <f t="shared" si="3"/>
        <v>-2.1599999999999953E-2</v>
      </c>
      <c r="O52">
        <v>-2.3999999999999998E-3</v>
      </c>
      <c r="P52">
        <v>0.7833</v>
      </c>
      <c r="Q52">
        <f t="shared" si="4"/>
        <v>-0.12599999999999853</v>
      </c>
      <c r="R52">
        <f t="shared" si="5"/>
        <v>3.7589999999999648</v>
      </c>
      <c r="S52">
        <f t="shared" si="6"/>
        <v>24.075242718446603</v>
      </c>
      <c r="T52">
        <f t="shared" si="7"/>
        <v>0.10952351792235859</v>
      </c>
    </row>
    <row r="53" spans="1:20" ht="17.399999999999999">
      <c r="A53" s="2" t="s">
        <v>104</v>
      </c>
      <c r="B53" s="3">
        <v>177887.12</v>
      </c>
      <c r="C53" s="3">
        <v>192219.18</v>
      </c>
      <c r="D53" s="1">
        <v>20.25</v>
      </c>
      <c r="E53" s="4">
        <v>0.47560000000000002</v>
      </c>
      <c r="F53" s="11">
        <f t="shared" si="0"/>
        <v>177890.12</v>
      </c>
      <c r="G53" s="11">
        <f t="shared" si="1"/>
        <v>192222.18</v>
      </c>
      <c r="J53" s="1"/>
      <c r="K53" s="1">
        <v>24.5</v>
      </c>
      <c r="L53" s="4">
        <v>0.64466666666666661</v>
      </c>
      <c r="M53" s="1">
        <f t="shared" si="2"/>
        <v>0.72450000000000003</v>
      </c>
      <c r="N53" s="9">
        <f t="shared" si="3"/>
        <v>-7.9833333333333423E-2</v>
      </c>
      <c r="O53">
        <v>-2.3999999999999998E-3</v>
      </c>
      <c r="P53">
        <v>0.7833</v>
      </c>
      <c r="Q53">
        <f t="shared" si="4"/>
        <v>-0.23533333333333695</v>
      </c>
      <c r="R53">
        <f t="shared" si="5"/>
        <v>6.4103333333334218</v>
      </c>
      <c r="S53">
        <f t="shared" si="6"/>
        <v>24.157269605037214</v>
      </c>
      <c r="T53">
        <f t="shared" si="7"/>
        <v>8.2026886590611525E-2</v>
      </c>
    </row>
    <row r="54" spans="1:20" ht="17.399999999999999">
      <c r="A54" s="2" t="s">
        <v>65</v>
      </c>
      <c r="B54" s="3">
        <v>179422.11</v>
      </c>
      <c r="C54" s="3">
        <v>192639.53</v>
      </c>
      <c r="D54" s="1">
        <v>20.25</v>
      </c>
      <c r="E54" s="4">
        <v>0.63466666666666671</v>
      </c>
      <c r="F54" s="11">
        <f t="shared" si="0"/>
        <v>179425.11</v>
      </c>
      <c r="G54" s="11">
        <f t="shared" si="1"/>
        <v>192642.53</v>
      </c>
      <c r="J54" s="1"/>
      <c r="K54" s="1">
        <v>24.7</v>
      </c>
      <c r="L54" s="4">
        <v>0.69733333333333325</v>
      </c>
      <c r="M54" s="1">
        <f t="shared" si="2"/>
        <v>0.72402</v>
      </c>
      <c r="N54" s="9">
        <f t="shared" si="3"/>
        <v>-2.6686666666666747E-2</v>
      </c>
      <c r="O54">
        <v>-2.3999999999999998E-3</v>
      </c>
      <c r="P54">
        <v>0.7833</v>
      </c>
      <c r="Q54">
        <f t="shared" si="4"/>
        <v>0.26333333333333414</v>
      </c>
      <c r="R54">
        <f t="shared" si="5"/>
        <v>-5.8070000000000199</v>
      </c>
      <c r="S54">
        <f t="shared" si="6"/>
        <v>24.800426492724533</v>
      </c>
      <c r="T54">
        <f t="shared" si="7"/>
        <v>0.6431568876873186</v>
      </c>
    </row>
    <row r="55" spans="1:20" ht="17.399999999999999">
      <c r="A55" s="2" t="s">
        <v>36</v>
      </c>
      <c r="B55" s="3">
        <v>177505.95</v>
      </c>
      <c r="C55" s="3">
        <v>190924.27</v>
      </c>
      <c r="D55" s="1">
        <v>20.3</v>
      </c>
      <c r="E55" s="4">
        <v>0.73949999999999994</v>
      </c>
      <c r="F55" s="11">
        <f t="shared" si="0"/>
        <v>177508.95</v>
      </c>
      <c r="G55" s="11">
        <f t="shared" si="1"/>
        <v>190927.27</v>
      </c>
      <c r="J55" s="1"/>
      <c r="K55" s="1">
        <v>24.75</v>
      </c>
      <c r="L55" s="4">
        <v>0.70599999999999985</v>
      </c>
      <c r="M55" s="1">
        <f t="shared" si="2"/>
        <v>0.72389999999999999</v>
      </c>
      <c r="N55" s="9">
        <f t="shared" si="3"/>
        <v>-1.7900000000000138E-2</v>
      </c>
      <c r="O55">
        <v>-2.3999999999999998E-3</v>
      </c>
      <c r="P55">
        <v>0.7833</v>
      </c>
      <c r="Q55">
        <f t="shared" si="4"/>
        <v>0.17333333333332954</v>
      </c>
      <c r="R55">
        <f t="shared" si="5"/>
        <v>-3.5839999999999059</v>
      </c>
      <c r="S55">
        <f t="shared" si="6"/>
        <v>24.851858877086496</v>
      </c>
      <c r="T55">
        <f t="shared" si="7"/>
        <v>5.1432384361962846E-2</v>
      </c>
    </row>
    <row r="56" spans="1:20" ht="17.399999999999999">
      <c r="A56" s="2" t="s">
        <v>35</v>
      </c>
      <c r="B56" s="3">
        <v>177635.55</v>
      </c>
      <c r="C56" s="3">
        <v>191029.86</v>
      </c>
      <c r="D56" s="1">
        <v>20.350000000000001</v>
      </c>
      <c r="E56" s="4">
        <v>0.73716666666666664</v>
      </c>
      <c r="F56" s="11">
        <f t="shared" si="0"/>
        <v>177638.55</v>
      </c>
      <c r="G56" s="11">
        <f t="shared" si="1"/>
        <v>191032.86</v>
      </c>
      <c r="J56" s="1"/>
      <c r="K56" s="1">
        <v>25.05</v>
      </c>
      <c r="L56" s="4">
        <v>0.72922222222222222</v>
      </c>
      <c r="M56" s="1">
        <f t="shared" si="2"/>
        <v>0.72318000000000005</v>
      </c>
      <c r="N56" s="9">
        <f t="shared" si="3"/>
        <v>6.0422222222221711E-3</v>
      </c>
      <c r="O56">
        <v>-2.3999999999999998E-3</v>
      </c>
      <c r="P56">
        <v>0.7833</v>
      </c>
      <c r="Q56">
        <f t="shared" si="4"/>
        <v>7.7407407407407702E-2</v>
      </c>
      <c r="R56">
        <f t="shared" si="5"/>
        <v>-1.2098333333333409</v>
      </c>
      <c r="S56">
        <f t="shared" si="6"/>
        <v>24.974289957304624</v>
      </c>
      <c r="T56">
        <f t="shared" si="7"/>
        <v>0.12243108021812787</v>
      </c>
    </row>
    <row r="57" spans="1:20" ht="17.399999999999999">
      <c r="A57" s="2" t="s">
        <v>102</v>
      </c>
      <c r="B57" s="3">
        <v>177289.98</v>
      </c>
      <c r="C57" s="3">
        <v>192210.21</v>
      </c>
      <c r="D57" s="1">
        <v>20.399999999999999</v>
      </c>
      <c r="E57" s="4">
        <v>0.55840000000000001</v>
      </c>
      <c r="F57" s="11">
        <f t="shared" si="0"/>
        <v>177292.98</v>
      </c>
      <c r="G57" s="11">
        <f t="shared" si="1"/>
        <v>192213.21</v>
      </c>
      <c r="J57" s="1"/>
      <c r="K57" s="1">
        <v>25.25</v>
      </c>
      <c r="L57" s="4">
        <v>0.69571428571428573</v>
      </c>
      <c r="M57" s="1">
        <f t="shared" si="2"/>
        <v>0.72270000000000001</v>
      </c>
      <c r="N57" s="9">
        <f t="shared" si="3"/>
        <v>-2.698571428571428E-2</v>
      </c>
      <c r="O57">
        <v>-2.3999999999999998E-3</v>
      </c>
      <c r="P57">
        <v>0.7833</v>
      </c>
      <c r="Q57">
        <f t="shared" si="4"/>
        <v>-0.16753968253968302</v>
      </c>
      <c r="R57">
        <f t="shared" si="5"/>
        <v>4.9260912698412822</v>
      </c>
      <c r="S57">
        <f t="shared" si="6"/>
        <v>25.086588554182132</v>
      </c>
      <c r="T57">
        <f t="shared" si="7"/>
        <v>0.11229859687750832</v>
      </c>
    </row>
    <row r="58" spans="1:20" ht="17.399999999999999">
      <c r="A58" s="2" t="s">
        <v>39</v>
      </c>
      <c r="B58" s="3">
        <v>177126.99</v>
      </c>
      <c r="C58" s="3">
        <v>191117.38</v>
      </c>
      <c r="D58" s="1">
        <v>20.5</v>
      </c>
      <c r="E58" s="4">
        <v>0.60539999999999994</v>
      </c>
      <c r="F58" s="11">
        <f t="shared" si="0"/>
        <v>177129.99</v>
      </c>
      <c r="G58" s="11">
        <f t="shared" si="1"/>
        <v>191120.38</v>
      </c>
      <c r="J58" s="1"/>
      <c r="K58" s="1">
        <v>25.5</v>
      </c>
      <c r="L58" s="5">
        <v>0.78</v>
      </c>
      <c r="M58" s="1">
        <f t="shared" si="2"/>
        <v>0.72209999999999996</v>
      </c>
      <c r="N58" s="9">
        <f t="shared" si="3"/>
        <v>5.7900000000000063E-2</v>
      </c>
      <c r="O58">
        <v>-2.3999999999999998E-3</v>
      </c>
      <c r="P58">
        <v>0.7833</v>
      </c>
      <c r="Q58">
        <f t="shared" si="4"/>
        <v>0.33714285714285719</v>
      </c>
      <c r="R58">
        <f t="shared" si="5"/>
        <v>-7.8171428571428576</v>
      </c>
      <c r="S58">
        <f t="shared" si="6"/>
        <v>25.32947660720296</v>
      </c>
      <c r="T58">
        <f t="shared" si="7"/>
        <v>0.2428880530208275</v>
      </c>
    </row>
    <row r="59" spans="1:20" ht="17.399999999999999">
      <c r="A59" s="2" t="s">
        <v>76</v>
      </c>
      <c r="B59" s="3">
        <v>177293.46</v>
      </c>
      <c r="C59" s="3">
        <v>191978.5</v>
      </c>
      <c r="D59" s="1">
        <v>20.5</v>
      </c>
      <c r="E59" s="4">
        <v>0.53759999999999997</v>
      </c>
      <c r="F59" s="11">
        <f t="shared" si="0"/>
        <v>177296.46</v>
      </c>
      <c r="G59" s="11">
        <f t="shared" si="1"/>
        <v>191981.5</v>
      </c>
      <c r="J59" s="1"/>
      <c r="K59" s="1">
        <v>25.65</v>
      </c>
      <c r="L59" s="7">
        <v>0.998</v>
      </c>
      <c r="M59" s="1">
        <f t="shared" si="2"/>
        <v>0.72174000000000005</v>
      </c>
      <c r="N59" s="9">
        <f t="shared" si="3"/>
        <v>0.27625999999999995</v>
      </c>
      <c r="O59">
        <v>-2.3999999999999998E-3</v>
      </c>
      <c r="P59">
        <v>0.7833</v>
      </c>
      <c r="Q59">
        <f t="shared" si="4"/>
        <v>1.4533333333333469</v>
      </c>
      <c r="R59">
        <f t="shared" si="5"/>
        <v>-36.280000000000349</v>
      </c>
      <c r="S59">
        <f t="shared" si="6"/>
        <v>25.460226231910607</v>
      </c>
      <c r="T59">
        <f t="shared" si="7"/>
        <v>0.13074962470764717</v>
      </c>
    </row>
    <row r="60" spans="1:20" ht="17.399999999999999">
      <c r="A60" s="2" t="s">
        <v>97</v>
      </c>
      <c r="B60" s="3">
        <v>177485.12</v>
      </c>
      <c r="C60" s="3">
        <v>191525.24</v>
      </c>
      <c r="D60" s="1">
        <v>20.5</v>
      </c>
      <c r="E60" s="4">
        <v>0.6173333333333334</v>
      </c>
      <c r="F60" s="11">
        <f t="shared" si="0"/>
        <v>177488.12</v>
      </c>
      <c r="G60" s="11">
        <f t="shared" si="1"/>
        <v>191528.24</v>
      </c>
      <c r="J60" s="1"/>
      <c r="K60" s="1">
        <v>25.75</v>
      </c>
      <c r="L60" s="4">
        <v>0.91900000000000004</v>
      </c>
      <c r="M60" s="1">
        <f t="shared" si="2"/>
        <v>0.72150000000000003</v>
      </c>
      <c r="N60" s="9">
        <f t="shared" si="3"/>
        <v>0.19750000000000001</v>
      </c>
      <c r="O60">
        <v>-2.3999999999999998E-3</v>
      </c>
      <c r="P60">
        <v>0.7833</v>
      </c>
      <c r="Q60">
        <f t="shared" si="4"/>
        <v>-0.78999999999998838</v>
      </c>
      <c r="R60">
        <f t="shared" si="5"/>
        <v>21.2614999999997</v>
      </c>
      <c r="S60">
        <f t="shared" si="6"/>
        <v>26.000761808024379</v>
      </c>
      <c r="T60">
        <f t="shared" si="7"/>
        <v>0.54053557611377201</v>
      </c>
    </row>
    <row r="61" spans="1:20" ht="17.399999999999999">
      <c r="A61" s="2" t="s">
        <v>25</v>
      </c>
      <c r="B61" s="3">
        <v>177624.56</v>
      </c>
      <c r="C61" s="3">
        <v>192798.07999999999</v>
      </c>
      <c r="D61" s="1">
        <v>20.5</v>
      </c>
      <c r="E61" s="4">
        <v>0.5222</v>
      </c>
      <c r="F61" s="11">
        <f t="shared" si="0"/>
        <v>177627.56</v>
      </c>
      <c r="G61" s="11">
        <f t="shared" si="1"/>
        <v>192801.08</v>
      </c>
      <c r="J61" s="1"/>
      <c r="K61" s="1">
        <v>25.9</v>
      </c>
      <c r="L61" s="4">
        <v>0.62771428571428578</v>
      </c>
      <c r="M61" s="1">
        <f t="shared" si="2"/>
        <v>0.72114</v>
      </c>
      <c r="N61" s="9">
        <f t="shared" si="3"/>
        <v>-9.3425714285714223E-2</v>
      </c>
      <c r="O61">
        <v>-2.3999999999999998E-3</v>
      </c>
      <c r="P61">
        <v>0.7833</v>
      </c>
      <c r="Q61">
        <f t="shared" si="4"/>
        <v>-1.9419047619047802</v>
      </c>
      <c r="R61">
        <f t="shared" si="5"/>
        <v>50.923047619048091</v>
      </c>
      <c r="S61">
        <f t="shared" si="6"/>
        <v>25.851830118636077</v>
      </c>
      <c r="T61">
        <f t="shared" si="7"/>
        <v>0</v>
      </c>
    </row>
    <row r="62" spans="1:20" ht="17.399999999999999">
      <c r="A62" s="2" t="s">
        <v>74</v>
      </c>
      <c r="B62" s="3">
        <v>176963.39</v>
      </c>
      <c r="C62" s="3">
        <v>191181.97</v>
      </c>
      <c r="D62" s="1">
        <v>20.6</v>
      </c>
      <c r="E62" s="4">
        <v>0.71683333333333332</v>
      </c>
      <c r="F62" s="11">
        <f t="shared" si="0"/>
        <v>176966.39</v>
      </c>
      <c r="G62" s="11">
        <f t="shared" si="1"/>
        <v>191184.97</v>
      </c>
      <c r="J62" s="1"/>
      <c r="K62" s="1">
        <v>26</v>
      </c>
      <c r="L62" s="6">
        <v>0.62557142857142856</v>
      </c>
      <c r="M62" s="1">
        <f t="shared" si="2"/>
        <v>0.72089999999999999</v>
      </c>
      <c r="N62" s="9">
        <f t="shared" si="3"/>
        <v>-9.5328571428571429E-2</v>
      </c>
      <c r="O62">
        <v>-2.3999999999999998E-3</v>
      </c>
      <c r="P62">
        <v>0.7833</v>
      </c>
      <c r="Q62">
        <f t="shared" si="4"/>
        <v>-2.1428571428571935E-2</v>
      </c>
      <c r="R62">
        <f t="shared" si="5"/>
        <v>1.1827142857142987</v>
      </c>
      <c r="S62">
        <f t="shared" si="6"/>
        <v>20.990240240240364</v>
      </c>
      <c r="T62">
        <f t="shared" si="7"/>
        <v>0</v>
      </c>
    </row>
    <row r="63" spans="1:20" ht="17.399999999999999">
      <c r="A63" s="2" t="s">
        <v>18</v>
      </c>
      <c r="B63" s="3">
        <v>177618.17</v>
      </c>
      <c r="C63" s="3">
        <v>192369.72</v>
      </c>
      <c r="D63" s="1">
        <v>20.75</v>
      </c>
      <c r="E63" s="4">
        <v>0.79</v>
      </c>
      <c r="F63" s="11">
        <f t="shared" si="0"/>
        <v>177621.17</v>
      </c>
      <c r="G63" s="11">
        <f t="shared" si="1"/>
        <v>192372.72</v>
      </c>
      <c r="J63" s="1"/>
      <c r="K63" s="1">
        <v>26.25</v>
      </c>
      <c r="L63" s="4">
        <v>0.66020000000000001</v>
      </c>
      <c r="M63" s="1">
        <f t="shared" si="2"/>
        <v>0.72029999999999994</v>
      </c>
      <c r="N63" s="9">
        <f t="shared" si="3"/>
        <v>-6.0099999999999931E-2</v>
      </c>
      <c r="O63">
        <v>-2.3999999999999998E-3</v>
      </c>
      <c r="P63">
        <v>0.7833</v>
      </c>
      <c r="Q63">
        <f t="shared" si="4"/>
        <v>0.13851428571428581</v>
      </c>
      <c r="R63">
        <f t="shared" si="5"/>
        <v>-2.9758000000000027</v>
      </c>
      <c r="S63">
        <f t="shared" si="6"/>
        <v>26.676500405515004</v>
      </c>
      <c r="T63">
        <f t="shared" si="7"/>
        <v>5.6862601652746392</v>
      </c>
    </row>
    <row r="64" spans="1:20" ht="17.399999999999999">
      <c r="A64" s="2" t="s">
        <v>95</v>
      </c>
      <c r="B64" s="3">
        <v>177440.68</v>
      </c>
      <c r="C64" s="3">
        <v>191084.31</v>
      </c>
      <c r="D64" s="1">
        <v>20.85</v>
      </c>
      <c r="E64" s="4">
        <v>0.69966666666666677</v>
      </c>
      <c r="F64" s="11">
        <f t="shared" si="0"/>
        <v>177443.68</v>
      </c>
      <c r="G64" s="11">
        <f t="shared" si="1"/>
        <v>191087.31</v>
      </c>
      <c r="J64" s="1"/>
      <c r="K64" s="1">
        <v>26.3</v>
      </c>
      <c r="L64" s="7">
        <v>0.57550000000000001</v>
      </c>
      <c r="M64" s="1">
        <f t="shared" si="2"/>
        <v>0.72018000000000004</v>
      </c>
      <c r="N64" s="9">
        <f t="shared" si="3"/>
        <v>-0.14468000000000003</v>
      </c>
      <c r="O64">
        <v>-2.3999999999999998E-3</v>
      </c>
      <c r="P64">
        <v>0.7833</v>
      </c>
      <c r="Q64">
        <f t="shared" si="4"/>
        <v>-1.693999999999976</v>
      </c>
      <c r="R64">
        <f t="shared" si="5"/>
        <v>45.127699999999365</v>
      </c>
      <c r="S64">
        <f t="shared" si="6"/>
        <v>26.214471506266253</v>
      </c>
      <c r="T64">
        <f t="shared" si="7"/>
        <v>0</v>
      </c>
    </row>
    <row r="65" spans="1:20" ht="17.399999999999999">
      <c r="A65" s="2" t="s">
        <v>73</v>
      </c>
      <c r="B65" s="3">
        <v>177022.59</v>
      </c>
      <c r="C65" s="3">
        <v>190779.59</v>
      </c>
      <c r="D65" s="1">
        <v>21</v>
      </c>
      <c r="E65" s="4">
        <v>0.85399999999999998</v>
      </c>
      <c r="F65" s="11">
        <f t="shared" si="0"/>
        <v>177025.59</v>
      </c>
      <c r="G65" s="11">
        <f t="shared" si="1"/>
        <v>190782.59</v>
      </c>
      <c r="J65" s="1"/>
      <c r="K65" s="1">
        <v>27.25</v>
      </c>
      <c r="L65" s="5">
        <v>0.83799999999999997</v>
      </c>
      <c r="M65" s="1">
        <f t="shared" si="2"/>
        <v>0.71789999999999998</v>
      </c>
      <c r="N65" s="9">
        <f t="shared" si="3"/>
        <v>0.12009999999999998</v>
      </c>
      <c r="O65">
        <v>-2.3999999999999998E-3</v>
      </c>
      <c r="P65">
        <v>0.7833</v>
      </c>
      <c r="Q65">
        <f t="shared" si="4"/>
        <v>0.27631578947368435</v>
      </c>
      <c r="R65">
        <f t="shared" si="5"/>
        <v>-6.6916052631578982</v>
      </c>
      <c r="S65">
        <f t="shared" si="6"/>
        <v>26.819095097817051</v>
      </c>
      <c r="T65">
        <f t="shared" si="7"/>
        <v>0.60462359155079781</v>
      </c>
    </row>
    <row r="66" spans="1:20" ht="17.399999999999999">
      <c r="A66" s="2" t="s">
        <v>81</v>
      </c>
      <c r="B66" s="3">
        <v>177352.92</v>
      </c>
      <c r="C66" s="3">
        <v>193035.99</v>
      </c>
      <c r="D66" s="1">
        <v>21</v>
      </c>
      <c r="E66" s="4">
        <v>0.68633333333333335</v>
      </c>
      <c r="F66" s="11">
        <f t="shared" si="0"/>
        <v>177355.92</v>
      </c>
      <c r="G66" s="11">
        <f t="shared" si="1"/>
        <v>193038.99</v>
      </c>
      <c r="J66" s="1"/>
      <c r="K66" s="1">
        <v>27.5</v>
      </c>
      <c r="L66" s="4">
        <v>0.64200000000000002</v>
      </c>
      <c r="M66" s="1">
        <f t="shared" ref="M66:M88" si="8">-0.0024*K66+0.7833</f>
        <v>0.71730000000000005</v>
      </c>
      <c r="N66" s="9">
        <f t="shared" ref="N66:N88" si="9">L66-M66</f>
        <v>-7.5300000000000034E-2</v>
      </c>
      <c r="O66">
        <v>-2.3999999999999998E-3</v>
      </c>
      <c r="P66">
        <v>0.7833</v>
      </c>
      <c r="Q66">
        <f t="shared" si="4"/>
        <v>-0.78399999999999981</v>
      </c>
      <c r="R66">
        <f t="shared" si="5"/>
        <v>22.201999999999995</v>
      </c>
      <c r="S66">
        <f t="shared" si="6"/>
        <v>27.403659160696005</v>
      </c>
      <c r="T66">
        <f t="shared" si="7"/>
        <v>0.58456406287895391</v>
      </c>
    </row>
    <row r="67" spans="1:20" ht="17.399999999999999">
      <c r="A67" s="2" t="s">
        <v>82</v>
      </c>
      <c r="B67" s="3">
        <v>177836</v>
      </c>
      <c r="C67" s="3">
        <v>192894.29</v>
      </c>
      <c r="D67" s="1">
        <v>21</v>
      </c>
      <c r="E67" s="4">
        <v>0.50219999999999998</v>
      </c>
      <c r="F67" s="11">
        <f t="shared" ref="F67:F130" si="10">B67+3</f>
        <v>177839</v>
      </c>
      <c r="G67" s="11">
        <f t="shared" ref="G67:G130" si="11">C67+3</f>
        <v>192897.29</v>
      </c>
      <c r="J67" s="1"/>
      <c r="K67" s="1">
        <v>27.75</v>
      </c>
      <c r="L67" s="4">
        <v>0.52811111111111109</v>
      </c>
      <c r="M67" s="1">
        <f t="shared" si="8"/>
        <v>0.7167</v>
      </c>
      <c r="N67" s="9">
        <f t="shared" si="9"/>
        <v>-0.18858888888888892</v>
      </c>
      <c r="O67">
        <v>-2.3999999999999998E-3</v>
      </c>
      <c r="P67">
        <v>0.7833</v>
      </c>
      <c r="Q67">
        <f t="shared" si="4"/>
        <v>-0.45555555555555571</v>
      </c>
      <c r="R67">
        <f t="shared" si="5"/>
        <v>13.169777777777782</v>
      </c>
      <c r="S67">
        <f t="shared" si="6"/>
        <v>27.33383189486073</v>
      </c>
      <c r="T67">
        <f t="shared" si="7"/>
        <v>0</v>
      </c>
    </row>
    <row r="68" spans="1:20" ht="17.399999999999999">
      <c r="A68" s="2" t="s">
        <v>93</v>
      </c>
      <c r="B68" s="3">
        <v>177917.11</v>
      </c>
      <c r="C68" s="3">
        <v>191384.17</v>
      </c>
      <c r="D68" s="1">
        <v>21</v>
      </c>
      <c r="E68" s="4">
        <v>0.56616666666666671</v>
      </c>
      <c r="F68" s="11">
        <f t="shared" si="10"/>
        <v>177920.11</v>
      </c>
      <c r="G68" s="11">
        <f t="shared" si="11"/>
        <v>191387.17</v>
      </c>
      <c r="J68" s="1"/>
      <c r="K68" s="1">
        <v>28.25</v>
      </c>
      <c r="L68" s="4">
        <v>0.71724999999999994</v>
      </c>
      <c r="M68" s="1">
        <f t="shared" si="8"/>
        <v>0.71550000000000002</v>
      </c>
      <c r="N68" s="9">
        <f t="shared" si="9"/>
        <v>1.7499999999999183E-3</v>
      </c>
      <c r="O68">
        <v>-2.3999999999999998E-3</v>
      </c>
      <c r="P68">
        <v>0.7833</v>
      </c>
      <c r="Q68">
        <f t="shared" ref="Q68:Q131" si="12">(L68-L67)/(K68-K67)</f>
        <v>0.37827777777777771</v>
      </c>
      <c r="R68">
        <f t="shared" ref="R68:R131" si="13">L68-Q68*K68</f>
        <v>-9.9690972222222207</v>
      </c>
      <c r="S68">
        <f t="shared" ref="S68:S131" si="14">(P68-R68)/(Q68-O68)</f>
        <v>28.245402936283238</v>
      </c>
      <c r="T68">
        <f t="shared" si="7"/>
        <v>0.91157104142250844</v>
      </c>
    </row>
    <row r="69" spans="1:20" ht="17.399999999999999">
      <c r="A69" s="2" t="s">
        <v>87</v>
      </c>
      <c r="B69" s="3">
        <v>178659.22</v>
      </c>
      <c r="C69" s="3">
        <v>193024.82</v>
      </c>
      <c r="D69" s="1">
        <v>21</v>
      </c>
      <c r="E69" s="4">
        <v>0.59066666666666656</v>
      </c>
      <c r="F69" s="11">
        <f t="shared" si="10"/>
        <v>178662.22</v>
      </c>
      <c r="G69" s="11">
        <f t="shared" si="11"/>
        <v>193027.82</v>
      </c>
      <c r="J69" s="1"/>
      <c r="K69" s="1">
        <v>28.4</v>
      </c>
      <c r="L69" s="4">
        <v>0.72133333333333327</v>
      </c>
      <c r="M69" s="1">
        <f t="shared" si="8"/>
        <v>0.71514</v>
      </c>
      <c r="N69" s="9">
        <f t="shared" si="9"/>
        <v>6.193333333333273E-3</v>
      </c>
      <c r="O69">
        <v>-2.3999999999999998E-3</v>
      </c>
      <c r="P69">
        <v>0.7833</v>
      </c>
      <c r="Q69">
        <f t="shared" si="12"/>
        <v>2.7222222222222443E-2</v>
      </c>
      <c r="R69">
        <f t="shared" si="13"/>
        <v>-5.1777777777784029E-2</v>
      </c>
      <c r="S69">
        <f t="shared" si="14"/>
        <v>28.190922730682672</v>
      </c>
      <c r="T69">
        <f t="shared" ref="T69:T132" si="15">IF(S69-S68&gt;0, S69-S68,0)</f>
        <v>0</v>
      </c>
    </row>
    <row r="70" spans="1:20" ht="17.399999999999999">
      <c r="A70" s="2" t="s">
        <v>124</v>
      </c>
      <c r="B70" s="3">
        <v>179010.35</v>
      </c>
      <c r="C70" s="3">
        <v>190856.31</v>
      </c>
      <c r="D70" s="1">
        <v>21</v>
      </c>
      <c r="E70" s="4">
        <v>0.5575</v>
      </c>
      <c r="F70" s="11">
        <f t="shared" si="10"/>
        <v>179013.35</v>
      </c>
      <c r="G70" s="11">
        <f t="shared" si="11"/>
        <v>190859.31</v>
      </c>
      <c r="J70" s="1"/>
      <c r="K70" s="1">
        <v>29.25</v>
      </c>
      <c r="L70" s="7">
        <v>0.46150000000000002</v>
      </c>
      <c r="M70" s="1">
        <f t="shared" si="8"/>
        <v>0.71309999999999996</v>
      </c>
      <c r="N70" s="9">
        <f t="shared" si="9"/>
        <v>-0.25159999999999993</v>
      </c>
      <c r="O70">
        <v>-2.3999999999999998E-3</v>
      </c>
      <c r="P70">
        <v>0.7833</v>
      </c>
      <c r="Q70">
        <f t="shared" si="12"/>
        <v>-0.30568627450980329</v>
      </c>
      <c r="R70">
        <f t="shared" si="13"/>
        <v>9.4028235294117479</v>
      </c>
      <c r="S70">
        <f t="shared" si="14"/>
        <v>28.420420750471958</v>
      </c>
      <c r="T70">
        <f t="shared" si="15"/>
        <v>0.22949801978928619</v>
      </c>
    </row>
    <row r="71" spans="1:20" ht="17.399999999999999">
      <c r="A71" s="2" t="s">
        <v>114</v>
      </c>
      <c r="B71" s="3">
        <v>179146.27</v>
      </c>
      <c r="C71" s="3">
        <v>192954.9</v>
      </c>
      <c r="D71" s="1">
        <v>21</v>
      </c>
      <c r="E71" s="4">
        <v>0.80380000000000007</v>
      </c>
      <c r="F71" s="11">
        <f t="shared" si="10"/>
        <v>179149.27</v>
      </c>
      <c r="G71" s="11">
        <f t="shared" si="11"/>
        <v>192957.9</v>
      </c>
      <c r="J71" s="1"/>
      <c r="K71" s="1">
        <v>29.5</v>
      </c>
      <c r="L71" s="4">
        <v>0.74790000000000012</v>
      </c>
      <c r="M71" s="1">
        <f t="shared" si="8"/>
        <v>0.71250000000000002</v>
      </c>
      <c r="N71" s="9">
        <f t="shared" si="9"/>
        <v>3.5400000000000098E-2</v>
      </c>
      <c r="O71">
        <v>-2.3999999999999998E-3</v>
      </c>
      <c r="P71">
        <v>0.7833</v>
      </c>
      <c r="Q71">
        <f t="shared" si="12"/>
        <v>1.1456000000000004</v>
      </c>
      <c r="R71">
        <f t="shared" si="13"/>
        <v>-33.047300000000007</v>
      </c>
      <c r="S71">
        <f t="shared" si="14"/>
        <v>29.469163763066195</v>
      </c>
      <c r="T71">
        <f t="shared" si="15"/>
        <v>1.0487430125942367</v>
      </c>
    </row>
    <row r="72" spans="1:20" ht="17.399999999999999">
      <c r="A72" s="2" t="s">
        <v>101</v>
      </c>
      <c r="B72" s="3">
        <v>176808.62</v>
      </c>
      <c r="C72" s="3">
        <v>191829.96</v>
      </c>
      <c r="D72" s="1">
        <v>21.05</v>
      </c>
      <c r="E72" s="4">
        <v>0.52366666666666672</v>
      </c>
      <c r="F72" s="11">
        <f t="shared" si="10"/>
        <v>176811.62</v>
      </c>
      <c r="G72" s="11">
        <f t="shared" si="11"/>
        <v>191832.95999999999</v>
      </c>
      <c r="J72" s="1"/>
      <c r="K72" s="1">
        <v>29.75</v>
      </c>
      <c r="L72" s="5">
        <v>0.65766666666666662</v>
      </c>
      <c r="M72" s="1">
        <f t="shared" si="8"/>
        <v>0.71189999999999998</v>
      </c>
      <c r="N72" s="9">
        <f t="shared" si="9"/>
        <v>-5.4233333333333356E-2</v>
      </c>
      <c r="O72">
        <v>-2.3999999999999998E-3</v>
      </c>
      <c r="P72">
        <v>0.7833</v>
      </c>
      <c r="Q72">
        <f t="shared" si="12"/>
        <v>-0.36093333333333399</v>
      </c>
      <c r="R72">
        <f t="shared" si="13"/>
        <v>11.395433333333354</v>
      </c>
      <c r="S72">
        <f t="shared" si="14"/>
        <v>29.598735589438455</v>
      </c>
      <c r="T72">
        <f t="shared" si="15"/>
        <v>0.12957182637225984</v>
      </c>
    </row>
    <row r="73" spans="1:20" ht="17.399999999999999">
      <c r="A73" s="2" t="s">
        <v>57</v>
      </c>
      <c r="B73" s="3">
        <v>178014.07999999999</v>
      </c>
      <c r="C73" s="3">
        <v>192935.27</v>
      </c>
      <c r="D73" s="1">
        <v>21.15</v>
      </c>
      <c r="E73" s="4">
        <v>0.72466666666666668</v>
      </c>
      <c r="F73" s="11">
        <f t="shared" si="10"/>
        <v>178017.08</v>
      </c>
      <c r="G73" s="11">
        <f t="shared" si="11"/>
        <v>192938.27</v>
      </c>
      <c r="J73" s="1"/>
      <c r="K73" s="1">
        <v>30</v>
      </c>
      <c r="L73" s="4">
        <v>0.71239999999999992</v>
      </c>
      <c r="M73" s="1">
        <f t="shared" si="8"/>
        <v>0.71130000000000004</v>
      </c>
      <c r="N73" s="9">
        <f t="shared" si="9"/>
        <v>1.0999999999998789E-3</v>
      </c>
      <c r="O73">
        <v>-2.3999999999999998E-3</v>
      </c>
      <c r="P73">
        <v>0.7833</v>
      </c>
      <c r="Q73">
        <f t="shared" si="12"/>
        <v>0.2189333333333332</v>
      </c>
      <c r="R73">
        <f t="shared" si="13"/>
        <v>-5.8555999999999964</v>
      </c>
      <c r="S73">
        <f t="shared" si="14"/>
        <v>29.995030120481925</v>
      </c>
      <c r="T73">
        <f t="shared" si="15"/>
        <v>0.39629453104346979</v>
      </c>
    </row>
    <row r="74" spans="1:20" ht="17.399999999999999">
      <c r="A74" s="2" t="s">
        <v>80</v>
      </c>
      <c r="B74" s="3">
        <v>177276.88</v>
      </c>
      <c r="C74" s="3">
        <v>192859.17</v>
      </c>
      <c r="D74" s="1">
        <v>21.25</v>
      </c>
      <c r="E74" s="4">
        <v>0.50700000000000001</v>
      </c>
      <c r="F74" s="11">
        <f t="shared" si="10"/>
        <v>177279.88</v>
      </c>
      <c r="G74" s="11">
        <f t="shared" si="11"/>
        <v>192862.17</v>
      </c>
      <c r="J74" s="1"/>
      <c r="K74" s="1">
        <v>30.25</v>
      </c>
      <c r="L74" s="4">
        <v>0.68837499999999996</v>
      </c>
      <c r="M74" s="1">
        <f t="shared" si="8"/>
        <v>0.7107</v>
      </c>
      <c r="N74" s="9">
        <f t="shared" si="9"/>
        <v>-2.2325000000000039E-2</v>
      </c>
      <c r="O74">
        <v>-2.3999999999999998E-3</v>
      </c>
      <c r="P74">
        <v>0.7833</v>
      </c>
      <c r="Q74">
        <f t="shared" si="12"/>
        <v>-9.6099999999999852E-2</v>
      </c>
      <c r="R74">
        <f t="shared" si="13"/>
        <v>3.5953999999999953</v>
      </c>
      <c r="S74">
        <f t="shared" si="14"/>
        <v>30.011739594450368</v>
      </c>
      <c r="T74">
        <f t="shared" si="15"/>
        <v>1.6709473968443689E-2</v>
      </c>
    </row>
    <row r="75" spans="1:20" ht="17.399999999999999">
      <c r="A75" s="2" t="s">
        <v>110</v>
      </c>
      <c r="B75" s="3">
        <v>178385.09</v>
      </c>
      <c r="C75" s="3">
        <v>192646.22</v>
      </c>
      <c r="D75" s="1">
        <v>21.25</v>
      </c>
      <c r="E75" s="4">
        <v>0.80249999999999999</v>
      </c>
      <c r="F75" s="11">
        <f t="shared" si="10"/>
        <v>178388.09</v>
      </c>
      <c r="G75" s="11">
        <f t="shared" si="11"/>
        <v>192649.22</v>
      </c>
      <c r="J75" s="1"/>
      <c r="K75" s="1">
        <v>30.45</v>
      </c>
      <c r="L75" s="4">
        <v>0.68758333333333332</v>
      </c>
      <c r="M75" s="1">
        <f t="shared" si="8"/>
        <v>0.71021999999999996</v>
      </c>
      <c r="N75" s="9">
        <f t="shared" si="9"/>
        <v>-2.2636666666666638E-2</v>
      </c>
      <c r="O75">
        <v>-2.3999999999999998E-3</v>
      </c>
      <c r="P75">
        <v>0.7833</v>
      </c>
      <c r="Q75">
        <f t="shared" si="12"/>
        <v>-3.9583333333331888E-3</v>
      </c>
      <c r="R75">
        <f t="shared" si="13"/>
        <v>0.80811458333332897</v>
      </c>
      <c r="S75">
        <f t="shared" si="14"/>
        <v>15.923796791442529</v>
      </c>
      <c r="T75">
        <f t="shared" si="15"/>
        <v>0</v>
      </c>
    </row>
    <row r="76" spans="1:20" ht="17.399999999999999">
      <c r="A76" s="2" t="s">
        <v>90</v>
      </c>
      <c r="B76" s="3">
        <v>179413.88</v>
      </c>
      <c r="C76" s="3">
        <v>192782.55</v>
      </c>
      <c r="D76" s="1">
        <v>21.25</v>
      </c>
      <c r="E76" s="4">
        <v>0.67440000000000011</v>
      </c>
      <c r="F76" s="11">
        <f t="shared" si="10"/>
        <v>179416.88</v>
      </c>
      <c r="G76" s="11">
        <f t="shared" si="11"/>
        <v>192785.55</v>
      </c>
      <c r="J76" s="1"/>
      <c r="K76" s="1">
        <v>30.5</v>
      </c>
      <c r="L76" s="4">
        <v>0.79283333333333328</v>
      </c>
      <c r="M76" s="1">
        <f t="shared" si="8"/>
        <v>0.71009999999999995</v>
      </c>
      <c r="N76" s="9">
        <f t="shared" si="9"/>
        <v>8.2733333333333325E-2</v>
      </c>
      <c r="O76">
        <v>-2.3999999999999998E-3</v>
      </c>
      <c r="P76">
        <v>0.7833</v>
      </c>
      <c r="Q76">
        <f t="shared" si="12"/>
        <v>2.1049999999999693</v>
      </c>
      <c r="R76">
        <f t="shared" si="13"/>
        <v>-63.409666666665728</v>
      </c>
      <c r="S76">
        <f t="shared" si="14"/>
        <v>30.46074151402992</v>
      </c>
      <c r="T76">
        <f t="shared" si="15"/>
        <v>14.536944722587391</v>
      </c>
    </row>
    <row r="77" spans="1:20" ht="17.399999999999999">
      <c r="A77" s="2" t="s">
        <v>118</v>
      </c>
      <c r="B77" s="3">
        <v>179639.37</v>
      </c>
      <c r="C77" s="3">
        <v>191233.68</v>
      </c>
      <c r="D77" s="1">
        <v>21.25</v>
      </c>
      <c r="E77" s="4">
        <v>0.74480000000000002</v>
      </c>
      <c r="F77" s="11">
        <f t="shared" si="10"/>
        <v>179642.37</v>
      </c>
      <c r="G77" s="11">
        <f t="shared" si="11"/>
        <v>191236.68</v>
      </c>
      <c r="J77" s="1"/>
      <c r="K77" s="1">
        <v>30.65</v>
      </c>
      <c r="L77" s="4">
        <v>0.72466666666666668</v>
      </c>
      <c r="M77" s="1">
        <f t="shared" si="8"/>
        <v>0.70974000000000004</v>
      </c>
      <c r="N77" s="9">
        <f t="shared" si="9"/>
        <v>1.4926666666666644E-2</v>
      </c>
      <c r="O77">
        <v>-2.3999999999999998E-3</v>
      </c>
      <c r="P77">
        <v>0.7833</v>
      </c>
      <c r="Q77">
        <f t="shared" si="12"/>
        <v>-0.45444444444444831</v>
      </c>
      <c r="R77">
        <f t="shared" si="13"/>
        <v>14.653388888889006</v>
      </c>
      <c r="S77">
        <f t="shared" si="14"/>
        <v>30.683020351981121</v>
      </c>
      <c r="T77">
        <f t="shared" si="15"/>
        <v>0.22227883795120107</v>
      </c>
    </row>
    <row r="78" spans="1:20" ht="17.399999999999999">
      <c r="A78" s="2" t="s">
        <v>99</v>
      </c>
      <c r="B78" s="3">
        <v>176817.46</v>
      </c>
      <c r="C78" s="3">
        <v>190978.49</v>
      </c>
      <c r="D78" s="1">
        <v>21.5</v>
      </c>
      <c r="E78" s="4">
        <v>0.80650000000000011</v>
      </c>
      <c r="F78" s="11">
        <f t="shared" si="10"/>
        <v>176820.46</v>
      </c>
      <c r="G78" s="11">
        <f t="shared" si="11"/>
        <v>190981.49</v>
      </c>
      <c r="J78" s="1"/>
      <c r="K78" s="1">
        <v>31.25</v>
      </c>
      <c r="L78" s="4">
        <v>0.79150000000000009</v>
      </c>
      <c r="M78" s="1">
        <f t="shared" si="8"/>
        <v>0.70830000000000004</v>
      </c>
      <c r="N78" s="9">
        <f t="shared" si="9"/>
        <v>8.3200000000000052E-2</v>
      </c>
      <c r="O78">
        <v>-2.3999999999999998E-3</v>
      </c>
      <c r="P78">
        <v>0.7833</v>
      </c>
      <c r="Q78">
        <f t="shared" si="12"/>
        <v>0.11138888888888876</v>
      </c>
      <c r="R78">
        <f t="shared" si="13"/>
        <v>-2.6894027777777736</v>
      </c>
      <c r="S78">
        <f t="shared" si="14"/>
        <v>30.518821404159748</v>
      </c>
      <c r="T78">
        <f t="shared" si="15"/>
        <v>0</v>
      </c>
    </row>
    <row r="79" spans="1:20" ht="17.399999999999999">
      <c r="A79" s="2" t="s">
        <v>79</v>
      </c>
      <c r="B79" s="3">
        <v>177509.95</v>
      </c>
      <c r="C79" s="3">
        <v>192563.93</v>
      </c>
      <c r="D79" s="1">
        <v>21.6</v>
      </c>
      <c r="E79" s="4">
        <v>0.7288</v>
      </c>
      <c r="F79" s="11">
        <f t="shared" si="10"/>
        <v>177512.95</v>
      </c>
      <c r="G79" s="11">
        <f t="shared" si="11"/>
        <v>192566.93</v>
      </c>
      <c r="J79" s="1"/>
      <c r="K79" s="1">
        <v>31.65</v>
      </c>
      <c r="L79" s="4">
        <v>0.76650000000000007</v>
      </c>
      <c r="M79" s="1">
        <f t="shared" si="8"/>
        <v>0.70733999999999997</v>
      </c>
      <c r="N79" s="9">
        <f t="shared" si="9"/>
        <v>5.9160000000000101E-2</v>
      </c>
      <c r="O79">
        <v>-2.3999999999999998E-3</v>
      </c>
      <c r="P79">
        <v>0.7833</v>
      </c>
      <c r="Q79">
        <f t="shared" si="12"/>
        <v>-6.2500000000000278E-2</v>
      </c>
      <c r="R79">
        <f t="shared" si="13"/>
        <v>2.744625000000009</v>
      </c>
      <c r="S79">
        <f t="shared" si="14"/>
        <v>32.634359400998335</v>
      </c>
      <c r="T79">
        <f t="shared" si="15"/>
        <v>2.1155379968385866</v>
      </c>
    </row>
    <row r="80" spans="1:20" ht="17.399999999999999">
      <c r="A80" s="2" t="s">
        <v>42</v>
      </c>
      <c r="B80" s="3">
        <v>176927.39</v>
      </c>
      <c r="C80" s="3">
        <v>191452.37</v>
      </c>
      <c r="D80" s="1">
        <v>21.75</v>
      </c>
      <c r="E80" s="4">
        <v>1.0626</v>
      </c>
      <c r="F80" s="11">
        <f t="shared" si="10"/>
        <v>176930.39</v>
      </c>
      <c r="G80" s="11">
        <f t="shared" si="11"/>
        <v>191455.37</v>
      </c>
      <c r="J80" s="1"/>
      <c r="K80" s="1">
        <v>32.4</v>
      </c>
      <c r="L80" s="4">
        <v>0.76729999999999987</v>
      </c>
      <c r="M80" s="1">
        <f t="shared" si="8"/>
        <v>0.70554000000000006</v>
      </c>
      <c r="N80" s="9">
        <f t="shared" si="9"/>
        <v>6.1759999999999815E-2</v>
      </c>
      <c r="O80">
        <v>-2.3999999999999998E-3</v>
      </c>
      <c r="P80">
        <v>0.7833</v>
      </c>
      <c r="Q80">
        <f t="shared" si="12"/>
        <v>1.0666666666664011E-3</v>
      </c>
      <c r="R80">
        <f t="shared" si="13"/>
        <v>0.7327400000000085</v>
      </c>
      <c r="S80">
        <f t="shared" si="14"/>
        <v>14.58461538461405</v>
      </c>
      <c r="T80">
        <f t="shared" si="15"/>
        <v>0</v>
      </c>
    </row>
    <row r="81" spans="1:20" ht="17.399999999999999">
      <c r="A81" s="2" t="s">
        <v>41</v>
      </c>
      <c r="B81" s="3">
        <v>177382.63</v>
      </c>
      <c r="C81" s="3">
        <v>191379.68</v>
      </c>
      <c r="D81" s="1">
        <v>21.75</v>
      </c>
      <c r="E81" s="4">
        <v>0.62583333333333335</v>
      </c>
      <c r="F81" s="11">
        <f t="shared" si="10"/>
        <v>177385.63</v>
      </c>
      <c r="G81" s="11">
        <f t="shared" si="11"/>
        <v>191382.68</v>
      </c>
      <c r="J81" s="1"/>
      <c r="K81" s="1">
        <v>32.5</v>
      </c>
      <c r="L81" s="4">
        <v>0.752</v>
      </c>
      <c r="M81" s="1">
        <f t="shared" si="8"/>
        <v>0.70530000000000004</v>
      </c>
      <c r="N81" s="9">
        <f t="shared" si="9"/>
        <v>4.6699999999999964E-2</v>
      </c>
      <c r="O81">
        <v>-2.3999999999999998E-3</v>
      </c>
      <c r="P81">
        <v>0.7833</v>
      </c>
      <c r="Q81">
        <f t="shared" si="12"/>
        <v>-0.15299999999999653</v>
      </c>
      <c r="R81">
        <f t="shared" si="13"/>
        <v>5.7244999999998871</v>
      </c>
      <c r="S81">
        <f t="shared" si="14"/>
        <v>32.810092961487399</v>
      </c>
      <c r="T81">
        <f t="shared" si="15"/>
        <v>18.225477576873349</v>
      </c>
    </row>
    <row r="82" spans="1:20" ht="17.399999999999999">
      <c r="A82" s="2" t="s">
        <v>105</v>
      </c>
      <c r="B82" s="3">
        <v>177678.17</v>
      </c>
      <c r="C82" s="3">
        <v>192580.67</v>
      </c>
      <c r="D82" s="1">
        <v>21.75</v>
      </c>
      <c r="E82" s="4">
        <v>0.46460000000000001</v>
      </c>
      <c r="F82" s="11">
        <f t="shared" si="10"/>
        <v>177681.17</v>
      </c>
      <c r="G82" s="11">
        <f t="shared" si="11"/>
        <v>192583.67</v>
      </c>
      <c r="J82" s="1"/>
      <c r="K82" s="1">
        <v>32.700000000000003</v>
      </c>
      <c r="L82" s="4">
        <v>0.68618181818181812</v>
      </c>
      <c r="M82" s="1">
        <f t="shared" si="8"/>
        <v>0.70482</v>
      </c>
      <c r="N82" s="9">
        <f t="shared" si="9"/>
        <v>-1.8638181818181887E-2</v>
      </c>
      <c r="O82">
        <v>-2.3999999999999998E-3</v>
      </c>
      <c r="P82">
        <v>0.7833</v>
      </c>
      <c r="Q82">
        <f t="shared" si="12"/>
        <v>-0.32909090909090477</v>
      </c>
      <c r="R82">
        <f t="shared" si="13"/>
        <v>11.447454545454406</v>
      </c>
      <c r="S82">
        <f t="shared" si="14"/>
        <v>32.64294857524488</v>
      </c>
      <c r="T82">
        <f t="shared" si="15"/>
        <v>0</v>
      </c>
    </row>
    <row r="83" spans="1:20" ht="17.399999999999999">
      <c r="A83" s="2" t="s">
        <v>55</v>
      </c>
      <c r="B83" s="3">
        <v>177795.49</v>
      </c>
      <c r="C83" s="3">
        <v>193100.36</v>
      </c>
      <c r="D83" s="1">
        <v>21.75</v>
      </c>
      <c r="E83" s="4">
        <v>0.72242857142857153</v>
      </c>
      <c r="F83" s="11">
        <f t="shared" si="10"/>
        <v>177798.49</v>
      </c>
      <c r="G83" s="11">
        <f t="shared" si="11"/>
        <v>193103.35999999999</v>
      </c>
      <c r="J83" s="1"/>
      <c r="K83" s="1">
        <v>33</v>
      </c>
      <c r="L83" s="7">
        <v>0.92600000000000005</v>
      </c>
      <c r="M83" s="1">
        <f t="shared" si="8"/>
        <v>0.70409999999999995</v>
      </c>
      <c r="N83" s="9">
        <f t="shared" si="9"/>
        <v>0.2219000000000001</v>
      </c>
      <c r="O83">
        <v>-2.3999999999999998E-3</v>
      </c>
      <c r="P83">
        <v>0.7833</v>
      </c>
      <c r="Q83">
        <f t="shared" si="12"/>
        <v>0.79939393939394732</v>
      </c>
      <c r="R83">
        <f t="shared" si="13"/>
        <v>-25.454000000000264</v>
      </c>
      <c r="S83">
        <f t="shared" si="14"/>
        <v>32.723245600774028</v>
      </c>
      <c r="T83">
        <f t="shared" si="15"/>
        <v>8.0297025529148414E-2</v>
      </c>
    </row>
    <row r="84" spans="1:20" ht="17.399999999999999">
      <c r="A84" s="2" t="s">
        <v>108</v>
      </c>
      <c r="B84" s="3">
        <v>178201.76</v>
      </c>
      <c r="C84" s="3">
        <v>192891.41</v>
      </c>
      <c r="D84" s="1">
        <v>21.75</v>
      </c>
      <c r="E84" s="4">
        <v>0.51557142857142857</v>
      </c>
      <c r="F84" s="11">
        <f t="shared" si="10"/>
        <v>178204.76</v>
      </c>
      <c r="G84" s="11">
        <f t="shared" si="11"/>
        <v>192894.41</v>
      </c>
      <c r="J84" s="1"/>
      <c r="K84" s="1">
        <v>34</v>
      </c>
      <c r="L84" s="7">
        <v>0.5615</v>
      </c>
      <c r="M84" s="1">
        <f t="shared" si="8"/>
        <v>0.70169999999999999</v>
      </c>
      <c r="N84" s="9">
        <f t="shared" si="9"/>
        <v>-0.14019999999999999</v>
      </c>
      <c r="O84">
        <v>-2.3999999999999998E-3</v>
      </c>
      <c r="P84">
        <v>0.7833</v>
      </c>
      <c r="Q84">
        <f t="shared" si="12"/>
        <v>-0.36450000000000005</v>
      </c>
      <c r="R84">
        <f t="shared" si="13"/>
        <v>12.954500000000001</v>
      </c>
      <c r="S84">
        <f t="shared" si="14"/>
        <v>33.612814139740401</v>
      </c>
      <c r="T84">
        <f t="shared" si="15"/>
        <v>0.88956853896637256</v>
      </c>
    </row>
    <row r="85" spans="1:20" ht="17.399999999999999">
      <c r="A85" s="2" t="s">
        <v>85</v>
      </c>
      <c r="B85" s="3">
        <v>178347.55</v>
      </c>
      <c r="C85" s="3">
        <v>193168.02</v>
      </c>
      <c r="D85" s="1">
        <v>21.75</v>
      </c>
      <c r="E85" s="4">
        <v>0.60899999999999999</v>
      </c>
      <c r="F85" s="11">
        <f t="shared" si="10"/>
        <v>178350.55</v>
      </c>
      <c r="G85" s="11">
        <f t="shared" si="11"/>
        <v>193171.02</v>
      </c>
      <c r="J85" s="1"/>
      <c r="K85" s="1">
        <v>35.1</v>
      </c>
      <c r="L85" s="5">
        <v>0.6684444444444444</v>
      </c>
      <c r="M85" s="1">
        <f t="shared" si="8"/>
        <v>0.69906000000000001</v>
      </c>
      <c r="N85" s="9">
        <f t="shared" si="9"/>
        <v>-3.0615555555555618E-2</v>
      </c>
      <c r="O85">
        <v>-2.3999999999999998E-3</v>
      </c>
      <c r="P85">
        <v>0.7833</v>
      </c>
      <c r="Q85">
        <f t="shared" si="12"/>
        <v>9.7222222222222057E-2</v>
      </c>
      <c r="R85">
        <f t="shared" si="13"/>
        <v>-2.7440555555555499</v>
      </c>
      <c r="S85">
        <f t="shared" si="14"/>
        <v>35.407316529109977</v>
      </c>
      <c r="T85">
        <f t="shared" si="15"/>
        <v>1.7945023893695762</v>
      </c>
    </row>
    <row r="86" spans="1:20" ht="17.399999999999999">
      <c r="A86" s="2" t="s">
        <v>38</v>
      </c>
      <c r="B86" s="3">
        <v>177232.51</v>
      </c>
      <c r="C86" s="3">
        <v>190937.36</v>
      </c>
      <c r="D86" s="1">
        <v>21.9</v>
      </c>
      <c r="E86" s="4">
        <v>0.72699999999999998</v>
      </c>
      <c r="F86" s="11">
        <f t="shared" si="10"/>
        <v>177235.51</v>
      </c>
      <c r="G86" s="11">
        <f t="shared" si="11"/>
        <v>190940.36</v>
      </c>
      <c r="J86" s="1"/>
      <c r="K86" s="1">
        <v>37</v>
      </c>
      <c r="L86" s="4">
        <v>0.95139999999999991</v>
      </c>
      <c r="M86" s="1">
        <f t="shared" si="8"/>
        <v>0.69450000000000001</v>
      </c>
      <c r="N86" s="9">
        <f t="shared" si="9"/>
        <v>0.25689999999999991</v>
      </c>
      <c r="O86">
        <v>-2.3999999999999998E-3</v>
      </c>
      <c r="P86">
        <v>0.7833</v>
      </c>
      <c r="Q86">
        <f t="shared" si="12"/>
        <v>0.14892397660818724</v>
      </c>
      <c r="R86">
        <f t="shared" si="13"/>
        <v>-4.5587871345029285</v>
      </c>
      <c r="S86">
        <f t="shared" si="14"/>
        <v>35.30231794221762</v>
      </c>
      <c r="T86">
        <f t="shared" si="15"/>
        <v>0</v>
      </c>
    </row>
    <row r="87" spans="1:20" ht="17.399999999999999">
      <c r="A87" s="2" t="s">
        <v>71</v>
      </c>
      <c r="B87" s="3">
        <v>177836.25</v>
      </c>
      <c r="C87" s="3">
        <v>191378.36</v>
      </c>
      <c r="D87" s="1">
        <v>22</v>
      </c>
      <c r="E87" s="4">
        <v>0.75733333333333341</v>
      </c>
      <c r="F87" s="11">
        <f t="shared" si="10"/>
        <v>177839.25</v>
      </c>
      <c r="G87" s="11">
        <f t="shared" si="11"/>
        <v>191381.36</v>
      </c>
      <c r="J87" s="1"/>
      <c r="K87" s="1">
        <v>37.5</v>
      </c>
      <c r="L87" s="4">
        <v>0.60183333333333333</v>
      </c>
      <c r="M87" s="1">
        <f t="shared" si="8"/>
        <v>0.69330000000000003</v>
      </c>
      <c r="N87" s="9">
        <f t="shared" si="9"/>
        <v>-9.1466666666666696E-2</v>
      </c>
      <c r="O87">
        <v>-2.3999999999999998E-3</v>
      </c>
      <c r="P87">
        <v>0.7833</v>
      </c>
      <c r="Q87">
        <f t="shared" si="12"/>
        <v>-0.69913333333333316</v>
      </c>
      <c r="R87">
        <f t="shared" si="13"/>
        <v>26.819333333333326</v>
      </c>
      <c r="S87">
        <f t="shared" si="14"/>
        <v>37.368720696584056</v>
      </c>
      <c r="T87">
        <f t="shared" si="15"/>
        <v>2.0664027543664361</v>
      </c>
    </row>
    <row r="88" spans="1:20" ht="17.399999999999999">
      <c r="A88" s="2" t="s">
        <v>111</v>
      </c>
      <c r="B88" s="3">
        <v>178530.46</v>
      </c>
      <c r="C88" s="3">
        <v>193073.61</v>
      </c>
      <c r="D88" s="1">
        <v>22</v>
      </c>
      <c r="E88" s="4">
        <v>0.76200000000000001</v>
      </c>
      <c r="F88" s="11">
        <f t="shared" si="10"/>
        <v>178533.46</v>
      </c>
      <c r="G88" s="11">
        <f t="shared" si="11"/>
        <v>193076.61</v>
      </c>
      <c r="J88" s="1"/>
      <c r="K88" s="1">
        <v>42</v>
      </c>
      <c r="L88" s="4">
        <v>0.53849999999999998</v>
      </c>
      <c r="M88" s="1">
        <f t="shared" si="8"/>
        <v>0.6825</v>
      </c>
      <c r="N88" s="9">
        <f t="shared" si="9"/>
        <v>-0.14400000000000002</v>
      </c>
      <c r="O88">
        <v>-2.3999999999999998E-3</v>
      </c>
      <c r="P88">
        <v>0.7833</v>
      </c>
      <c r="Q88">
        <f t="shared" si="12"/>
        <v>-1.4074074074074079E-2</v>
      </c>
      <c r="R88">
        <f t="shared" si="13"/>
        <v>1.1296111111111113</v>
      </c>
      <c r="S88">
        <f t="shared" si="14"/>
        <v>29.664974619289346</v>
      </c>
      <c r="T88">
        <f t="shared" si="15"/>
        <v>0</v>
      </c>
    </row>
    <row r="89" spans="1:20" ht="17.399999999999999">
      <c r="A89" s="2" t="s">
        <v>119</v>
      </c>
      <c r="B89" s="3">
        <v>179492.97</v>
      </c>
      <c r="C89" s="3">
        <v>191121.59</v>
      </c>
      <c r="D89" s="1">
        <v>22</v>
      </c>
      <c r="E89" s="4">
        <v>0.71583333333333332</v>
      </c>
      <c r="F89" s="11">
        <f t="shared" si="10"/>
        <v>179495.97</v>
      </c>
      <c r="G89" s="11">
        <f t="shared" si="11"/>
        <v>191124.59</v>
      </c>
      <c r="J89" s="1"/>
      <c r="K89" s="1"/>
      <c r="L89" s="1"/>
      <c r="M89" s="1"/>
      <c r="N89" s="9">
        <f>AVERAGE(N2:N88)</f>
        <v>-2.016269011958673E-3</v>
      </c>
      <c r="O89">
        <v>-2.3999999999999998E-3</v>
      </c>
      <c r="P89">
        <v>0.7833</v>
      </c>
      <c r="Q89">
        <f t="shared" si="12"/>
        <v>1.282142857142857E-2</v>
      </c>
      <c r="R89">
        <f t="shared" si="13"/>
        <v>0</v>
      </c>
      <c r="S89">
        <f t="shared" si="14"/>
        <v>51.460347254809953</v>
      </c>
      <c r="T89">
        <f t="shared" si="15"/>
        <v>21.795372635520607</v>
      </c>
    </row>
    <row r="90" spans="1:20" ht="17.399999999999999">
      <c r="A90" s="2" t="s">
        <v>7</v>
      </c>
      <c r="B90" s="3">
        <v>177245.26</v>
      </c>
      <c r="C90" s="3">
        <v>191228.23</v>
      </c>
      <c r="D90" s="1">
        <v>22.25</v>
      </c>
      <c r="E90" s="5">
        <v>0.66274999999999995</v>
      </c>
      <c r="F90" s="11">
        <f t="shared" si="10"/>
        <v>177248.26</v>
      </c>
      <c r="G90" s="11">
        <f t="shared" si="11"/>
        <v>191231.23</v>
      </c>
      <c r="J90" s="1"/>
      <c r="K90" s="1"/>
      <c r="L90" s="1"/>
      <c r="M90" s="1"/>
      <c r="N90" s="1"/>
      <c r="O90">
        <v>-2.3999999999999998E-3</v>
      </c>
      <c r="P90">
        <v>0.7833</v>
      </c>
      <c r="Q90" t="e">
        <f t="shared" si="12"/>
        <v>#DIV/0!</v>
      </c>
      <c r="R90" t="e">
        <f t="shared" si="13"/>
        <v>#DIV/0!</v>
      </c>
      <c r="S90" t="e">
        <f t="shared" si="14"/>
        <v>#DIV/0!</v>
      </c>
      <c r="T90" t="e">
        <f t="shared" si="15"/>
        <v>#DIV/0!</v>
      </c>
    </row>
    <row r="91" spans="1:20" ht="17.399999999999999">
      <c r="A91" s="2" t="s">
        <v>37</v>
      </c>
      <c r="B91" s="3">
        <v>177448.42</v>
      </c>
      <c r="C91" s="3">
        <v>191233.58</v>
      </c>
      <c r="D91" s="1">
        <v>22.25</v>
      </c>
      <c r="E91" s="4">
        <v>0.69</v>
      </c>
      <c r="F91" s="11">
        <f t="shared" si="10"/>
        <v>177451.42</v>
      </c>
      <c r="G91" s="11">
        <f t="shared" si="11"/>
        <v>191236.58</v>
      </c>
      <c r="J91" s="1"/>
      <c r="K91" s="1"/>
      <c r="L91" s="1"/>
      <c r="M91" s="1"/>
      <c r="N91" s="1"/>
      <c r="O91">
        <v>-2.3999999999999998E-3</v>
      </c>
      <c r="P91">
        <v>0.7833</v>
      </c>
      <c r="Q91" t="e">
        <f t="shared" si="12"/>
        <v>#DIV/0!</v>
      </c>
      <c r="R91" t="e">
        <f t="shared" si="13"/>
        <v>#DIV/0!</v>
      </c>
      <c r="S91" t="e">
        <f t="shared" si="14"/>
        <v>#DIV/0!</v>
      </c>
      <c r="T91" t="e">
        <f t="shared" si="15"/>
        <v>#DIV/0!</v>
      </c>
    </row>
    <row r="92" spans="1:20" ht="17.399999999999999">
      <c r="A92" s="2" t="s">
        <v>94</v>
      </c>
      <c r="B92" s="3">
        <v>177585.96</v>
      </c>
      <c r="C92" s="3">
        <v>191244.76</v>
      </c>
      <c r="D92" s="1">
        <v>22.25</v>
      </c>
      <c r="E92" s="4">
        <v>0.68614285714285717</v>
      </c>
      <c r="F92" s="11">
        <f t="shared" si="10"/>
        <v>177588.96</v>
      </c>
      <c r="G92" s="11">
        <f t="shared" si="11"/>
        <v>191247.76</v>
      </c>
      <c r="J92" s="1"/>
      <c r="K92" s="1"/>
      <c r="L92" s="1"/>
      <c r="M92" s="1"/>
      <c r="N92" s="1"/>
      <c r="O92">
        <v>-2.3999999999999998E-3</v>
      </c>
      <c r="P92">
        <v>0.7833</v>
      </c>
      <c r="Q92" t="e">
        <f t="shared" si="12"/>
        <v>#DIV/0!</v>
      </c>
      <c r="R92" t="e">
        <f t="shared" si="13"/>
        <v>#DIV/0!</v>
      </c>
      <c r="S92" t="e">
        <f t="shared" si="14"/>
        <v>#DIV/0!</v>
      </c>
      <c r="T92" t="e">
        <f t="shared" si="15"/>
        <v>#DIV/0!</v>
      </c>
    </row>
    <row r="93" spans="1:20" ht="17.399999999999999">
      <c r="A93" s="2" t="s">
        <v>134</v>
      </c>
      <c r="B93" s="3">
        <v>178076.94</v>
      </c>
      <c r="C93" s="3">
        <v>190825.62</v>
      </c>
      <c r="D93" s="1">
        <v>22.25</v>
      </c>
      <c r="E93" s="4">
        <v>0.82820000000000005</v>
      </c>
      <c r="F93" s="11">
        <f t="shared" si="10"/>
        <v>178079.94</v>
      </c>
      <c r="G93" s="11">
        <f t="shared" si="11"/>
        <v>190828.62</v>
      </c>
      <c r="J93" s="1"/>
      <c r="K93" s="1"/>
      <c r="L93" s="1"/>
      <c r="M93" s="1"/>
      <c r="N93" s="1"/>
      <c r="O93">
        <v>-2.3999999999999998E-3</v>
      </c>
      <c r="P93">
        <v>0.7833</v>
      </c>
      <c r="Q93" t="e">
        <f t="shared" si="12"/>
        <v>#DIV/0!</v>
      </c>
      <c r="R93" t="e">
        <f t="shared" si="13"/>
        <v>#DIV/0!</v>
      </c>
      <c r="S93" t="e">
        <f t="shared" si="14"/>
        <v>#DIV/0!</v>
      </c>
      <c r="T93" t="e">
        <f t="shared" si="15"/>
        <v>#DIV/0!</v>
      </c>
    </row>
    <row r="94" spans="1:20" ht="17.399999999999999">
      <c r="A94" s="2" t="s">
        <v>22</v>
      </c>
      <c r="B94" s="3">
        <v>178252.79</v>
      </c>
      <c r="C94" s="3">
        <v>192809.82</v>
      </c>
      <c r="D94" s="1">
        <v>22.25</v>
      </c>
      <c r="E94" s="4">
        <v>0.75749999999999995</v>
      </c>
      <c r="F94" s="11">
        <f t="shared" si="10"/>
        <v>178255.79</v>
      </c>
      <c r="G94" s="11">
        <f t="shared" si="11"/>
        <v>192812.82</v>
      </c>
      <c r="J94" s="1"/>
      <c r="K94" s="1"/>
      <c r="L94" s="1"/>
      <c r="M94" s="1"/>
      <c r="N94" s="1"/>
      <c r="O94">
        <v>-2.3999999999999998E-3</v>
      </c>
      <c r="P94">
        <v>0.7833</v>
      </c>
      <c r="Q94" t="e">
        <f t="shared" si="12"/>
        <v>#DIV/0!</v>
      </c>
      <c r="R94" t="e">
        <f t="shared" si="13"/>
        <v>#DIV/0!</v>
      </c>
      <c r="S94" t="e">
        <f t="shared" si="14"/>
        <v>#DIV/0!</v>
      </c>
      <c r="T94" t="e">
        <f t="shared" si="15"/>
        <v>#DIV/0!</v>
      </c>
    </row>
    <row r="95" spans="1:20" ht="17.399999999999999">
      <c r="A95" s="2" t="s">
        <v>16</v>
      </c>
      <c r="B95" s="3">
        <v>178820.39</v>
      </c>
      <c r="C95" s="3">
        <v>192533.62</v>
      </c>
      <c r="D95" s="1">
        <v>22.4</v>
      </c>
      <c r="E95" s="4">
        <v>0.73899999999999999</v>
      </c>
      <c r="F95" s="11">
        <f t="shared" si="10"/>
        <v>178823.39</v>
      </c>
      <c r="G95" s="11">
        <f t="shared" si="11"/>
        <v>192536.62</v>
      </c>
      <c r="J95" s="1"/>
      <c r="K95" s="1"/>
      <c r="L95" s="1"/>
      <c r="M95" s="1"/>
      <c r="N95" s="1"/>
      <c r="O95">
        <v>-2.3999999999999998E-3</v>
      </c>
      <c r="P95">
        <v>0.7833</v>
      </c>
      <c r="Q95" t="e">
        <f t="shared" si="12"/>
        <v>#DIV/0!</v>
      </c>
      <c r="R95" t="e">
        <f t="shared" si="13"/>
        <v>#DIV/0!</v>
      </c>
      <c r="S95" t="e">
        <f t="shared" si="14"/>
        <v>#DIV/0!</v>
      </c>
      <c r="T95" t="e">
        <f t="shared" si="15"/>
        <v>#DIV/0!</v>
      </c>
    </row>
    <row r="96" spans="1:20" ht="17.399999999999999">
      <c r="A96" s="2" t="s">
        <v>113</v>
      </c>
      <c r="B96" s="3">
        <v>178974.2</v>
      </c>
      <c r="C96" s="3">
        <v>192669.93</v>
      </c>
      <c r="D96" s="1">
        <v>22.5</v>
      </c>
      <c r="E96" s="4">
        <v>0.51800000000000002</v>
      </c>
      <c r="F96" s="11">
        <f t="shared" si="10"/>
        <v>178977.2</v>
      </c>
      <c r="G96" s="11">
        <f t="shared" si="11"/>
        <v>192672.93</v>
      </c>
      <c r="J96" s="1"/>
      <c r="K96" s="1"/>
      <c r="L96" s="1"/>
      <c r="M96" s="1"/>
      <c r="N96" s="1"/>
      <c r="O96">
        <v>-2.3999999999999998E-3</v>
      </c>
      <c r="P96">
        <v>0.7833</v>
      </c>
      <c r="Q96" t="e">
        <f t="shared" si="12"/>
        <v>#DIV/0!</v>
      </c>
      <c r="R96" t="e">
        <f t="shared" si="13"/>
        <v>#DIV/0!</v>
      </c>
      <c r="S96" t="e">
        <f t="shared" si="14"/>
        <v>#DIV/0!</v>
      </c>
      <c r="T96" t="e">
        <f t="shared" si="15"/>
        <v>#DIV/0!</v>
      </c>
    </row>
    <row r="97" spans="1:20" ht="17.399999999999999">
      <c r="A97" s="8" t="s">
        <v>144</v>
      </c>
      <c r="B97" s="3">
        <v>180224</v>
      </c>
      <c r="C97" s="3">
        <v>191869</v>
      </c>
      <c r="D97" s="1">
        <v>22.95</v>
      </c>
      <c r="E97" s="7">
        <v>0.77600000000000002</v>
      </c>
      <c r="F97" s="11">
        <f t="shared" si="10"/>
        <v>180227</v>
      </c>
      <c r="G97" s="11">
        <f t="shared" si="11"/>
        <v>191872</v>
      </c>
      <c r="J97" s="1"/>
      <c r="K97" s="1"/>
      <c r="L97" s="1"/>
      <c r="M97" s="1"/>
      <c r="N97" s="1"/>
      <c r="O97">
        <v>-2.3999999999999998E-3</v>
      </c>
      <c r="P97">
        <v>0.7833</v>
      </c>
      <c r="Q97" t="e">
        <f t="shared" si="12"/>
        <v>#DIV/0!</v>
      </c>
      <c r="R97" t="e">
        <f t="shared" si="13"/>
        <v>#DIV/0!</v>
      </c>
      <c r="S97" t="e">
        <f t="shared" si="14"/>
        <v>#DIV/0!</v>
      </c>
      <c r="T97" t="e">
        <f t="shared" si="15"/>
        <v>#DIV/0!</v>
      </c>
    </row>
    <row r="98" spans="1:20" ht="17.399999999999999">
      <c r="A98" s="2" t="s">
        <v>19</v>
      </c>
      <c r="B98" s="3">
        <v>177199.68</v>
      </c>
      <c r="C98" s="3">
        <v>192569.64</v>
      </c>
      <c r="D98" s="1">
        <v>23</v>
      </c>
      <c r="E98" s="4">
        <v>0.62575000000000003</v>
      </c>
      <c r="F98" s="11">
        <f t="shared" si="10"/>
        <v>177202.68</v>
      </c>
      <c r="G98" s="11">
        <f t="shared" si="11"/>
        <v>192572.64</v>
      </c>
      <c r="J98" s="1"/>
      <c r="K98" s="1"/>
      <c r="L98" s="1"/>
      <c r="M98" s="1"/>
      <c r="N98" s="1"/>
      <c r="O98">
        <v>-2.3999999999999998E-3</v>
      </c>
      <c r="P98">
        <v>0.7833</v>
      </c>
      <c r="Q98" t="e">
        <f t="shared" si="12"/>
        <v>#DIV/0!</v>
      </c>
      <c r="R98" t="e">
        <f t="shared" si="13"/>
        <v>#DIV/0!</v>
      </c>
      <c r="S98" t="e">
        <f t="shared" si="14"/>
        <v>#DIV/0!</v>
      </c>
      <c r="T98" t="e">
        <f t="shared" si="15"/>
        <v>#DIV/0!</v>
      </c>
    </row>
    <row r="99" spans="1:20" ht="17.399999999999999">
      <c r="A99" s="2" t="s">
        <v>96</v>
      </c>
      <c r="B99" s="3">
        <v>177326.2</v>
      </c>
      <c r="C99" s="3">
        <v>191219</v>
      </c>
      <c r="D99" s="1">
        <v>23.25</v>
      </c>
      <c r="E99" s="4">
        <v>0.73119999999999996</v>
      </c>
      <c r="F99" s="11">
        <f t="shared" si="10"/>
        <v>177329.2</v>
      </c>
      <c r="G99" s="11">
        <f t="shared" si="11"/>
        <v>191222</v>
      </c>
      <c r="J99" s="1"/>
      <c r="K99" s="1"/>
      <c r="L99" s="1"/>
      <c r="M99" s="1"/>
      <c r="N99" s="1"/>
      <c r="O99">
        <v>-2.3999999999999998E-3</v>
      </c>
      <c r="P99">
        <v>0.7833</v>
      </c>
      <c r="Q99" t="e">
        <f t="shared" si="12"/>
        <v>#DIV/0!</v>
      </c>
      <c r="R99" t="e">
        <f t="shared" si="13"/>
        <v>#DIV/0!</v>
      </c>
      <c r="S99" t="e">
        <f t="shared" si="14"/>
        <v>#DIV/0!</v>
      </c>
      <c r="T99" t="e">
        <f t="shared" si="15"/>
        <v>#DIV/0!</v>
      </c>
    </row>
    <row r="100" spans="1:20" ht="17.399999999999999">
      <c r="A100" s="2" t="s">
        <v>21</v>
      </c>
      <c r="B100" s="3">
        <v>178524.44</v>
      </c>
      <c r="C100" s="3">
        <v>192777.95</v>
      </c>
      <c r="D100" s="1">
        <v>23.25</v>
      </c>
      <c r="E100" s="4">
        <v>0.73</v>
      </c>
      <c r="F100" s="11">
        <f t="shared" si="10"/>
        <v>178527.44</v>
      </c>
      <c r="G100" s="11">
        <f t="shared" si="11"/>
        <v>192780.95</v>
      </c>
      <c r="J100" s="1"/>
      <c r="K100" s="1"/>
      <c r="L100" s="1"/>
      <c r="M100" s="1"/>
      <c r="N100" s="1"/>
      <c r="O100">
        <v>-2.3999999999999998E-3</v>
      </c>
      <c r="P100">
        <v>0.7833</v>
      </c>
      <c r="Q100" t="e">
        <f t="shared" si="12"/>
        <v>#DIV/0!</v>
      </c>
      <c r="R100" t="e">
        <f t="shared" si="13"/>
        <v>#DIV/0!</v>
      </c>
      <c r="S100" t="e">
        <f t="shared" si="14"/>
        <v>#DIV/0!</v>
      </c>
      <c r="T100" t="e">
        <f t="shared" si="15"/>
        <v>#DIV/0!</v>
      </c>
    </row>
    <row r="101" spans="1:20" ht="17.399999999999999">
      <c r="A101" s="2" t="s">
        <v>88</v>
      </c>
      <c r="B101" s="3">
        <v>178549.34</v>
      </c>
      <c r="C101" s="3">
        <v>192525.95</v>
      </c>
      <c r="D101" s="1">
        <v>23.25</v>
      </c>
      <c r="E101" s="4">
        <v>0.68599999999999994</v>
      </c>
      <c r="F101" s="11">
        <f t="shared" si="10"/>
        <v>178552.34</v>
      </c>
      <c r="G101" s="11">
        <f t="shared" si="11"/>
        <v>192528.95</v>
      </c>
      <c r="J101" s="1"/>
      <c r="K101" s="1"/>
      <c r="L101" s="1"/>
      <c r="M101" s="1"/>
      <c r="N101" s="1"/>
      <c r="O101">
        <v>-2.3999999999999998E-3</v>
      </c>
      <c r="P101">
        <v>0.7833</v>
      </c>
      <c r="Q101" t="e">
        <f t="shared" si="12"/>
        <v>#DIV/0!</v>
      </c>
      <c r="R101" t="e">
        <f t="shared" si="13"/>
        <v>#DIV/0!</v>
      </c>
      <c r="S101" t="e">
        <f t="shared" si="14"/>
        <v>#DIV/0!</v>
      </c>
      <c r="T101" t="e">
        <f t="shared" si="15"/>
        <v>#DIV/0!</v>
      </c>
    </row>
    <row r="102" spans="1:20" ht="17.399999999999999">
      <c r="A102" s="2" t="s">
        <v>69</v>
      </c>
      <c r="B102" s="3">
        <v>178839.3</v>
      </c>
      <c r="C102" s="3">
        <v>191360.16</v>
      </c>
      <c r="D102" s="1">
        <v>23.5</v>
      </c>
      <c r="E102" s="4">
        <v>0.62450000000000006</v>
      </c>
      <c r="F102" s="11">
        <f t="shared" si="10"/>
        <v>178842.3</v>
      </c>
      <c r="G102" s="11">
        <f t="shared" si="11"/>
        <v>191363.16</v>
      </c>
      <c r="J102" s="1"/>
      <c r="K102" s="1"/>
      <c r="L102" s="1"/>
      <c r="M102" s="1"/>
      <c r="N102" s="1"/>
      <c r="O102">
        <v>-2.3999999999999998E-3</v>
      </c>
      <c r="P102">
        <v>0.7833</v>
      </c>
      <c r="Q102" t="e">
        <f t="shared" si="12"/>
        <v>#DIV/0!</v>
      </c>
      <c r="R102" t="e">
        <f t="shared" si="13"/>
        <v>#DIV/0!</v>
      </c>
      <c r="S102" t="e">
        <f t="shared" si="14"/>
        <v>#DIV/0!</v>
      </c>
      <c r="T102" t="e">
        <f t="shared" si="15"/>
        <v>#DIV/0!</v>
      </c>
    </row>
    <row r="103" spans="1:20" ht="17.399999999999999">
      <c r="A103" s="2" t="s">
        <v>63</v>
      </c>
      <c r="B103" s="3">
        <v>179022.66</v>
      </c>
      <c r="C103" s="3">
        <v>192885.25</v>
      </c>
      <c r="D103" s="1">
        <v>23.6</v>
      </c>
      <c r="E103" s="4">
        <v>0.75</v>
      </c>
      <c r="F103" s="11">
        <f t="shared" si="10"/>
        <v>179025.66</v>
      </c>
      <c r="G103" s="11">
        <f t="shared" si="11"/>
        <v>192888.25</v>
      </c>
      <c r="J103" s="1"/>
      <c r="K103" s="1"/>
      <c r="L103" s="1"/>
      <c r="M103" s="1"/>
      <c r="N103" s="1"/>
      <c r="O103">
        <v>-2.3999999999999998E-3</v>
      </c>
      <c r="P103">
        <v>0.7833</v>
      </c>
      <c r="Q103" t="e">
        <f t="shared" si="12"/>
        <v>#DIV/0!</v>
      </c>
      <c r="R103" t="e">
        <f t="shared" si="13"/>
        <v>#DIV/0!</v>
      </c>
      <c r="S103" t="e">
        <f t="shared" si="14"/>
        <v>#DIV/0!</v>
      </c>
      <c r="T103" t="e">
        <f t="shared" si="15"/>
        <v>#DIV/0!</v>
      </c>
    </row>
    <row r="104" spans="1:20" ht="17.399999999999999">
      <c r="A104" s="2" t="s">
        <v>151</v>
      </c>
      <c r="B104" s="3">
        <v>180087.19</v>
      </c>
      <c r="C104" s="3">
        <v>191803.9</v>
      </c>
      <c r="D104" s="1">
        <v>23.75</v>
      </c>
      <c r="E104" s="7">
        <v>0.64219999999999999</v>
      </c>
      <c r="F104" s="11">
        <f t="shared" si="10"/>
        <v>180090.19</v>
      </c>
      <c r="G104" s="11">
        <f t="shared" si="11"/>
        <v>191806.9</v>
      </c>
      <c r="J104" s="1"/>
      <c r="K104" s="1"/>
      <c r="L104" s="1"/>
      <c r="M104" s="1"/>
      <c r="N104" s="1"/>
      <c r="O104">
        <v>-2.3999999999999998E-3</v>
      </c>
      <c r="P104">
        <v>0.7833</v>
      </c>
      <c r="Q104" t="e">
        <f t="shared" si="12"/>
        <v>#DIV/0!</v>
      </c>
      <c r="R104" t="e">
        <f t="shared" si="13"/>
        <v>#DIV/0!</v>
      </c>
      <c r="S104" t="e">
        <f t="shared" si="14"/>
        <v>#DIV/0!</v>
      </c>
      <c r="T104" t="e">
        <f t="shared" si="15"/>
        <v>#DIV/0!</v>
      </c>
    </row>
    <row r="105" spans="1:20" ht="17.399999999999999">
      <c r="A105" s="2" t="s">
        <v>30</v>
      </c>
      <c r="B105" s="3">
        <v>178050.4</v>
      </c>
      <c r="C105" s="3">
        <v>191297.22</v>
      </c>
      <c r="D105" s="1">
        <v>23.85</v>
      </c>
      <c r="E105" s="4">
        <v>0.69466666666666665</v>
      </c>
      <c r="F105" s="11">
        <f t="shared" si="10"/>
        <v>178053.4</v>
      </c>
      <c r="G105" s="11">
        <f t="shared" si="11"/>
        <v>191300.22</v>
      </c>
      <c r="J105" s="1"/>
      <c r="K105" s="1"/>
      <c r="L105" s="1"/>
      <c r="M105" s="1"/>
      <c r="N105" s="1"/>
      <c r="O105">
        <v>-2.3999999999999998E-3</v>
      </c>
      <c r="P105">
        <v>0.7833</v>
      </c>
      <c r="Q105" t="e">
        <f t="shared" si="12"/>
        <v>#DIV/0!</v>
      </c>
      <c r="R105" t="e">
        <f t="shared" si="13"/>
        <v>#DIV/0!</v>
      </c>
      <c r="S105" t="e">
        <f t="shared" si="14"/>
        <v>#DIV/0!</v>
      </c>
      <c r="T105" t="e">
        <f t="shared" si="15"/>
        <v>#DIV/0!</v>
      </c>
    </row>
    <row r="106" spans="1:20" ht="17.399999999999999">
      <c r="A106" s="2" t="s">
        <v>138</v>
      </c>
      <c r="B106" s="3">
        <v>177520.47</v>
      </c>
      <c r="C106" s="3">
        <v>190721.74</v>
      </c>
      <c r="D106" s="1">
        <v>24</v>
      </c>
      <c r="E106" s="4">
        <v>0.7350000000000001</v>
      </c>
      <c r="F106" s="11">
        <f t="shared" si="10"/>
        <v>177523.47</v>
      </c>
      <c r="G106" s="11">
        <f t="shared" si="11"/>
        <v>190724.74</v>
      </c>
      <c r="J106" s="1"/>
      <c r="K106" s="1"/>
      <c r="L106" s="1"/>
      <c r="M106" s="1"/>
      <c r="N106" s="1"/>
      <c r="O106">
        <v>-2.3999999999999998E-3</v>
      </c>
      <c r="P106">
        <v>0.7833</v>
      </c>
      <c r="Q106" t="e">
        <f t="shared" si="12"/>
        <v>#DIV/0!</v>
      </c>
      <c r="R106" t="e">
        <f t="shared" si="13"/>
        <v>#DIV/0!</v>
      </c>
      <c r="S106" t="e">
        <f t="shared" si="14"/>
        <v>#DIV/0!</v>
      </c>
      <c r="T106" t="e">
        <f t="shared" si="15"/>
        <v>#DIV/0!</v>
      </c>
    </row>
    <row r="107" spans="1:20" ht="17.399999999999999">
      <c r="A107" s="2" t="s">
        <v>106</v>
      </c>
      <c r="B107" s="3">
        <v>177973.7</v>
      </c>
      <c r="C107" s="3">
        <v>193201.94</v>
      </c>
      <c r="D107" s="1">
        <v>24</v>
      </c>
      <c r="E107" s="4">
        <v>0.54</v>
      </c>
      <c r="F107" s="11">
        <f t="shared" si="10"/>
        <v>177976.7</v>
      </c>
      <c r="G107" s="11">
        <f t="shared" si="11"/>
        <v>193204.94</v>
      </c>
      <c r="J107" s="1"/>
      <c r="K107" s="1"/>
      <c r="L107" s="1"/>
      <c r="M107" s="1"/>
      <c r="N107" s="1"/>
      <c r="O107">
        <v>-2.3999999999999998E-3</v>
      </c>
      <c r="P107">
        <v>0.7833</v>
      </c>
      <c r="Q107" t="e">
        <f t="shared" si="12"/>
        <v>#DIV/0!</v>
      </c>
      <c r="R107" t="e">
        <f t="shared" si="13"/>
        <v>#DIV/0!</v>
      </c>
      <c r="S107" t="e">
        <f t="shared" si="14"/>
        <v>#DIV/0!</v>
      </c>
      <c r="T107" t="e">
        <f t="shared" si="15"/>
        <v>#DIV/0!</v>
      </c>
    </row>
    <row r="108" spans="1:20" ht="17.399999999999999">
      <c r="A108" s="2" t="s">
        <v>130</v>
      </c>
      <c r="B108" s="3">
        <v>178449.43</v>
      </c>
      <c r="C108" s="3">
        <v>190886.99</v>
      </c>
      <c r="D108" s="1">
        <v>24</v>
      </c>
      <c r="E108" s="4">
        <v>0.68550000000000011</v>
      </c>
      <c r="F108" s="11">
        <f t="shared" si="10"/>
        <v>178452.43</v>
      </c>
      <c r="G108" s="11">
        <f t="shared" si="11"/>
        <v>190889.99</v>
      </c>
      <c r="J108" s="1"/>
      <c r="K108" s="1"/>
      <c r="L108" s="1"/>
      <c r="M108" s="1"/>
      <c r="N108" s="1"/>
      <c r="O108">
        <v>-2.3999999999999998E-3</v>
      </c>
      <c r="P108">
        <v>0.7833</v>
      </c>
      <c r="Q108" t="e">
        <f t="shared" si="12"/>
        <v>#DIV/0!</v>
      </c>
      <c r="R108" t="e">
        <f t="shared" si="13"/>
        <v>#DIV/0!</v>
      </c>
      <c r="S108" t="e">
        <f t="shared" si="14"/>
        <v>#DIV/0!</v>
      </c>
      <c r="T108" t="e">
        <f t="shared" si="15"/>
        <v>#DIV/0!</v>
      </c>
    </row>
    <row r="109" spans="1:20" ht="17.399999999999999">
      <c r="A109" s="2" t="s">
        <v>67</v>
      </c>
      <c r="B109" s="3">
        <v>179329.55</v>
      </c>
      <c r="C109" s="3">
        <v>191413.16</v>
      </c>
      <c r="D109" s="1">
        <v>24</v>
      </c>
      <c r="E109" s="4">
        <v>0.55740000000000001</v>
      </c>
      <c r="F109" s="11">
        <f t="shared" si="10"/>
        <v>179332.55</v>
      </c>
      <c r="G109" s="11">
        <f t="shared" si="11"/>
        <v>191416.16</v>
      </c>
      <c r="J109" s="1"/>
      <c r="K109" s="1"/>
      <c r="L109" s="1"/>
      <c r="M109" s="1"/>
      <c r="N109" s="1"/>
      <c r="O109">
        <v>-2.3999999999999998E-3</v>
      </c>
      <c r="P109">
        <v>0.7833</v>
      </c>
      <c r="Q109" t="e">
        <f t="shared" si="12"/>
        <v>#DIV/0!</v>
      </c>
      <c r="R109" t="e">
        <f t="shared" si="13"/>
        <v>#DIV/0!</v>
      </c>
      <c r="S109" t="e">
        <f t="shared" si="14"/>
        <v>#DIV/0!</v>
      </c>
      <c r="T109" t="e">
        <f t="shared" si="15"/>
        <v>#DIV/0!</v>
      </c>
    </row>
    <row r="110" spans="1:20" ht="17.399999999999999">
      <c r="A110" s="2" t="s">
        <v>27</v>
      </c>
      <c r="B110" s="3">
        <v>179533.31</v>
      </c>
      <c r="C110" s="3">
        <v>191455.7</v>
      </c>
      <c r="D110" s="1">
        <v>24</v>
      </c>
      <c r="E110" s="4">
        <v>0.60419999999999996</v>
      </c>
      <c r="F110" s="11">
        <f t="shared" si="10"/>
        <v>179536.31</v>
      </c>
      <c r="G110" s="11">
        <f t="shared" si="11"/>
        <v>191458.7</v>
      </c>
      <c r="J110" s="1"/>
      <c r="K110" s="1"/>
      <c r="L110" s="1"/>
      <c r="M110" s="1"/>
      <c r="N110" s="1"/>
      <c r="O110">
        <v>-2.3999999999999998E-3</v>
      </c>
      <c r="P110">
        <v>0.7833</v>
      </c>
      <c r="Q110" t="e">
        <f t="shared" si="12"/>
        <v>#DIV/0!</v>
      </c>
      <c r="R110" t="e">
        <f t="shared" si="13"/>
        <v>#DIV/0!</v>
      </c>
      <c r="S110" t="e">
        <f t="shared" si="14"/>
        <v>#DIV/0!</v>
      </c>
      <c r="T110" t="e">
        <f t="shared" si="15"/>
        <v>#DIV/0!</v>
      </c>
    </row>
    <row r="111" spans="1:20" ht="17.399999999999999">
      <c r="A111" s="8" t="s">
        <v>145</v>
      </c>
      <c r="B111" s="3">
        <v>180141</v>
      </c>
      <c r="C111" s="3">
        <v>191590</v>
      </c>
      <c r="D111" s="1">
        <v>24.250000000000004</v>
      </c>
      <c r="E111" s="7">
        <v>0.70350000000000001</v>
      </c>
      <c r="F111" s="11">
        <f t="shared" si="10"/>
        <v>180144</v>
      </c>
      <c r="G111" s="11">
        <f t="shared" si="11"/>
        <v>191593</v>
      </c>
      <c r="J111" s="1"/>
      <c r="K111" s="1"/>
      <c r="L111" s="1"/>
      <c r="M111" s="1"/>
      <c r="N111" s="1"/>
      <c r="O111">
        <v>-2.3999999999999998E-3</v>
      </c>
      <c r="P111">
        <v>0.7833</v>
      </c>
      <c r="Q111" t="e">
        <f t="shared" si="12"/>
        <v>#DIV/0!</v>
      </c>
      <c r="R111" t="e">
        <f t="shared" si="13"/>
        <v>#DIV/0!</v>
      </c>
      <c r="S111" t="e">
        <f t="shared" si="14"/>
        <v>#DIV/0!</v>
      </c>
      <c r="T111" t="e">
        <f t="shared" si="15"/>
        <v>#DIV/0!</v>
      </c>
    </row>
    <row r="112" spans="1:20" ht="17.399999999999999">
      <c r="A112" s="2" t="s">
        <v>132</v>
      </c>
      <c r="B112" s="3">
        <v>178261.55</v>
      </c>
      <c r="C112" s="3">
        <v>190859.75</v>
      </c>
      <c r="D112" s="1">
        <v>24.5</v>
      </c>
      <c r="E112" s="4">
        <v>0.64466666666666661</v>
      </c>
      <c r="F112" s="11">
        <f t="shared" si="10"/>
        <v>178264.55</v>
      </c>
      <c r="G112" s="11">
        <f t="shared" si="11"/>
        <v>190862.75</v>
      </c>
      <c r="J112" s="1"/>
      <c r="K112" s="1"/>
      <c r="L112" s="1"/>
      <c r="M112" s="1"/>
      <c r="N112" s="1"/>
      <c r="O112">
        <v>-2.3999999999999998E-3</v>
      </c>
      <c r="P112">
        <v>0.7833</v>
      </c>
      <c r="Q112" t="e">
        <f t="shared" si="12"/>
        <v>#DIV/0!</v>
      </c>
      <c r="R112" t="e">
        <f t="shared" si="13"/>
        <v>#DIV/0!</v>
      </c>
      <c r="S112" t="e">
        <f t="shared" si="14"/>
        <v>#DIV/0!</v>
      </c>
      <c r="T112" t="e">
        <f t="shared" si="15"/>
        <v>#DIV/0!</v>
      </c>
    </row>
    <row r="113" spans="1:20" ht="17.399999999999999">
      <c r="A113" s="2" t="s">
        <v>92</v>
      </c>
      <c r="B113" s="3">
        <v>178252.55</v>
      </c>
      <c r="C113" s="3">
        <v>191296.4</v>
      </c>
      <c r="D113" s="1">
        <v>24.7</v>
      </c>
      <c r="E113" s="4">
        <v>0.69733333333333325</v>
      </c>
      <c r="F113" s="11">
        <f t="shared" si="10"/>
        <v>178255.55</v>
      </c>
      <c r="G113" s="11">
        <f t="shared" si="11"/>
        <v>191299.4</v>
      </c>
      <c r="J113" s="1"/>
      <c r="K113" s="1"/>
      <c r="L113" s="1"/>
      <c r="M113" s="1"/>
      <c r="N113" s="1"/>
      <c r="O113">
        <v>-2.3999999999999998E-3</v>
      </c>
      <c r="P113">
        <v>0.7833</v>
      </c>
      <c r="Q113" t="e">
        <f t="shared" si="12"/>
        <v>#DIV/0!</v>
      </c>
      <c r="R113" t="e">
        <f t="shared" si="13"/>
        <v>#DIV/0!</v>
      </c>
      <c r="S113" t="e">
        <f t="shared" si="14"/>
        <v>#DIV/0!</v>
      </c>
      <c r="T113" t="e">
        <f t="shared" si="15"/>
        <v>#DIV/0!</v>
      </c>
    </row>
    <row r="114" spans="1:20" ht="17.399999999999999">
      <c r="A114" s="2" t="s">
        <v>91</v>
      </c>
      <c r="B114" s="3">
        <v>178610.86</v>
      </c>
      <c r="C114" s="3">
        <v>191354.92</v>
      </c>
      <c r="D114" s="1">
        <v>24.75</v>
      </c>
      <c r="E114" s="4">
        <v>0.70599999999999985</v>
      </c>
      <c r="F114" s="11">
        <f t="shared" si="10"/>
        <v>178613.86</v>
      </c>
      <c r="G114" s="11">
        <f t="shared" si="11"/>
        <v>191357.92</v>
      </c>
      <c r="J114" s="1"/>
      <c r="K114" s="1"/>
      <c r="L114" s="1"/>
      <c r="M114" s="1"/>
      <c r="N114" s="1"/>
      <c r="O114">
        <v>-2.3999999999999998E-3</v>
      </c>
      <c r="P114">
        <v>0.7833</v>
      </c>
      <c r="Q114" t="e">
        <f t="shared" si="12"/>
        <v>#DIV/0!</v>
      </c>
      <c r="R114" t="e">
        <f t="shared" si="13"/>
        <v>#DIV/0!</v>
      </c>
      <c r="S114" t="e">
        <f t="shared" si="14"/>
        <v>#DIV/0!</v>
      </c>
      <c r="T114" t="e">
        <f t="shared" si="15"/>
        <v>#DIV/0!</v>
      </c>
    </row>
    <row r="115" spans="1:20" ht="17.399999999999999">
      <c r="A115" s="2" t="s">
        <v>141</v>
      </c>
      <c r="B115" s="3">
        <v>180111.87</v>
      </c>
      <c r="C115" s="3">
        <v>191436.22</v>
      </c>
      <c r="D115" s="1">
        <v>24.75</v>
      </c>
      <c r="E115" s="7">
        <v>0.65200000000000002</v>
      </c>
      <c r="F115" s="11">
        <f t="shared" si="10"/>
        <v>180114.87</v>
      </c>
      <c r="G115" s="11">
        <f t="shared" si="11"/>
        <v>191439.22</v>
      </c>
      <c r="J115" s="1"/>
      <c r="K115" s="1"/>
      <c r="L115" s="1"/>
      <c r="M115" s="1"/>
      <c r="N115" s="1"/>
      <c r="O115">
        <v>-2.3999999999999998E-3</v>
      </c>
      <c r="P115">
        <v>0.7833</v>
      </c>
      <c r="Q115" t="e">
        <f t="shared" si="12"/>
        <v>#DIV/0!</v>
      </c>
      <c r="R115" t="e">
        <f t="shared" si="13"/>
        <v>#DIV/0!</v>
      </c>
      <c r="S115" t="e">
        <f t="shared" si="14"/>
        <v>#DIV/0!</v>
      </c>
      <c r="T115" t="e">
        <f t="shared" si="15"/>
        <v>#DIV/0!</v>
      </c>
    </row>
    <row r="116" spans="1:20" ht="17.399999999999999">
      <c r="A116" s="2" t="s">
        <v>58</v>
      </c>
      <c r="B116" s="3">
        <v>178224.38</v>
      </c>
      <c r="C116" s="3">
        <v>193015.37</v>
      </c>
      <c r="D116" s="1">
        <v>25.05</v>
      </c>
      <c r="E116" s="4">
        <v>0.72922222222222222</v>
      </c>
      <c r="F116" s="11">
        <f t="shared" si="10"/>
        <v>178227.38</v>
      </c>
      <c r="G116" s="11">
        <f t="shared" si="11"/>
        <v>193018.37</v>
      </c>
      <c r="J116" s="1"/>
      <c r="K116" s="1"/>
      <c r="L116" s="1"/>
      <c r="M116" s="1"/>
      <c r="N116" s="1"/>
      <c r="O116">
        <v>-2.3999999999999998E-3</v>
      </c>
      <c r="P116">
        <v>0.7833</v>
      </c>
      <c r="Q116" t="e">
        <f t="shared" si="12"/>
        <v>#DIV/0!</v>
      </c>
      <c r="R116" t="e">
        <f t="shared" si="13"/>
        <v>#DIV/0!</v>
      </c>
      <c r="S116" t="e">
        <f t="shared" si="14"/>
        <v>#DIV/0!</v>
      </c>
      <c r="T116" t="e">
        <f t="shared" si="15"/>
        <v>#DIV/0!</v>
      </c>
    </row>
    <row r="117" spans="1:20" ht="17.399999999999999">
      <c r="A117" s="2" t="s">
        <v>109</v>
      </c>
      <c r="B117" s="3">
        <v>178347.08</v>
      </c>
      <c r="C117" s="3">
        <v>192887</v>
      </c>
      <c r="D117" s="1">
        <v>25.25</v>
      </c>
      <c r="E117" s="4">
        <v>0.69571428571428573</v>
      </c>
      <c r="F117" s="11">
        <f t="shared" si="10"/>
        <v>178350.07999999999</v>
      </c>
      <c r="G117" s="11">
        <f t="shared" si="11"/>
        <v>192890</v>
      </c>
      <c r="J117" s="1"/>
      <c r="K117" s="1"/>
      <c r="L117" s="1"/>
      <c r="M117" s="1"/>
      <c r="N117" s="1"/>
      <c r="O117">
        <v>-2.3999999999999998E-3</v>
      </c>
      <c r="P117">
        <v>0.7833</v>
      </c>
      <c r="Q117" t="e">
        <f t="shared" si="12"/>
        <v>#DIV/0!</v>
      </c>
      <c r="R117" t="e">
        <f t="shared" si="13"/>
        <v>#DIV/0!</v>
      </c>
      <c r="S117" t="e">
        <f t="shared" si="14"/>
        <v>#DIV/0!</v>
      </c>
      <c r="T117" t="e">
        <f t="shared" si="15"/>
        <v>#DIV/0!</v>
      </c>
    </row>
    <row r="118" spans="1:20" ht="17.399999999999999">
      <c r="A118" s="2" t="s">
        <v>6</v>
      </c>
      <c r="B118" s="3">
        <v>177720.5</v>
      </c>
      <c r="C118" s="3">
        <v>191217.55</v>
      </c>
      <c r="D118" s="1">
        <v>25.5</v>
      </c>
      <c r="E118" s="5">
        <v>0.78</v>
      </c>
      <c r="F118" s="11">
        <f t="shared" si="10"/>
        <v>177723.5</v>
      </c>
      <c r="G118" s="11">
        <f t="shared" si="11"/>
        <v>191220.55</v>
      </c>
      <c r="J118" s="1"/>
      <c r="K118" s="1"/>
      <c r="L118" s="1"/>
      <c r="M118" s="1"/>
      <c r="N118" s="1"/>
      <c r="O118">
        <v>-2.3999999999999998E-3</v>
      </c>
      <c r="P118">
        <v>0.7833</v>
      </c>
      <c r="Q118" t="e">
        <f t="shared" si="12"/>
        <v>#DIV/0!</v>
      </c>
      <c r="R118" t="e">
        <f t="shared" si="13"/>
        <v>#DIV/0!</v>
      </c>
      <c r="S118" t="e">
        <f t="shared" si="14"/>
        <v>#DIV/0!</v>
      </c>
      <c r="T118" t="e">
        <f t="shared" si="15"/>
        <v>#DIV/0!</v>
      </c>
    </row>
    <row r="119" spans="1:20" ht="17.399999999999999">
      <c r="A119" s="2" t="s">
        <v>32</v>
      </c>
      <c r="B119" s="3">
        <v>177908.1</v>
      </c>
      <c r="C119" s="3">
        <v>190844.4</v>
      </c>
      <c r="D119" s="1">
        <v>25.5</v>
      </c>
      <c r="E119" s="4">
        <v>0.70250000000000001</v>
      </c>
      <c r="F119" s="11">
        <f t="shared" si="10"/>
        <v>177911.1</v>
      </c>
      <c r="G119" s="11">
        <f t="shared" si="11"/>
        <v>190847.4</v>
      </c>
      <c r="J119" s="1"/>
      <c r="K119" s="1"/>
      <c r="L119" s="1"/>
      <c r="M119" s="1"/>
      <c r="N119" s="1"/>
      <c r="O119">
        <v>-2.3999999999999998E-3</v>
      </c>
      <c r="P119">
        <v>0.7833</v>
      </c>
      <c r="Q119" t="e">
        <f t="shared" si="12"/>
        <v>#DIV/0!</v>
      </c>
      <c r="R119" t="e">
        <f t="shared" si="13"/>
        <v>#DIV/0!</v>
      </c>
      <c r="S119" t="e">
        <f t="shared" si="14"/>
        <v>#DIV/0!</v>
      </c>
      <c r="T119" t="e">
        <f t="shared" si="15"/>
        <v>#DIV/0!</v>
      </c>
    </row>
    <row r="120" spans="1:20" ht="17.399999999999999">
      <c r="A120" s="2" t="s">
        <v>83</v>
      </c>
      <c r="B120" s="3">
        <v>178026.9</v>
      </c>
      <c r="C120" s="3">
        <v>193144.1</v>
      </c>
      <c r="D120" s="1">
        <v>25.5</v>
      </c>
      <c r="E120" s="4">
        <v>0.7553333333333333</v>
      </c>
      <c r="F120" s="11">
        <f t="shared" si="10"/>
        <v>178029.9</v>
      </c>
      <c r="G120" s="11">
        <f t="shared" si="11"/>
        <v>193147.1</v>
      </c>
      <c r="J120" s="1"/>
      <c r="K120" s="1"/>
      <c r="L120" s="1"/>
      <c r="M120" s="1"/>
      <c r="N120" s="1"/>
      <c r="O120">
        <v>-2.3999999999999998E-3</v>
      </c>
      <c r="P120">
        <v>0.7833</v>
      </c>
      <c r="Q120" t="e">
        <f t="shared" si="12"/>
        <v>#DIV/0!</v>
      </c>
      <c r="R120" t="e">
        <f t="shared" si="13"/>
        <v>#DIV/0!</v>
      </c>
      <c r="S120" t="e">
        <f t="shared" si="14"/>
        <v>#DIV/0!</v>
      </c>
      <c r="T120" t="e">
        <f t="shared" si="15"/>
        <v>#DIV/0!</v>
      </c>
    </row>
    <row r="121" spans="1:20" ht="17.399999999999999">
      <c r="A121" s="2" t="s">
        <v>121</v>
      </c>
      <c r="B121" s="3">
        <v>179365</v>
      </c>
      <c r="C121" s="3">
        <v>190981.81</v>
      </c>
      <c r="D121" s="1">
        <v>25.5</v>
      </c>
      <c r="E121" s="4">
        <v>0.61687499999999995</v>
      </c>
      <c r="F121" s="11">
        <f t="shared" si="10"/>
        <v>179368</v>
      </c>
      <c r="G121" s="11">
        <f t="shared" si="11"/>
        <v>190984.81</v>
      </c>
      <c r="J121" s="1"/>
      <c r="K121" s="1"/>
      <c r="L121" s="1"/>
      <c r="M121" s="1"/>
      <c r="N121" s="1"/>
      <c r="O121">
        <v>-2.3999999999999998E-3</v>
      </c>
      <c r="P121">
        <v>0.7833</v>
      </c>
      <c r="Q121" t="e">
        <f t="shared" si="12"/>
        <v>#DIV/0!</v>
      </c>
      <c r="R121" t="e">
        <f t="shared" si="13"/>
        <v>#DIV/0!</v>
      </c>
      <c r="S121" t="e">
        <f t="shared" si="14"/>
        <v>#DIV/0!</v>
      </c>
      <c r="T121" t="e">
        <f t="shared" si="15"/>
        <v>#DIV/0!</v>
      </c>
    </row>
    <row r="122" spans="1:20" ht="17.399999999999999">
      <c r="A122" s="2" t="s">
        <v>140</v>
      </c>
      <c r="B122" s="3">
        <v>180092.08</v>
      </c>
      <c r="C122" s="3">
        <v>191332.07</v>
      </c>
      <c r="D122" s="1">
        <v>25.65</v>
      </c>
      <c r="E122" s="7">
        <v>0.998</v>
      </c>
      <c r="F122" s="11">
        <f t="shared" si="10"/>
        <v>180095.08</v>
      </c>
      <c r="G122" s="11">
        <f t="shared" si="11"/>
        <v>191335.07</v>
      </c>
      <c r="J122" s="1"/>
      <c r="K122" s="1"/>
      <c r="L122" s="1"/>
      <c r="M122" s="1"/>
      <c r="N122" s="1"/>
      <c r="O122">
        <v>-2.3999999999999998E-3</v>
      </c>
      <c r="P122">
        <v>0.7833</v>
      </c>
      <c r="Q122" t="e">
        <f t="shared" si="12"/>
        <v>#DIV/0!</v>
      </c>
      <c r="R122" t="e">
        <f t="shared" si="13"/>
        <v>#DIV/0!</v>
      </c>
      <c r="S122" t="e">
        <f t="shared" si="14"/>
        <v>#DIV/0!</v>
      </c>
      <c r="T122" t="e">
        <f t="shared" si="15"/>
        <v>#DIV/0!</v>
      </c>
    </row>
    <row r="123" spans="1:20" ht="17.399999999999999">
      <c r="A123" s="2" t="s">
        <v>127</v>
      </c>
      <c r="B123" s="3">
        <v>178825.49</v>
      </c>
      <c r="C123" s="3">
        <v>190898.69</v>
      </c>
      <c r="D123" s="1">
        <v>25.75</v>
      </c>
      <c r="E123" s="4">
        <v>0.91900000000000004</v>
      </c>
      <c r="F123" s="11">
        <f t="shared" si="10"/>
        <v>178828.49</v>
      </c>
      <c r="G123" s="11">
        <f t="shared" si="11"/>
        <v>190901.69</v>
      </c>
      <c r="J123" s="1"/>
      <c r="K123" s="1"/>
      <c r="L123" s="1"/>
      <c r="M123" s="1"/>
      <c r="N123" s="1"/>
      <c r="O123">
        <v>-2.3999999999999998E-3</v>
      </c>
      <c r="P123">
        <v>0.7833</v>
      </c>
      <c r="Q123" t="e">
        <f t="shared" si="12"/>
        <v>#DIV/0!</v>
      </c>
      <c r="R123" t="e">
        <f t="shared" si="13"/>
        <v>#DIV/0!</v>
      </c>
      <c r="S123" t="e">
        <f t="shared" si="14"/>
        <v>#DIV/0!</v>
      </c>
      <c r="T123" t="e">
        <f t="shared" si="15"/>
        <v>#DIV/0!</v>
      </c>
    </row>
    <row r="124" spans="1:20" ht="17.399999999999999">
      <c r="A124" s="2" t="s">
        <v>29</v>
      </c>
      <c r="B124" s="3">
        <v>178629.47</v>
      </c>
      <c r="C124" s="3">
        <v>190928.73</v>
      </c>
      <c r="D124" s="1">
        <v>25.9</v>
      </c>
      <c r="E124" s="4">
        <v>0.62771428571428578</v>
      </c>
      <c r="F124" s="11">
        <f t="shared" si="10"/>
        <v>178632.47</v>
      </c>
      <c r="G124" s="11">
        <f t="shared" si="11"/>
        <v>190931.73</v>
      </c>
      <c r="J124" s="1"/>
      <c r="K124" s="1"/>
      <c r="L124" s="1"/>
      <c r="M124" s="1"/>
      <c r="N124" s="1"/>
      <c r="O124">
        <v>-2.3999999999999998E-3</v>
      </c>
      <c r="P124">
        <v>0.7833</v>
      </c>
      <c r="Q124" t="e">
        <f t="shared" si="12"/>
        <v>#DIV/0!</v>
      </c>
      <c r="R124" t="e">
        <f t="shared" si="13"/>
        <v>#DIV/0!</v>
      </c>
      <c r="S124" t="e">
        <f t="shared" si="14"/>
        <v>#DIV/0!</v>
      </c>
      <c r="T124" t="e">
        <f t="shared" si="15"/>
        <v>#DIV/0!</v>
      </c>
    </row>
    <row r="125" spans="1:20" ht="17.399999999999999">
      <c r="A125" s="2" t="s">
        <v>0</v>
      </c>
      <c r="B125" s="3">
        <v>178741.1</v>
      </c>
      <c r="C125" s="3">
        <v>191218.07</v>
      </c>
      <c r="D125" s="1">
        <v>26</v>
      </c>
      <c r="E125" s="6">
        <v>0.62557142857142856</v>
      </c>
      <c r="F125" s="11">
        <f t="shared" si="10"/>
        <v>178744.1</v>
      </c>
      <c r="G125" s="11">
        <f t="shared" si="11"/>
        <v>191221.07</v>
      </c>
      <c r="J125" s="1"/>
      <c r="K125" s="1"/>
      <c r="L125" s="1"/>
      <c r="M125" s="1"/>
      <c r="N125" s="1"/>
      <c r="O125">
        <v>-2.3999999999999998E-3</v>
      </c>
      <c r="P125">
        <v>0.7833</v>
      </c>
      <c r="Q125" t="e">
        <f t="shared" si="12"/>
        <v>#DIV/0!</v>
      </c>
      <c r="R125" t="e">
        <f t="shared" si="13"/>
        <v>#DIV/0!</v>
      </c>
      <c r="S125" t="e">
        <f t="shared" si="14"/>
        <v>#DIV/0!</v>
      </c>
      <c r="T125" t="e">
        <f t="shared" si="15"/>
        <v>#DIV/0!</v>
      </c>
    </row>
    <row r="126" spans="1:20" ht="17.399999999999999">
      <c r="A126" s="2" t="s">
        <v>70</v>
      </c>
      <c r="B126" s="3">
        <v>178344.34</v>
      </c>
      <c r="C126" s="3">
        <v>191119.6</v>
      </c>
      <c r="D126" s="1">
        <v>26.25</v>
      </c>
      <c r="E126" s="4">
        <v>0.54133333333333333</v>
      </c>
      <c r="F126" s="11">
        <f t="shared" si="10"/>
        <v>178347.34</v>
      </c>
      <c r="G126" s="11">
        <f t="shared" si="11"/>
        <v>191122.6</v>
      </c>
      <c r="J126" s="1"/>
      <c r="K126" s="1"/>
      <c r="L126" s="1"/>
      <c r="M126" s="1"/>
      <c r="N126" s="1"/>
      <c r="O126">
        <v>-2.3999999999999998E-3</v>
      </c>
      <c r="P126">
        <v>0.7833</v>
      </c>
      <c r="Q126" t="e">
        <f t="shared" si="12"/>
        <v>#DIV/0!</v>
      </c>
      <c r="R126" t="e">
        <f t="shared" si="13"/>
        <v>#DIV/0!</v>
      </c>
      <c r="S126" t="e">
        <f t="shared" si="14"/>
        <v>#DIV/0!</v>
      </c>
      <c r="T126" t="e">
        <f t="shared" si="15"/>
        <v>#DIV/0!</v>
      </c>
    </row>
    <row r="127" spans="1:20" ht="17.399999999999999">
      <c r="A127" s="2" t="s">
        <v>68</v>
      </c>
      <c r="B127" s="3">
        <v>179193.06</v>
      </c>
      <c r="C127" s="3">
        <v>191205.01</v>
      </c>
      <c r="D127" s="1">
        <v>26.25</v>
      </c>
      <c r="E127" s="4">
        <v>0.66020000000000001</v>
      </c>
      <c r="F127" s="11">
        <f t="shared" si="10"/>
        <v>179196.06</v>
      </c>
      <c r="G127" s="11">
        <f t="shared" si="11"/>
        <v>191208.01</v>
      </c>
      <c r="J127" s="1"/>
      <c r="K127" s="1"/>
      <c r="L127" s="1"/>
      <c r="M127" s="1"/>
      <c r="N127" s="1"/>
      <c r="O127">
        <v>-2.3999999999999998E-3</v>
      </c>
      <c r="P127">
        <v>0.7833</v>
      </c>
      <c r="Q127" t="e">
        <f t="shared" si="12"/>
        <v>#DIV/0!</v>
      </c>
      <c r="R127" t="e">
        <f t="shared" si="13"/>
        <v>#DIV/0!</v>
      </c>
      <c r="S127" t="e">
        <f t="shared" si="14"/>
        <v>#DIV/0!</v>
      </c>
      <c r="T127" t="e">
        <f t="shared" si="15"/>
        <v>#DIV/0!</v>
      </c>
    </row>
    <row r="128" spans="1:20" ht="17.399999999999999">
      <c r="A128" s="2" t="s">
        <v>150</v>
      </c>
      <c r="B128" s="3">
        <v>180427.27</v>
      </c>
      <c r="C128" s="3">
        <v>191467.58</v>
      </c>
      <c r="D128" s="1">
        <v>26.3</v>
      </c>
      <c r="E128" s="7">
        <v>0.57550000000000001</v>
      </c>
      <c r="F128" s="11">
        <f t="shared" si="10"/>
        <v>180430.27</v>
      </c>
      <c r="G128" s="11">
        <f t="shared" si="11"/>
        <v>191470.58</v>
      </c>
      <c r="J128" s="1"/>
      <c r="K128" s="1"/>
      <c r="L128" s="1"/>
      <c r="M128" s="1"/>
      <c r="N128" s="1"/>
      <c r="O128">
        <v>-2.3999999999999998E-3</v>
      </c>
      <c r="P128">
        <v>0.7833</v>
      </c>
      <c r="Q128" t="e">
        <f t="shared" si="12"/>
        <v>#DIV/0!</v>
      </c>
      <c r="R128" t="e">
        <f t="shared" si="13"/>
        <v>#DIV/0!</v>
      </c>
      <c r="S128" t="e">
        <f t="shared" si="14"/>
        <v>#DIV/0!</v>
      </c>
      <c r="T128" t="e">
        <f t="shared" si="15"/>
        <v>#DIV/0!</v>
      </c>
    </row>
    <row r="129" spans="1:20" ht="17.399999999999999">
      <c r="A129" s="2" t="s">
        <v>136</v>
      </c>
      <c r="B129" s="3">
        <v>177707.73</v>
      </c>
      <c r="C129" s="3">
        <v>190745.67</v>
      </c>
      <c r="D129" s="1">
        <v>27.25</v>
      </c>
      <c r="E129" s="4">
        <v>0.68054545454545456</v>
      </c>
      <c r="F129" s="11">
        <f t="shared" si="10"/>
        <v>177710.73</v>
      </c>
      <c r="G129" s="11">
        <f t="shared" si="11"/>
        <v>190748.67</v>
      </c>
      <c r="J129" s="1"/>
      <c r="K129" s="1"/>
      <c r="L129" s="1"/>
      <c r="M129" s="1"/>
      <c r="N129" s="1"/>
      <c r="O129">
        <v>-2.3999999999999998E-3</v>
      </c>
      <c r="P129">
        <v>0.7833</v>
      </c>
      <c r="Q129" t="e">
        <f t="shared" si="12"/>
        <v>#DIV/0!</v>
      </c>
      <c r="R129" t="e">
        <f t="shared" si="13"/>
        <v>#DIV/0!</v>
      </c>
      <c r="S129" t="e">
        <f t="shared" si="14"/>
        <v>#DIV/0!</v>
      </c>
      <c r="T129" t="e">
        <f t="shared" si="15"/>
        <v>#DIV/0!</v>
      </c>
    </row>
    <row r="130" spans="1:20" ht="17.399999999999999">
      <c r="A130" s="2" t="s">
        <v>4</v>
      </c>
      <c r="B130" s="3">
        <v>179053.04</v>
      </c>
      <c r="C130" s="3">
        <v>191392.81</v>
      </c>
      <c r="D130" s="1">
        <v>27.25</v>
      </c>
      <c r="E130" s="5">
        <v>0.83799999999999997</v>
      </c>
      <c r="F130" s="11">
        <f t="shared" si="10"/>
        <v>179056.04</v>
      </c>
      <c r="G130" s="11">
        <f t="shared" si="11"/>
        <v>191395.81</v>
      </c>
      <c r="J130" s="1"/>
      <c r="K130" s="1"/>
      <c r="L130" s="1"/>
      <c r="M130" s="1"/>
      <c r="N130" s="1"/>
      <c r="O130">
        <v>-2.3999999999999998E-3</v>
      </c>
      <c r="P130">
        <v>0.7833</v>
      </c>
      <c r="Q130" t="e">
        <f t="shared" si="12"/>
        <v>#DIV/0!</v>
      </c>
      <c r="R130" t="e">
        <f t="shared" si="13"/>
        <v>#DIV/0!</v>
      </c>
      <c r="S130" t="e">
        <f t="shared" si="14"/>
        <v>#DIV/0!</v>
      </c>
      <c r="T130" t="e">
        <f t="shared" si="15"/>
        <v>#DIV/0!</v>
      </c>
    </row>
    <row r="131" spans="1:20" ht="17.399999999999999">
      <c r="A131" s="2" t="s">
        <v>120</v>
      </c>
      <c r="B131" s="3">
        <v>179483.86</v>
      </c>
      <c r="C131" s="3">
        <v>191129.35</v>
      </c>
      <c r="D131" s="1">
        <v>27.5</v>
      </c>
      <c r="E131" s="4">
        <v>0.64200000000000002</v>
      </c>
      <c r="F131" s="11">
        <f t="shared" ref="F131:F154" si="16">B131+3</f>
        <v>179486.86</v>
      </c>
      <c r="G131" s="11">
        <f t="shared" ref="G131:G154" si="17">C131+3</f>
        <v>191132.35</v>
      </c>
      <c r="J131" s="1"/>
      <c r="K131" s="1"/>
      <c r="L131" s="1"/>
      <c r="M131" s="1"/>
      <c r="N131" s="1"/>
      <c r="O131">
        <v>-2.3999999999999998E-3</v>
      </c>
      <c r="P131">
        <v>0.7833</v>
      </c>
      <c r="Q131" t="e">
        <f t="shared" si="12"/>
        <v>#DIV/0!</v>
      </c>
      <c r="R131" t="e">
        <f t="shared" si="13"/>
        <v>#DIV/0!</v>
      </c>
      <c r="S131" t="e">
        <f t="shared" si="14"/>
        <v>#DIV/0!</v>
      </c>
      <c r="T131" t="e">
        <f t="shared" si="15"/>
        <v>#DIV/0!</v>
      </c>
    </row>
    <row r="132" spans="1:20" ht="17.399999999999999">
      <c r="A132" s="2" t="s">
        <v>107</v>
      </c>
      <c r="B132" s="3">
        <v>178099.84</v>
      </c>
      <c r="C132" s="3">
        <v>193186.82</v>
      </c>
      <c r="D132" s="1">
        <v>27.75</v>
      </c>
      <c r="E132" s="4">
        <v>0.52811111111111109</v>
      </c>
      <c r="F132" s="11">
        <f t="shared" si="16"/>
        <v>178102.84</v>
      </c>
      <c r="G132" s="11">
        <f t="shared" si="17"/>
        <v>193189.82</v>
      </c>
      <c r="J132" s="1"/>
      <c r="K132" s="1"/>
      <c r="L132" s="1"/>
      <c r="M132" s="1"/>
      <c r="N132" s="1"/>
      <c r="O132">
        <v>-2.3999999999999998E-3</v>
      </c>
      <c r="P132">
        <v>0.7833</v>
      </c>
      <c r="Q132" t="e">
        <f t="shared" ref="Q132:Q152" si="18">(L132-L131)/(K132-K131)</f>
        <v>#DIV/0!</v>
      </c>
      <c r="R132" t="e">
        <f t="shared" ref="R132:R152" si="19">L132-Q132*K132</f>
        <v>#DIV/0!</v>
      </c>
      <c r="S132" t="e">
        <f t="shared" ref="S132:S152" si="20">(P132-R132)/(Q132-O132)</f>
        <v>#DIV/0!</v>
      </c>
      <c r="T132" t="e">
        <f t="shared" si="15"/>
        <v>#DIV/0!</v>
      </c>
    </row>
    <row r="133" spans="1:20" ht="17.399999999999999">
      <c r="A133" s="2" t="s">
        <v>125</v>
      </c>
      <c r="B133" s="3">
        <v>179009.52</v>
      </c>
      <c r="C133" s="3">
        <v>190873.16</v>
      </c>
      <c r="D133" s="1">
        <v>28.25</v>
      </c>
      <c r="E133" s="4">
        <v>0.71724999999999994</v>
      </c>
      <c r="F133" s="11">
        <f t="shared" si="16"/>
        <v>179012.52</v>
      </c>
      <c r="G133" s="11">
        <f t="shared" si="17"/>
        <v>190876.16</v>
      </c>
      <c r="J133" s="1"/>
      <c r="K133" s="1"/>
      <c r="L133" s="1"/>
      <c r="M133" s="1"/>
      <c r="N133" s="1"/>
      <c r="O133">
        <v>-2.3999999999999998E-3</v>
      </c>
      <c r="P133">
        <v>0.7833</v>
      </c>
      <c r="Q133" t="e">
        <f t="shared" si="18"/>
        <v>#DIV/0!</v>
      </c>
      <c r="R133" t="e">
        <f t="shared" si="19"/>
        <v>#DIV/0!</v>
      </c>
      <c r="S133" t="e">
        <f t="shared" si="20"/>
        <v>#DIV/0!</v>
      </c>
      <c r="T133" t="e">
        <f t="shared" ref="T133:T152" si="21">IF(S133-S132&gt;0, S133-S132,0)</f>
        <v>#DIV/0!</v>
      </c>
    </row>
    <row r="134" spans="1:20" ht="17.399999999999999">
      <c r="A134" s="2" t="s">
        <v>60</v>
      </c>
      <c r="B134" s="3">
        <v>178424.49</v>
      </c>
      <c r="C134" s="3">
        <v>193017.85</v>
      </c>
      <c r="D134" s="1">
        <v>28.4</v>
      </c>
      <c r="E134" s="4">
        <v>0.72133333333333327</v>
      </c>
      <c r="F134" s="11">
        <f t="shared" si="16"/>
        <v>178427.49</v>
      </c>
      <c r="G134" s="11">
        <f t="shared" si="17"/>
        <v>193020.85</v>
      </c>
      <c r="J134" s="1"/>
      <c r="K134" s="1"/>
      <c r="L134" s="1"/>
      <c r="M134" s="1"/>
      <c r="N134" s="1"/>
      <c r="O134">
        <v>-2.3999999999999998E-3</v>
      </c>
      <c r="P134">
        <v>0.7833</v>
      </c>
      <c r="Q134" t="e">
        <f t="shared" si="18"/>
        <v>#DIV/0!</v>
      </c>
      <c r="R134" t="e">
        <f t="shared" si="19"/>
        <v>#DIV/0!</v>
      </c>
      <c r="S134" t="e">
        <f t="shared" si="20"/>
        <v>#DIV/0!</v>
      </c>
      <c r="T134" t="e">
        <f t="shared" si="21"/>
        <v>#DIV/0!</v>
      </c>
    </row>
    <row r="135" spans="1:20" ht="17.399999999999999">
      <c r="A135" s="8" t="s">
        <v>143</v>
      </c>
      <c r="B135" s="3">
        <v>180474.8</v>
      </c>
      <c r="C135" s="3">
        <v>191362.4</v>
      </c>
      <c r="D135" s="1">
        <v>29.25</v>
      </c>
      <c r="E135" s="7">
        <v>0.46150000000000002</v>
      </c>
      <c r="F135" s="11">
        <f t="shared" si="16"/>
        <v>180477.8</v>
      </c>
      <c r="G135" s="11">
        <f t="shared" si="17"/>
        <v>191365.4</v>
      </c>
      <c r="J135" s="1"/>
      <c r="K135" s="1"/>
      <c r="L135" s="1"/>
      <c r="M135" s="1"/>
      <c r="N135" s="1"/>
      <c r="O135">
        <v>-2.3999999999999998E-3</v>
      </c>
      <c r="P135">
        <v>0.7833</v>
      </c>
      <c r="Q135" t="e">
        <f t="shared" si="18"/>
        <v>#DIV/0!</v>
      </c>
      <c r="R135" t="e">
        <f t="shared" si="19"/>
        <v>#DIV/0!</v>
      </c>
      <c r="S135" t="e">
        <f t="shared" si="20"/>
        <v>#DIV/0!</v>
      </c>
      <c r="T135" t="e">
        <f t="shared" si="21"/>
        <v>#DIV/0!</v>
      </c>
    </row>
    <row r="136" spans="1:20" ht="17.399999999999999">
      <c r="A136" s="2" t="s">
        <v>23</v>
      </c>
      <c r="B136" s="3">
        <v>178216.88</v>
      </c>
      <c r="C136" s="3">
        <v>193217.58</v>
      </c>
      <c r="D136" s="1">
        <v>29.5</v>
      </c>
      <c r="E136" s="4">
        <v>0.74790000000000012</v>
      </c>
      <c r="F136" s="11">
        <f t="shared" si="16"/>
        <v>178219.88</v>
      </c>
      <c r="G136" s="11">
        <f t="shared" si="17"/>
        <v>193220.58</v>
      </c>
      <c r="J136" s="1"/>
      <c r="K136" s="1"/>
      <c r="L136" s="1"/>
      <c r="M136" s="1"/>
      <c r="N136" s="1"/>
      <c r="O136">
        <v>-2.3999999999999998E-3</v>
      </c>
      <c r="P136">
        <v>0.7833</v>
      </c>
      <c r="Q136" t="e">
        <f t="shared" si="18"/>
        <v>#DIV/0!</v>
      </c>
      <c r="R136" t="e">
        <f t="shared" si="19"/>
        <v>#DIV/0!</v>
      </c>
      <c r="S136" t="e">
        <f t="shared" si="20"/>
        <v>#DIV/0!</v>
      </c>
      <c r="T136" t="e">
        <f t="shared" si="21"/>
        <v>#DIV/0!</v>
      </c>
    </row>
    <row r="137" spans="1:20" ht="17.399999999999999">
      <c r="A137" s="2" t="s">
        <v>5</v>
      </c>
      <c r="B137" s="3">
        <v>178434.3</v>
      </c>
      <c r="C137" s="3">
        <v>191354.58</v>
      </c>
      <c r="D137" s="1">
        <v>29.75</v>
      </c>
      <c r="E137" s="5">
        <v>0.65766666666666662</v>
      </c>
      <c r="F137" s="11">
        <f t="shared" si="16"/>
        <v>178437.3</v>
      </c>
      <c r="G137" s="11">
        <f t="shared" si="17"/>
        <v>191357.58</v>
      </c>
      <c r="J137" s="1"/>
      <c r="K137" s="1"/>
      <c r="L137" s="1"/>
      <c r="M137" s="1"/>
      <c r="N137" s="1"/>
      <c r="O137">
        <v>-2.3999999999999998E-3</v>
      </c>
      <c r="P137">
        <v>0.7833</v>
      </c>
      <c r="Q137" t="e">
        <f t="shared" si="18"/>
        <v>#DIV/0!</v>
      </c>
      <c r="R137" t="e">
        <f t="shared" si="19"/>
        <v>#DIV/0!</v>
      </c>
      <c r="S137" t="e">
        <f t="shared" si="20"/>
        <v>#DIV/0!</v>
      </c>
      <c r="T137" t="e">
        <f t="shared" si="21"/>
        <v>#DIV/0!</v>
      </c>
    </row>
    <row r="138" spans="1:20" ht="17.399999999999999">
      <c r="A138" s="2" t="s">
        <v>56</v>
      </c>
      <c r="B138" s="3">
        <v>177901.42</v>
      </c>
      <c r="C138" s="3">
        <v>193327.37</v>
      </c>
      <c r="D138" s="1">
        <v>30</v>
      </c>
      <c r="E138" s="4">
        <v>0.71239999999999992</v>
      </c>
      <c r="F138" s="11">
        <f t="shared" si="16"/>
        <v>177904.42</v>
      </c>
      <c r="G138" s="11">
        <f t="shared" si="17"/>
        <v>193330.37</v>
      </c>
      <c r="J138" s="1"/>
      <c r="K138" s="1"/>
      <c r="L138" s="1"/>
      <c r="M138" s="1"/>
      <c r="N138" s="1"/>
      <c r="O138">
        <v>-2.3999999999999998E-3</v>
      </c>
      <c r="P138">
        <v>0.7833</v>
      </c>
      <c r="Q138" t="e">
        <f t="shared" si="18"/>
        <v>#DIV/0!</v>
      </c>
      <c r="R138" t="e">
        <f t="shared" si="19"/>
        <v>#DIV/0!</v>
      </c>
      <c r="S138" t="e">
        <f t="shared" si="20"/>
        <v>#DIV/0!</v>
      </c>
      <c r="T138" t="e">
        <f t="shared" si="21"/>
        <v>#DIV/0!</v>
      </c>
    </row>
    <row r="139" spans="1:20" ht="17.399999999999999">
      <c r="A139" s="2" t="s">
        <v>123</v>
      </c>
      <c r="B139" s="3">
        <v>179197.51</v>
      </c>
      <c r="C139" s="3">
        <v>190892.87</v>
      </c>
      <c r="D139" s="1">
        <v>30.25</v>
      </c>
      <c r="E139" s="4">
        <v>0.68837499999999996</v>
      </c>
      <c r="F139" s="11">
        <f t="shared" si="16"/>
        <v>179200.51</v>
      </c>
      <c r="G139" s="11">
        <f t="shared" si="17"/>
        <v>190895.87</v>
      </c>
      <c r="J139" s="1"/>
      <c r="K139" s="1"/>
      <c r="L139" s="1"/>
      <c r="M139" s="1"/>
      <c r="N139" s="1"/>
      <c r="O139">
        <v>-2.3999999999999998E-3</v>
      </c>
      <c r="P139">
        <v>0.7833</v>
      </c>
      <c r="Q139" t="e">
        <f t="shared" si="18"/>
        <v>#DIV/0!</v>
      </c>
      <c r="R139" t="e">
        <f t="shared" si="19"/>
        <v>#DIV/0!</v>
      </c>
      <c r="S139" t="e">
        <f t="shared" si="20"/>
        <v>#DIV/0!</v>
      </c>
      <c r="T139" t="e">
        <f t="shared" si="21"/>
        <v>#DIV/0!</v>
      </c>
    </row>
    <row r="140" spans="1:20" ht="17.399999999999999">
      <c r="A140" s="2" t="s">
        <v>61</v>
      </c>
      <c r="B140" s="3">
        <v>178485.36</v>
      </c>
      <c r="C140" s="3">
        <v>193227.43</v>
      </c>
      <c r="D140" s="1">
        <v>30.45</v>
      </c>
      <c r="E140" s="4">
        <v>0.68758333333333332</v>
      </c>
      <c r="F140" s="11">
        <f t="shared" si="16"/>
        <v>178488.36</v>
      </c>
      <c r="G140" s="11">
        <f t="shared" si="17"/>
        <v>193230.43</v>
      </c>
      <c r="J140" s="1"/>
      <c r="K140" s="1"/>
      <c r="L140" s="1"/>
      <c r="M140" s="1"/>
      <c r="N140" s="1"/>
      <c r="O140">
        <v>-2.3999999999999998E-3</v>
      </c>
      <c r="P140">
        <v>0.7833</v>
      </c>
      <c r="Q140" t="e">
        <f t="shared" si="18"/>
        <v>#DIV/0!</v>
      </c>
      <c r="R140" t="e">
        <f t="shared" si="19"/>
        <v>#DIV/0!</v>
      </c>
      <c r="S140" t="e">
        <f t="shared" si="20"/>
        <v>#DIV/0!</v>
      </c>
      <c r="T140" t="e">
        <f t="shared" si="21"/>
        <v>#DIV/0!</v>
      </c>
    </row>
    <row r="141" spans="1:20" ht="17.399999999999999">
      <c r="A141" s="2" t="s">
        <v>59</v>
      </c>
      <c r="B141" s="3">
        <v>178399.32</v>
      </c>
      <c r="C141" s="3">
        <v>193417.95</v>
      </c>
      <c r="D141" s="1">
        <v>30.5</v>
      </c>
      <c r="E141" s="4">
        <v>0.79283333333333328</v>
      </c>
      <c r="F141" s="11">
        <f t="shared" si="16"/>
        <v>178402.32</v>
      </c>
      <c r="G141" s="11">
        <f t="shared" si="17"/>
        <v>193420.95</v>
      </c>
      <c r="J141" s="1"/>
      <c r="K141" s="1"/>
      <c r="L141" s="1"/>
      <c r="M141" s="1"/>
      <c r="N141" s="1"/>
      <c r="O141">
        <v>-2.3999999999999998E-3</v>
      </c>
      <c r="P141">
        <v>0.7833</v>
      </c>
      <c r="Q141" t="e">
        <f t="shared" si="18"/>
        <v>#DIV/0!</v>
      </c>
      <c r="R141" t="e">
        <f t="shared" si="19"/>
        <v>#DIV/0!</v>
      </c>
      <c r="S141" t="e">
        <f t="shared" si="20"/>
        <v>#DIV/0!</v>
      </c>
      <c r="T141" t="e">
        <f t="shared" si="21"/>
        <v>#DIV/0!</v>
      </c>
    </row>
    <row r="142" spans="1:20" ht="17.399999999999999">
      <c r="A142" s="2" t="s">
        <v>26</v>
      </c>
      <c r="B142" s="3">
        <v>179670.56</v>
      </c>
      <c r="C142" s="3">
        <v>191302.44</v>
      </c>
      <c r="D142" s="1">
        <v>30.65</v>
      </c>
      <c r="E142" s="4">
        <v>0.72466666666666668</v>
      </c>
      <c r="F142" s="11">
        <f t="shared" si="16"/>
        <v>179673.56</v>
      </c>
      <c r="G142" s="11">
        <f t="shared" si="17"/>
        <v>191305.44</v>
      </c>
      <c r="J142" s="1"/>
      <c r="K142" s="1"/>
      <c r="L142" s="1"/>
      <c r="M142" s="1"/>
      <c r="N142" s="1"/>
      <c r="O142">
        <v>-2.3999999999999998E-3</v>
      </c>
      <c r="P142">
        <v>0.7833</v>
      </c>
      <c r="Q142" t="e">
        <f t="shared" si="18"/>
        <v>#DIV/0!</v>
      </c>
      <c r="R142" t="e">
        <f t="shared" si="19"/>
        <v>#DIV/0!</v>
      </c>
      <c r="S142" t="e">
        <f t="shared" si="20"/>
        <v>#DIV/0!</v>
      </c>
      <c r="T142" t="e">
        <f t="shared" si="21"/>
        <v>#DIV/0!</v>
      </c>
    </row>
    <row r="143" spans="1:20" ht="17.399999999999999">
      <c r="A143" s="2" t="s">
        <v>122</v>
      </c>
      <c r="B143" s="3">
        <v>179357.14</v>
      </c>
      <c r="C143" s="3">
        <v>190992.11</v>
      </c>
      <c r="D143" s="1">
        <v>31.25</v>
      </c>
      <c r="E143" s="4">
        <v>0.79150000000000009</v>
      </c>
      <c r="F143" s="11">
        <f t="shared" si="16"/>
        <v>179360.14</v>
      </c>
      <c r="G143" s="11">
        <f t="shared" si="17"/>
        <v>190995.11</v>
      </c>
      <c r="J143" s="1"/>
      <c r="K143" s="1"/>
      <c r="L143" s="1"/>
      <c r="M143" s="1"/>
      <c r="N143" s="1"/>
      <c r="O143">
        <v>-2.3999999999999998E-3</v>
      </c>
      <c r="P143">
        <v>0.7833</v>
      </c>
      <c r="Q143" t="e">
        <f t="shared" si="18"/>
        <v>#DIV/0!</v>
      </c>
      <c r="R143" t="e">
        <f t="shared" si="19"/>
        <v>#DIV/0!</v>
      </c>
      <c r="S143" t="e">
        <f t="shared" si="20"/>
        <v>#DIV/0!</v>
      </c>
      <c r="T143" t="e">
        <f t="shared" si="21"/>
        <v>#DIV/0!</v>
      </c>
    </row>
    <row r="144" spans="1:20" ht="17.399999999999999">
      <c r="A144" s="2" t="s">
        <v>72</v>
      </c>
      <c r="B144" s="3">
        <v>177636.71</v>
      </c>
      <c r="C144" s="3">
        <v>191377.07</v>
      </c>
      <c r="D144" s="1">
        <v>31.65</v>
      </c>
      <c r="E144" s="4">
        <v>0.76650000000000007</v>
      </c>
      <c r="F144" s="11">
        <f t="shared" si="16"/>
        <v>177639.71</v>
      </c>
      <c r="G144" s="11">
        <f t="shared" si="17"/>
        <v>191380.07</v>
      </c>
      <c r="J144" s="1"/>
      <c r="K144" s="1"/>
      <c r="L144" s="1"/>
      <c r="M144" s="1"/>
      <c r="N144" s="1"/>
      <c r="O144">
        <v>-2.3999999999999998E-3</v>
      </c>
      <c r="P144">
        <v>0.7833</v>
      </c>
      <c r="Q144" t="e">
        <f t="shared" si="18"/>
        <v>#DIV/0!</v>
      </c>
      <c r="R144" t="e">
        <f t="shared" si="19"/>
        <v>#DIV/0!</v>
      </c>
      <c r="S144" t="e">
        <f t="shared" si="20"/>
        <v>#DIV/0!</v>
      </c>
      <c r="T144" t="e">
        <f t="shared" si="21"/>
        <v>#DIV/0!</v>
      </c>
    </row>
    <row r="145" spans="1:20" ht="17.399999999999999">
      <c r="A145" s="2" t="s">
        <v>112</v>
      </c>
      <c r="B145" s="3">
        <v>178844.75</v>
      </c>
      <c r="C145" s="3">
        <v>193039.8</v>
      </c>
      <c r="D145" s="1">
        <v>32.4</v>
      </c>
      <c r="E145" s="4">
        <v>0.76729999999999987</v>
      </c>
      <c r="F145" s="11">
        <f t="shared" si="16"/>
        <v>178847.75</v>
      </c>
      <c r="G145" s="11">
        <f t="shared" si="17"/>
        <v>193042.8</v>
      </c>
      <c r="J145" s="1"/>
      <c r="K145" s="1"/>
      <c r="L145" s="1"/>
      <c r="M145" s="1"/>
      <c r="N145" s="1"/>
      <c r="O145">
        <v>-2.3999999999999998E-3</v>
      </c>
      <c r="P145">
        <v>0.7833</v>
      </c>
      <c r="Q145" t="e">
        <f t="shared" si="18"/>
        <v>#DIV/0!</v>
      </c>
      <c r="R145" t="e">
        <f t="shared" si="19"/>
        <v>#DIV/0!</v>
      </c>
      <c r="S145" t="e">
        <f t="shared" si="20"/>
        <v>#DIV/0!</v>
      </c>
      <c r="T145" t="e">
        <f t="shared" si="21"/>
        <v>#DIV/0!</v>
      </c>
    </row>
    <row r="146" spans="1:20" ht="17.399999999999999">
      <c r="A146" s="2" t="s">
        <v>137</v>
      </c>
      <c r="B146" s="3">
        <v>177705.3</v>
      </c>
      <c r="C146" s="3">
        <v>190758.66</v>
      </c>
      <c r="D146" s="1">
        <v>32.5</v>
      </c>
      <c r="E146" s="4">
        <v>0.66725000000000001</v>
      </c>
      <c r="F146" s="11">
        <f t="shared" si="16"/>
        <v>177708.3</v>
      </c>
      <c r="G146" s="11">
        <f t="shared" si="17"/>
        <v>190761.66</v>
      </c>
      <c r="J146" s="1"/>
      <c r="K146" s="1"/>
      <c r="L146" s="1"/>
      <c r="M146" s="1"/>
      <c r="N146" s="1"/>
      <c r="O146">
        <v>-2.3999999999999998E-3</v>
      </c>
      <c r="P146">
        <v>0.7833</v>
      </c>
      <c r="Q146" t="e">
        <f t="shared" si="18"/>
        <v>#DIV/0!</v>
      </c>
      <c r="R146" t="e">
        <f t="shared" si="19"/>
        <v>#DIV/0!</v>
      </c>
      <c r="S146" t="e">
        <f t="shared" si="20"/>
        <v>#DIV/0!</v>
      </c>
      <c r="T146" t="e">
        <f t="shared" si="21"/>
        <v>#DIV/0!</v>
      </c>
    </row>
    <row r="147" spans="1:20" ht="17.399999999999999">
      <c r="A147" s="2" t="s">
        <v>20</v>
      </c>
      <c r="B147" s="3">
        <v>178989.99</v>
      </c>
      <c r="C147" s="3">
        <v>193042.74</v>
      </c>
      <c r="D147" s="1">
        <v>32.5</v>
      </c>
      <c r="E147" s="4">
        <v>0.752</v>
      </c>
      <c r="F147" s="11">
        <f t="shared" si="16"/>
        <v>178992.99</v>
      </c>
      <c r="G147" s="11">
        <f t="shared" si="17"/>
        <v>193045.74</v>
      </c>
      <c r="J147" s="1"/>
      <c r="K147" s="1"/>
      <c r="L147" s="1"/>
      <c r="M147" s="1"/>
      <c r="N147" s="1"/>
      <c r="O147">
        <v>-2.3999999999999998E-3</v>
      </c>
      <c r="P147">
        <v>0.7833</v>
      </c>
      <c r="Q147" t="e">
        <f t="shared" si="18"/>
        <v>#DIV/0!</v>
      </c>
      <c r="R147" t="e">
        <f t="shared" si="19"/>
        <v>#DIV/0!</v>
      </c>
      <c r="S147" t="e">
        <f t="shared" si="20"/>
        <v>#DIV/0!</v>
      </c>
      <c r="T147" t="e">
        <f t="shared" si="21"/>
        <v>#DIV/0!</v>
      </c>
    </row>
    <row r="148" spans="1:20" ht="17.399999999999999">
      <c r="A148" s="2" t="s">
        <v>31</v>
      </c>
      <c r="B148" s="3">
        <v>177992.21</v>
      </c>
      <c r="C148" s="3">
        <v>191486.3</v>
      </c>
      <c r="D148" s="1">
        <v>32.700000000000003</v>
      </c>
      <c r="E148" s="4">
        <v>0.68618181818181812</v>
      </c>
      <c r="F148" s="11">
        <f t="shared" si="16"/>
        <v>177995.21</v>
      </c>
      <c r="G148" s="11">
        <f t="shared" si="17"/>
        <v>191489.3</v>
      </c>
      <c r="J148" s="1"/>
      <c r="K148" s="1"/>
      <c r="L148" s="1"/>
      <c r="M148" s="1"/>
      <c r="N148" s="1"/>
      <c r="O148">
        <v>-2.3999999999999998E-3</v>
      </c>
      <c r="P148">
        <v>0.7833</v>
      </c>
      <c r="Q148" t="e">
        <f t="shared" si="18"/>
        <v>#DIV/0!</v>
      </c>
      <c r="R148" t="e">
        <f t="shared" si="19"/>
        <v>#DIV/0!</v>
      </c>
      <c r="S148" t="e">
        <f t="shared" si="20"/>
        <v>#DIV/0!</v>
      </c>
      <c r="T148" t="e">
        <f t="shared" si="21"/>
        <v>#DIV/0!</v>
      </c>
    </row>
    <row r="149" spans="1:20" ht="17.399999999999999">
      <c r="A149" s="2" t="s">
        <v>139</v>
      </c>
      <c r="B149" s="3">
        <v>180245.2</v>
      </c>
      <c r="C149" s="3">
        <v>191418.3</v>
      </c>
      <c r="D149" s="1">
        <v>33</v>
      </c>
      <c r="E149" s="7">
        <v>0.92600000000000005</v>
      </c>
      <c r="F149" s="11">
        <f t="shared" si="16"/>
        <v>180248.2</v>
      </c>
      <c r="G149" s="11">
        <f t="shared" si="17"/>
        <v>191421.3</v>
      </c>
      <c r="J149" s="1"/>
      <c r="K149" s="1"/>
      <c r="L149" s="1"/>
      <c r="M149" s="1"/>
      <c r="N149" s="1"/>
      <c r="O149">
        <v>-2.3999999999999998E-3</v>
      </c>
      <c r="P149">
        <v>0.7833</v>
      </c>
      <c r="Q149" t="e">
        <f t="shared" si="18"/>
        <v>#DIV/0!</v>
      </c>
      <c r="R149" t="e">
        <f t="shared" si="19"/>
        <v>#DIV/0!</v>
      </c>
      <c r="S149" t="e">
        <f t="shared" si="20"/>
        <v>#DIV/0!</v>
      </c>
      <c r="T149" t="e">
        <f t="shared" si="21"/>
        <v>#DIV/0!</v>
      </c>
    </row>
    <row r="150" spans="1:20" ht="17.399999999999999">
      <c r="A150" s="8" t="s">
        <v>142</v>
      </c>
      <c r="B150" s="3">
        <v>180090.6</v>
      </c>
      <c r="C150" s="3">
        <v>191193.5</v>
      </c>
      <c r="D150" s="1">
        <v>34</v>
      </c>
      <c r="E150" s="7">
        <v>0.5615</v>
      </c>
      <c r="F150" s="11">
        <f t="shared" si="16"/>
        <v>180093.6</v>
      </c>
      <c r="G150" s="11">
        <f t="shared" si="17"/>
        <v>191196.5</v>
      </c>
      <c r="J150" s="1"/>
      <c r="K150" s="1"/>
      <c r="L150" s="1"/>
      <c r="M150" s="1"/>
      <c r="N150" s="1"/>
      <c r="O150">
        <v>-2.3999999999999998E-3</v>
      </c>
      <c r="P150">
        <v>0.7833</v>
      </c>
      <c r="Q150" t="e">
        <f t="shared" si="18"/>
        <v>#DIV/0!</v>
      </c>
      <c r="R150" t="e">
        <f t="shared" si="19"/>
        <v>#DIV/0!</v>
      </c>
      <c r="S150" t="e">
        <f t="shared" si="20"/>
        <v>#DIV/0!</v>
      </c>
      <c r="T150" t="e">
        <f t="shared" si="21"/>
        <v>#DIV/0!</v>
      </c>
    </row>
    <row r="151" spans="1:20" ht="17.399999999999999">
      <c r="A151" s="2" t="s">
        <v>1</v>
      </c>
      <c r="B151" s="3">
        <v>178095.03</v>
      </c>
      <c r="C151" s="3">
        <v>190986.92</v>
      </c>
      <c r="D151" s="1">
        <v>35.1</v>
      </c>
      <c r="E151" s="5">
        <v>0.6684444444444444</v>
      </c>
      <c r="F151" s="11">
        <f t="shared" si="16"/>
        <v>178098.03</v>
      </c>
      <c r="G151" s="11">
        <f t="shared" si="17"/>
        <v>190989.92</v>
      </c>
      <c r="J151" s="1"/>
      <c r="K151" s="1"/>
      <c r="L151" s="1"/>
      <c r="M151" s="1"/>
      <c r="N151" s="1"/>
      <c r="O151">
        <v>-2.3999999999999998E-3</v>
      </c>
      <c r="P151">
        <v>0.7833</v>
      </c>
      <c r="Q151" t="e">
        <f t="shared" si="18"/>
        <v>#DIV/0!</v>
      </c>
      <c r="R151" t="e">
        <f t="shared" si="19"/>
        <v>#DIV/0!</v>
      </c>
      <c r="S151" t="e">
        <f t="shared" si="20"/>
        <v>#DIV/0!</v>
      </c>
      <c r="T151" t="e">
        <f t="shared" si="21"/>
        <v>#DIV/0!</v>
      </c>
    </row>
    <row r="152" spans="1:20" ht="17.399999999999999">
      <c r="A152" s="2" t="s">
        <v>117</v>
      </c>
      <c r="B152" s="3">
        <v>179806.3</v>
      </c>
      <c r="C152" s="3">
        <v>191315.67</v>
      </c>
      <c r="D152" s="1">
        <v>37</v>
      </c>
      <c r="E152" s="4">
        <v>0.95139999999999991</v>
      </c>
      <c r="F152" s="11">
        <f t="shared" si="16"/>
        <v>179809.3</v>
      </c>
      <c r="G152" s="11">
        <f t="shared" si="17"/>
        <v>191318.67</v>
      </c>
      <c r="J152" s="1"/>
      <c r="K152" s="1"/>
      <c r="L152" s="1"/>
      <c r="M152" s="1"/>
      <c r="N152" s="1"/>
      <c r="O152">
        <v>-2.3999999999999998E-3</v>
      </c>
      <c r="P152">
        <v>0.7833</v>
      </c>
      <c r="Q152" t="e">
        <f t="shared" si="18"/>
        <v>#DIV/0!</v>
      </c>
      <c r="R152" t="e">
        <f t="shared" si="19"/>
        <v>#DIV/0!</v>
      </c>
      <c r="S152" t="e">
        <f t="shared" si="20"/>
        <v>#DIV/0!</v>
      </c>
      <c r="T152" t="e">
        <f t="shared" si="21"/>
        <v>#DIV/0!</v>
      </c>
    </row>
    <row r="153" spans="1:20" ht="17.399999999999999">
      <c r="A153" s="2" t="s">
        <v>28</v>
      </c>
      <c r="B153" s="3">
        <v>179182.24</v>
      </c>
      <c r="C153" s="3">
        <v>190930.9</v>
      </c>
      <c r="D153" s="1">
        <v>37.5</v>
      </c>
      <c r="E153" s="4">
        <v>0.60183333333333333</v>
      </c>
      <c r="F153" s="11">
        <f t="shared" si="16"/>
        <v>179185.24</v>
      </c>
      <c r="G153" s="11">
        <f t="shared" si="17"/>
        <v>190933.9</v>
      </c>
    </row>
    <row r="154" spans="1:20" ht="17.399999999999999">
      <c r="A154" s="2" t="s">
        <v>66</v>
      </c>
      <c r="B154" s="3">
        <v>179797.09</v>
      </c>
      <c r="C154" s="3">
        <v>191462</v>
      </c>
      <c r="D154" s="1">
        <v>42</v>
      </c>
      <c r="E154" s="4">
        <v>0.53849999999999998</v>
      </c>
      <c r="F154" s="11">
        <f t="shared" si="16"/>
        <v>179800.09</v>
      </c>
      <c r="G154" s="11">
        <f t="shared" si="17"/>
        <v>191465</v>
      </c>
    </row>
    <row r="155" spans="1:20">
      <c r="G155" s="10"/>
    </row>
  </sheetData>
  <sortState xmlns:xlrd2="http://schemas.microsoft.com/office/spreadsheetml/2017/richdata2" ref="A2:E154">
    <sortCondition ref="D154"/>
  </sortState>
  <conditionalFormatting sqref="K122:L152 B340:C1048576 B1:C156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8ACF-6C7A-42E9-A014-8F0E8612F410}">
  <dimension ref="A1:D62"/>
  <sheetViews>
    <sheetView topLeftCell="A16" workbookViewId="0">
      <selection activeCell="D12" sqref="D12:D18"/>
    </sheetView>
  </sheetViews>
  <sheetFormatPr defaultRowHeight="14.4"/>
  <cols>
    <col min="1" max="1" width="10.21875" customWidth="1"/>
  </cols>
  <sheetData>
    <row r="1" spans="1:4">
      <c r="A1" t="s">
        <v>157</v>
      </c>
      <c r="B1" t="s">
        <v>158</v>
      </c>
      <c r="C1" t="s">
        <v>159</v>
      </c>
      <c r="D1" t="s">
        <v>160</v>
      </c>
    </row>
    <row r="2" spans="1:4">
      <c r="A2">
        <v>10</v>
      </c>
      <c r="B2">
        <v>7.0200000000000004E-4</v>
      </c>
      <c r="C2">
        <v>7.31</v>
      </c>
      <c r="D2">
        <f>C2/3</f>
        <v>2.4366666666666665</v>
      </c>
    </row>
    <row r="3" spans="1:4">
      <c r="A3">
        <v>11</v>
      </c>
      <c r="B3">
        <v>1.3385000000000001E-3</v>
      </c>
      <c r="C3">
        <v>6.34</v>
      </c>
      <c r="D3">
        <f t="shared" ref="D3:D62" si="0">C3/3</f>
        <v>2.1133333333333333</v>
      </c>
    </row>
    <row r="4" spans="1:4">
      <c r="A4">
        <v>12</v>
      </c>
      <c r="B4">
        <v>1.2943399999999999E-3</v>
      </c>
      <c r="C4">
        <v>10.56</v>
      </c>
      <c r="D4">
        <f t="shared" si="0"/>
        <v>3.52</v>
      </c>
    </row>
    <row r="5" spans="1:4">
      <c r="A5">
        <v>13</v>
      </c>
      <c r="B5">
        <v>1.3803000000000001E-3</v>
      </c>
      <c r="C5">
        <v>0.78</v>
      </c>
      <c r="D5">
        <f t="shared" si="0"/>
        <v>0.26</v>
      </c>
    </row>
    <row r="6" spans="1:4">
      <c r="A6">
        <v>14</v>
      </c>
      <c r="B6">
        <v>1.8649000000000001E-3</v>
      </c>
      <c r="C6">
        <v>9</v>
      </c>
      <c r="D6">
        <f t="shared" si="0"/>
        <v>3</v>
      </c>
    </row>
    <row r="7" spans="1:4">
      <c r="A7">
        <v>15</v>
      </c>
      <c r="B7">
        <v>2.0400000000000001E-3</v>
      </c>
      <c r="C7">
        <v>3.35</v>
      </c>
      <c r="D7">
        <f t="shared" si="0"/>
        <v>1.1166666666666667</v>
      </c>
    </row>
    <row r="8" spans="1:4">
      <c r="A8">
        <v>16</v>
      </c>
      <c r="B8">
        <v>7.7698000000000003E-4</v>
      </c>
      <c r="C8">
        <v>3.14</v>
      </c>
      <c r="D8">
        <f t="shared" si="0"/>
        <v>1.0466666666666666</v>
      </c>
    </row>
    <row r="9" spans="1:4">
      <c r="A9">
        <v>17</v>
      </c>
      <c r="B9">
        <v>8.7000000000000001E-4</v>
      </c>
      <c r="C9">
        <v>1.07</v>
      </c>
      <c r="D9">
        <f t="shared" si="0"/>
        <v>0.35666666666666669</v>
      </c>
    </row>
    <row r="10" spans="1:4">
      <c r="A10">
        <v>18</v>
      </c>
      <c r="B10">
        <v>7.4969999999999995E-4</v>
      </c>
      <c r="C10">
        <v>1.07</v>
      </c>
      <c r="D10">
        <f t="shared" si="0"/>
        <v>0.35666666666666669</v>
      </c>
    </row>
    <row r="11" spans="1:4">
      <c r="A11">
        <v>19</v>
      </c>
      <c r="B11">
        <v>7.9250000000000002E-4</v>
      </c>
      <c r="C11">
        <v>3.58</v>
      </c>
      <c r="D11">
        <f t="shared" si="0"/>
        <v>1.1933333333333334</v>
      </c>
    </row>
    <row r="12" spans="1:4">
      <c r="A12">
        <v>20</v>
      </c>
      <c r="B12">
        <v>8.2249999999999999E-4</v>
      </c>
      <c r="C12">
        <v>97.16</v>
      </c>
      <c r="D12">
        <f t="shared" si="0"/>
        <v>32.386666666666663</v>
      </c>
    </row>
    <row r="13" spans="1:4">
      <c r="A13">
        <v>21</v>
      </c>
      <c r="B13">
        <v>1.1073999999999999E-3</v>
      </c>
      <c r="C13">
        <v>90.16</v>
      </c>
      <c r="D13">
        <f t="shared" si="0"/>
        <v>30.053333333333331</v>
      </c>
    </row>
    <row r="14" spans="1:4">
      <c r="A14">
        <v>22</v>
      </c>
      <c r="B14">
        <v>1.3708800000000001E-3</v>
      </c>
      <c r="C14">
        <v>82.46</v>
      </c>
      <c r="D14">
        <f t="shared" si="0"/>
        <v>27.486666666666665</v>
      </c>
    </row>
    <row r="15" spans="1:4">
      <c r="A15">
        <v>23</v>
      </c>
      <c r="B15">
        <v>1.204E-3</v>
      </c>
      <c r="C15">
        <v>100.69</v>
      </c>
      <c r="D15">
        <f t="shared" si="0"/>
        <v>33.563333333333333</v>
      </c>
    </row>
    <row r="16" spans="1:4">
      <c r="A16">
        <v>24</v>
      </c>
      <c r="B16">
        <v>1.45539E-3</v>
      </c>
      <c r="C16">
        <v>92.73</v>
      </c>
      <c r="D16">
        <f t="shared" si="0"/>
        <v>30.91</v>
      </c>
    </row>
    <row r="17" spans="1:4">
      <c r="A17">
        <v>25</v>
      </c>
      <c r="B17">
        <v>1.7824E-3</v>
      </c>
      <c r="C17">
        <v>99.03</v>
      </c>
      <c r="D17">
        <f t="shared" si="0"/>
        <v>33.01</v>
      </c>
    </row>
    <row r="18" spans="1:4">
      <c r="A18">
        <v>26</v>
      </c>
      <c r="B18">
        <v>1.5408399999999999E-3</v>
      </c>
      <c r="C18">
        <v>84.66</v>
      </c>
      <c r="D18">
        <f t="shared" si="0"/>
        <v>28.22</v>
      </c>
    </row>
    <row r="19" spans="1:4">
      <c r="A19">
        <v>27</v>
      </c>
      <c r="B19">
        <v>1.94623E-3</v>
      </c>
      <c r="C19">
        <v>77.94</v>
      </c>
      <c r="D19">
        <f t="shared" si="0"/>
        <v>25.98</v>
      </c>
    </row>
    <row r="20" spans="1:4">
      <c r="A20">
        <v>28</v>
      </c>
      <c r="B20">
        <v>2.3124600000000001E-3</v>
      </c>
      <c r="C20">
        <v>72.27</v>
      </c>
      <c r="D20">
        <f t="shared" si="0"/>
        <v>24.09</v>
      </c>
    </row>
    <row r="21" spans="1:4">
      <c r="A21">
        <v>29</v>
      </c>
      <c r="B21">
        <v>2.1413000000000001E-3</v>
      </c>
      <c r="C21">
        <v>66.510000000000005</v>
      </c>
      <c r="D21">
        <f t="shared" si="0"/>
        <v>22.17</v>
      </c>
    </row>
    <row r="22" spans="1:4">
      <c r="A22">
        <v>30</v>
      </c>
      <c r="B22">
        <v>2.5855589999999999E-3</v>
      </c>
      <c r="C22">
        <v>61.65</v>
      </c>
      <c r="D22">
        <f t="shared" si="0"/>
        <v>20.55</v>
      </c>
    </row>
    <row r="23" spans="1:4">
      <c r="A23">
        <v>31</v>
      </c>
      <c r="B23">
        <v>1.217E-3</v>
      </c>
      <c r="C23">
        <v>71.349999999999994</v>
      </c>
      <c r="D23">
        <f t="shared" si="0"/>
        <v>23.783333333333331</v>
      </c>
    </row>
    <row r="24" spans="1:4">
      <c r="A24">
        <v>32</v>
      </c>
      <c r="B24">
        <v>1.4432E-3</v>
      </c>
      <c r="C24">
        <v>65.38</v>
      </c>
      <c r="D24">
        <f t="shared" si="0"/>
        <v>21.793333333333333</v>
      </c>
    </row>
    <row r="25" spans="1:4">
      <c r="A25">
        <v>33</v>
      </c>
      <c r="B25">
        <v>1.8616699999999999E-3</v>
      </c>
      <c r="C25">
        <v>61.7</v>
      </c>
      <c r="D25">
        <f t="shared" si="0"/>
        <v>20.566666666666666</v>
      </c>
    </row>
    <row r="26" spans="1:4">
      <c r="A26">
        <v>34</v>
      </c>
      <c r="B26">
        <v>1.37184E-3</v>
      </c>
      <c r="C26">
        <v>51.91</v>
      </c>
      <c r="D26">
        <f t="shared" si="0"/>
        <v>17.303333333333331</v>
      </c>
    </row>
    <row r="27" spans="1:4">
      <c r="A27">
        <v>35</v>
      </c>
      <c r="B27">
        <v>1.5168899999999999E-3</v>
      </c>
      <c r="C27">
        <v>50.56</v>
      </c>
      <c r="D27">
        <f t="shared" si="0"/>
        <v>16.853333333333335</v>
      </c>
    </row>
    <row r="28" spans="1:4">
      <c r="A28">
        <v>36</v>
      </c>
      <c r="B28">
        <v>1.3823900000000001E-3</v>
      </c>
      <c r="C28">
        <v>55.55</v>
      </c>
      <c r="D28">
        <f t="shared" si="0"/>
        <v>18.516666666666666</v>
      </c>
    </row>
    <row r="29" spans="1:4">
      <c r="A29">
        <v>37</v>
      </c>
      <c r="B29">
        <v>1.53699E-3</v>
      </c>
      <c r="C29">
        <v>54.32</v>
      </c>
      <c r="D29">
        <f t="shared" si="0"/>
        <v>18.106666666666666</v>
      </c>
    </row>
    <row r="30" spans="1:4">
      <c r="A30">
        <v>38</v>
      </c>
      <c r="B30">
        <v>1.8107150000000001E-3</v>
      </c>
      <c r="C30">
        <v>53.28</v>
      </c>
      <c r="D30">
        <f t="shared" si="0"/>
        <v>17.760000000000002</v>
      </c>
    </row>
    <row r="31" spans="1:4">
      <c r="A31">
        <v>39</v>
      </c>
      <c r="B31">
        <v>1.5494790000000001E-3</v>
      </c>
      <c r="C31">
        <v>51.64</v>
      </c>
      <c r="D31">
        <f t="shared" si="0"/>
        <v>17.213333333333335</v>
      </c>
    </row>
    <row r="32" spans="1:4">
      <c r="A32">
        <v>40</v>
      </c>
      <c r="B32">
        <v>1.791104E-3</v>
      </c>
      <c r="C32">
        <v>54.98</v>
      </c>
      <c r="D32">
        <f t="shared" si="0"/>
        <v>18.326666666666664</v>
      </c>
    </row>
    <row r="33" spans="1:4">
      <c r="A33">
        <v>41</v>
      </c>
      <c r="B33">
        <v>2.1185729999999999E-3</v>
      </c>
      <c r="C33">
        <v>53.4</v>
      </c>
      <c r="D33">
        <f t="shared" si="0"/>
        <v>17.8</v>
      </c>
    </row>
    <row r="34" spans="1:4">
      <c r="A34">
        <v>42</v>
      </c>
      <c r="B34">
        <v>2.5314992000000001E-3</v>
      </c>
      <c r="C34">
        <v>53.17</v>
      </c>
      <c r="D34">
        <f t="shared" si="0"/>
        <v>17.723333333333333</v>
      </c>
    </row>
    <row r="35" spans="1:4">
      <c r="A35">
        <v>43</v>
      </c>
      <c r="B35">
        <v>2.34882537E-3</v>
      </c>
      <c r="C35">
        <v>51.55</v>
      </c>
      <c r="D35">
        <f t="shared" si="0"/>
        <v>17.183333333333334</v>
      </c>
    </row>
    <row r="36" spans="1:4">
      <c r="A36">
        <v>44</v>
      </c>
      <c r="B36">
        <v>2.5991216569999998E-3</v>
      </c>
      <c r="C36">
        <v>51.1</v>
      </c>
      <c r="D36">
        <f t="shared" si="0"/>
        <v>17.033333333333335</v>
      </c>
    </row>
    <row r="37" spans="1:4">
      <c r="A37">
        <v>45</v>
      </c>
      <c r="B37">
        <v>3.2727113228999999E-3</v>
      </c>
      <c r="C37">
        <v>54</v>
      </c>
      <c r="D37">
        <f t="shared" si="0"/>
        <v>18</v>
      </c>
    </row>
    <row r="38" spans="1:4">
      <c r="A38">
        <v>46</v>
      </c>
      <c r="B38">
        <v>2.38382E-3</v>
      </c>
      <c r="C38">
        <v>53.5</v>
      </c>
      <c r="D38">
        <f t="shared" si="0"/>
        <v>17.833333333333332</v>
      </c>
    </row>
    <row r="39" spans="1:4">
      <c r="A39">
        <v>47</v>
      </c>
      <c r="B39">
        <v>1.8835880000000001E-3</v>
      </c>
      <c r="C39">
        <v>35.61</v>
      </c>
      <c r="D39">
        <f t="shared" si="0"/>
        <v>11.87</v>
      </c>
    </row>
    <row r="40" spans="1:4">
      <c r="A40">
        <v>48</v>
      </c>
      <c r="B40">
        <v>2.2516699999999999E-3</v>
      </c>
      <c r="C40">
        <v>38.35</v>
      </c>
      <c r="D40">
        <f t="shared" si="0"/>
        <v>12.783333333333333</v>
      </c>
    </row>
    <row r="41" spans="1:4">
      <c r="A41">
        <v>49</v>
      </c>
      <c r="B41">
        <v>2.5318459999999999E-3</v>
      </c>
      <c r="C41">
        <v>55.76</v>
      </c>
      <c r="D41">
        <f t="shared" si="0"/>
        <v>18.586666666666666</v>
      </c>
    </row>
    <row r="42" spans="1:4">
      <c r="A42">
        <v>50</v>
      </c>
      <c r="B42">
        <v>2.7692937000000002E-3</v>
      </c>
      <c r="C42">
        <v>52.83</v>
      </c>
      <c r="D42">
        <f t="shared" si="0"/>
        <v>17.61</v>
      </c>
    </row>
    <row r="43" spans="1:4">
      <c r="A43">
        <v>51</v>
      </c>
      <c r="B43">
        <v>2.397939416E-3</v>
      </c>
      <c r="C43">
        <v>47.46</v>
      </c>
      <c r="D43">
        <f t="shared" si="0"/>
        <v>15.82</v>
      </c>
    </row>
    <row r="44" spans="1:4">
      <c r="A44">
        <v>52</v>
      </c>
      <c r="B44">
        <v>2.1968539999999998E-3</v>
      </c>
      <c r="C44">
        <v>52.97</v>
      </c>
      <c r="D44">
        <f t="shared" si="0"/>
        <v>17.656666666666666</v>
      </c>
    </row>
    <row r="45" spans="1:4">
      <c r="A45">
        <v>53</v>
      </c>
      <c r="B45">
        <v>2.2869675000000002E-3</v>
      </c>
      <c r="C45">
        <v>52.24</v>
      </c>
      <c r="D45">
        <f t="shared" si="0"/>
        <v>17.413333333333334</v>
      </c>
    </row>
    <row r="46" spans="1:4">
      <c r="A46">
        <v>54</v>
      </c>
      <c r="B46">
        <v>2.2260980000000001E-3</v>
      </c>
      <c r="C46">
        <v>60.84</v>
      </c>
      <c r="D46">
        <f t="shared" si="0"/>
        <v>20.28</v>
      </c>
    </row>
    <row r="47" spans="1:4">
      <c r="A47">
        <v>55</v>
      </c>
      <c r="B47">
        <v>2.0523590000000001E-3</v>
      </c>
      <c r="C47">
        <v>60.61</v>
      </c>
      <c r="D47">
        <f t="shared" si="0"/>
        <v>20.203333333333333</v>
      </c>
    </row>
    <row r="48" spans="1:4">
      <c r="A48">
        <v>56</v>
      </c>
      <c r="B48">
        <v>2.6345499999999998E-3</v>
      </c>
      <c r="C48">
        <v>0.11</v>
      </c>
      <c r="D48">
        <f t="shared" si="0"/>
        <v>3.6666666666666667E-2</v>
      </c>
    </row>
    <row r="49" spans="1:4">
      <c r="A49">
        <v>57</v>
      </c>
      <c r="B49">
        <v>2.5633000000000001E-3</v>
      </c>
      <c r="C49">
        <v>0.05</v>
      </c>
      <c r="D49">
        <f t="shared" si="0"/>
        <v>1.6666666666666666E-2</v>
      </c>
    </row>
    <row r="50" spans="1:4">
      <c r="A50">
        <v>58</v>
      </c>
      <c r="B50">
        <v>2.669533E-3</v>
      </c>
      <c r="C50">
        <v>0.13</v>
      </c>
      <c r="D50">
        <f t="shared" si="0"/>
        <v>4.3333333333333335E-2</v>
      </c>
    </row>
    <row r="51" spans="1:4">
      <c r="A51">
        <v>59</v>
      </c>
      <c r="B51">
        <v>2.7274688000000001E-3</v>
      </c>
      <c r="C51">
        <v>0.03</v>
      </c>
      <c r="D51">
        <f t="shared" si="0"/>
        <v>0.01</v>
      </c>
    </row>
    <row r="52" spans="1:4">
      <c r="A52">
        <v>60</v>
      </c>
      <c r="B52">
        <v>3.2388957000000001E-3</v>
      </c>
      <c r="C52">
        <v>3.55</v>
      </c>
      <c r="D52">
        <f t="shared" si="0"/>
        <v>1.1833333333333333</v>
      </c>
    </row>
    <row r="53" spans="1:4">
      <c r="A53">
        <v>61</v>
      </c>
      <c r="B53">
        <v>2.6467259999999999E-3</v>
      </c>
      <c r="C53">
        <v>3.58</v>
      </c>
      <c r="D53">
        <f t="shared" si="0"/>
        <v>1.1933333333333334</v>
      </c>
    </row>
    <row r="54" spans="1:4">
      <c r="A54">
        <v>62</v>
      </c>
      <c r="B54">
        <v>2.25801E-3</v>
      </c>
      <c r="C54">
        <v>0.02</v>
      </c>
      <c r="D54">
        <f t="shared" si="0"/>
        <v>6.6666666666666671E-3</v>
      </c>
    </row>
    <row r="55" spans="1:4">
      <c r="A55">
        <v>63</v>
      </c>
      <c r="B55">
        <v>2.6697633499999998E-3</v>
      </c>
      <c r="C55">
        <v>1.18</v>
      </c>
      <c r="D55">
        <f t="shared" si="0"/>
        <v>0.39333333333333331</v>
      </c>
    </row>
    <row r="56" spans="1:4">
      <c r="A56">
        <v>64</v>
      </c>
      <c r="B56">
        <v>3.2275099999999998E-3</v>
      </c>
      <c r="C56">
        <v>1.28</v>
      </c>
      <c r="D56">
        <f t="shared" si="0"/>
        <v>0.42666666666666669</v>
      </c>
    </row>
    <row r="57" spans="1:4">
      <c r="A57">
        <v>65</v>
      </c>
      <c r="B57">
        <v>3.2832078599499999E-3</v>
      </c>
      <c r="C57">
        <v>2.38</v>
      </c>
      <c r="D57">
        <f t="shared" si="0"/>
        <v>0.79333333333333333</v>
      </c>
    </row>
    <row r="58" spans="1:4">
      <c r="A58">
        <v>66</v>
      </c>
      <c r="B58">
        <v>4.5443797000000001E-3</v>
      </c>
      <c r="C58">
        <v>0.02</v>
      </c>
      <c r="D58">
        <f t="shared" si="0"/>
        <v>6.6666666666666671E-3</v>
      </c>
    </row>
    <row r="59" spans="1:4">
      <c r="A59">
        <v>67</v>
      </c>
      <c r="B59">
        <v>4.536717E-3</v>
      </c>
      <c r="C59">
        <v>0.17</v>
      </c>
      <c r="D59">
        <f t="shared" si="0"/>
        <v>5.6666666666666671E-2</v>
      </c>
    </row>
    <row r="60" spans="1:4">
      <c r="A60">
        <v>68</v>
      </c>
      <c r="B60">
        <v>3.9314600000000003E-3</v>
      </c>
      <c r="C60">
        <v>2.2799999999999998</v>
      </c>
      <c r="D60">
        <f t="shared" si="0"/>
        <v>0.7599999999999999</v>
      </c>
    </row>
    <row r="61" spans="1:4">
      <c r="A61">
        <v>69</v>
      </c>
      <c r="B61">
        <v>3.8316578999999999E-3</v>
      </c>
      <c r="C61">
        <v>3.5</v>
      </c>
      <c r="D61">
        <f t="shared" si="0"/>
        <v>1.1666666666666667</v>
      </c>
    </row>
    <row r="62" spans="1:4">
      <c r="A62">
        <v>70</v>
      </c>
      <c r="B62">
        <v>3.1466599199999998E-3</v>
      </c>
      <c r="C62">
        <v>2.65</v>
      </c>
      <c r="D62">
        <f t="shared" si="0"/>
        <v>0.8833333333333333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Clay First layer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2022-09-26T04:37:05Z</dcterms:created>
  <dcterms:modified xsi:type="dcterms:W3CDTF">2022-10-08T08:28:01Z</dcterms:modified>
</cp:coreProperties>
</file>