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เก็บงาน ป.โท ปี1\วิจัย\ข้อมูล\"/>
    </mc:Choice>
  </mc:AlternateContent>
  <xr:revisionPtr revIDLastSave="0" documentId="13_ncr:1_{8CB18C81-E3DE-4BB1-8B1C-9353E901A535}" xr6:coauthVersionLast="47" xr6:coauthVersionMax="47" xr10:uidLastSave="{00000000-0000-0000-0000-000000000000}"/>
  <bookViews>
    <workbookView xWindow="-108" yWindow="-108" windowWidth="23256" windowHeight="12576" xr2:uid="{7724539A-109C-495F-AD51-9A5860E95DFC}"/>
  </bookViews>
  <sheets>
    <sheet name="Sheet2" sheetId="2" r:id="rId1"/>
    <sheet name="Sheet1" sheetId="3" r:id="rId2"/>
    <sheet name="Sheet3" sheetId="4" r:id="rId3"/>
    <sheet name="Sheet4" sheetId="5" r:id="rId4"/>
  </sheets>
  <definedNames>
    <definedName name="_xlnm._FilterDatabase" localSheetId="2" hidden="1">Sheet3!$T$2:$T$199</definedName>
    <definedName name="_xlchart.v1.0" hidden="1">Sheet2!$D$3:$D$130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0" i="2" l="1"/>
  <c r="G110" i="2" s="1"/>
  <c r="F35" i="2"/>
  <c r="G35" i="2" s="1"/>
  <c r="F36" i="2"/>
  <c r="G36" i="2" s="1"/>
  <c r="F122" i="2"/>
  <c r="G122" i="2" s="1"/>
  <c r="F90" i="2"/>
  <c r="G90" i="2" s="1"/>
  <c r="F49" i="2"/>
  <c r="G49" i="2" s="1"/>
  <c r="F3" i="2"/>
  <c r="G3" i="2" s="1"/>
  <c r="F54" i="2"/>
  <c r="G54" i="2" s="1"/>
  <c r="F100" i="2"/>
  <c r="G100" i="2" s="1"/>
  <c r="F102" i="2"/>
  <c r="G102" i="2" s="1"/>
  <c r="F32" i="2"/>
  <c r="G32" i="2" s="1"/>
  <c r="F84" i="2"/>
  <c r="G84" i="2" s="1"/>
  <c r="F20" i="2"/>
  <c r="G20" i="2" s="1"/>
  <c r="F31" i="2"/>
  <c r="G31" i="2" s="1"/>
  <c r="F51" i="2"/>
  <c r="G51" i="2" s="1"/>
  <c r="F50" i="2"/>
  <c r="G50" i="2" s="1"/>
  <c r="F73" i="2"/>
  <c r="G73" i="2" s="1"/>
  <c r="F91" i="2"/>
  <c r="G91" i="2" s="1"/>
  <c r="F125" i="2"/>
  <c r="G125" i="2" s="1"/>
  <c r="F74" i="2"/>
  <c r="G74" i="2" s="1"/>
  <c r="F94" i="2"/>
  <c r="G94" i="2" s="1"/>
  <c r="F47" i="2"/>
  <c r="G47" i="2" s="1"/>
  <c r="F81" i="2"/>
  <c r="G81" i="2" s="1"/>
  <c r="F87" i="2"/>
  <c r="G87" i="2" s="1"/>
  <c r="F120" i="2"/>
  <c r="G120" i="2" s="1"/>
  <c r="F9" i="2"/>
  <c r="G9" i="2" s="1"/>
  <c r="F68" i="2"/>
  <c r="G68" i="2" s="1"/>
  <c r="F123" i="2"/>
  <c r="G123" i="2" s="1"/>
  <c r="F56" i="2"/>
  <c r="G56" i="2" s="1"/>
  <c r="F115" i="2"/>
  <c r="G115" i="2" s="1"/>
  <c r="F7" i="2"/>
  <c r="G7" i="2" s="1"/>
  <c r="F19" i="2"/>
  <c r="G19" i="2" s="1"/>
  <c r="F34" i="2"/>
  <c r="G34" i="2" s="1"/>
  <c r="F12" i="2"/>
  <c r="G12" i="2" s="1"/>
  <c r="F88" i="2"/>
  <c r="G88" i="2" s="1"/>
  <c r="F92" i="2"/>
  <c r="G92" i="2" s="1"/>
  <c r="F95" i="2"/>
  <c r="G95" i="2" s="1"/>
  <c r="F113" i="2"/>
  <c r="G113" i="2" s="1"/>
  <c r="F48" i="2"/>
  <c r="G48" i="2" s="1"/>
  <c r="F86" i="2"/>
  <c r="G86" i="2" s="1"/>
  <c r="F21" i="2"/>
  <c r="G21" i="2" s="1"/>
  <c r="F37" i="2"/>
  <c r="G37" i="2" s="1"/>
  <c r="F52" i="2"/>
  <c r="G52" i="2" s="1"/>
  <c r="F85" i="2"/>
  <c r="G85" i="2" s="1"/>
  <c r="F116" i="2"/>
  <c r="G116" i="2" s="1"/>
  <c r="F64" i="2"/>
  <c r="G64" i="2" s="1"/>
  <c r="F5" i="2"/>
  <c r="G5" i="2" s="1"/>
  <c r="F79" i="2"/>
  <c r="G79" i="2" s="1"/>
  <c r="F30" i="2"/>
  <c r="G30" i="2" s="1"/>
  <c r="F93" i="2"/>
  <c r="G93" i="2" s="1"/>
  <c r="F76" i="2"/>
  <c r="G76" i="2" s="1"/>
  <c r="F75" i="2"/>
  <c r="G75" i="2" s="1"/>
  <c r="F80" i="2"/>
  <c r="G80" i="2" s="1"/>
  <c r="F4" i="2"/>
  <c r="G4" i="2" s="1"/>
  <c r="F112" i="2"/>
  <c r="G112" i="2" s="1"/>
  <c r="F57" i="2"/>
  <c r="G57" i="2" s="1"/>
  <c r="F111" i="2"/>
  <c r="G111" i="2" s="1"/>
  <c r="F118" i="2"/>
  <c r="G118" i="2" s="1"/>
  <c r="F18" i="2"/>
  <c r="G18" i="2" s="1"/>
  <c r="F28" i="2"/>
  <c r="G28" i="2" s="1"/>
  <c r="F8" i="2"/>
  <c r="G8" i="2" s="1"/>
  <c r="F117" i="2"/>
  <c r="G117" i="2" s="1"/>
  <c r="F126" i="2"/>
  <c r="G126" i="2" s="1"/>
  <c r="F15" i="2"/>
  <c r="G15" i="2" s="1"/>
  <c r="F6" i="2"/>
  <c r="G6" i="2" s="1"/>
  <c r="F82" i="2"/>
  <c r="G82" i="2" s="1"/>
  <c r="F83" i="2"/>
  <c r="G83" i="2" s="1"/>
  <c r="F121" i="2"/>
  <c r="G121" i="2" s="1"/>
  <c r="F10" i="2"/>
  <c r="G10" i="2" s="1"/>
  <c r="F78" i="2"/>
  <c r="G78" i="2" s="1"/>
  <c r="F109" i="2"/>
  <c r="G109" i="2" s="1"/>
  <c r="F16" i="2"/>
  <c r="G16" i="2" s="1"/>
  <c r="F23" i="2"/>
  <c r="G23" i="2" s="1"/>
  <c r="F114" i="2"/>
  <c r="G114" i="2" s="1"/>
  <c r="F62" i="2"/>
  <c r="G62" i="2" s="1"/>
  <c r="F77" i="2"/>
  <c r="G77" i="2" s="1"/>
  <c r="F129" i="2"/>
  <c r="G129" i="2" s="1"/>
  <c r="F55" i="2"/>
  <c r="G55" i="2" s="1"/>
  <c r="F45" i="2"/>
  <c r="G45" i="2" s="1"/>
  <c r="F59" i="2"/>
  <c r="G59" i="2" s="1"/>
  <c r="F61" i="2"/>
  <c r="G61" i="2" s="1"/>
  <c r="F124" i="2"/>
  <c r="G124" i="2" s="1"/>
  <c r="F130" i="2"/>
  <c r="G130" i="2" s="1"/>
  <c r="F107" i="2"/>
  <c r="G107" i="2" s="1"/>
  <c r="F101" i="2"/>
  <c r="G101" i="2" s="1"/>
  <c r="F53" i="2"/>
  <c r="G53" i="2" s="1"/>
  <c r="F70" i="2"/>
  <c r="G70" i="2" s="1"/>
  <c r="F66" i="2"/>
  <c r="G66" i="2" s="1"/>
  <c r="F104" i="2"/>
  <c r="G104" i="2" s="1"/>
  <c r="F11" i="2"/>
  <c r="G11" i="2" s="1"/>
  <c r="F33" i="2"/>
  <c r="G33" i="2" s="1"/>
  <c r="F39" i="2"/>
  <c r="G39" i="2" s="1"/>
  <c r="F46" i="2"/>
  <c r="G46" i="2" s="1"/>
  <c r="F128" i="2"/>
  <c r="G128" i="2" s="1"/>
  <c r="F127" i="2"/>
  <c r="G127" i="2" s="1"/>
  <c r="F42" i="2"/>
  <c r="G42" i="2" s="1"/>
  <c r="F14" i="2"/>
  <c r="G14" i="2" s="1"/>
  <c r="F105" i="2"/>
  <c r="G105" i="2" s="1"/>
  <c r="F72" i="2"/>
  <c r="G72" i="2" s="1"/>
  <c r="F119" i="2"/>
  <c r="G119" i="2" s="1"/>
  <c r="F25" i="2"/>
  <c r="G25" i="2" s="1"/>
  <c r="F41" i="2"/>
  <c r="G41" i="2" s="1"/>
  <c r="F69" i="2"/>
  <c r="G69" i="2" s="1"/>
  <c r="F2" i="2"/>
  <c r="G2" i="2" s="1"/>
  <c r="F106" i="2"/>
  <c r="G106" i="2" s="1"/>
  <c r="F108" i="2"/>
  <c r="G108" i="2" s="1"/>
  <c r="F89" i="2"/>
  <c r="G89" i="2" s="1"/>
  <c r="F24" i="2"/>
  <c r="G24" i="2" s="1"/>
  <c r="F13" i="2"/>
  <c r="G13" i="2" s="1"/>
  <c r="F29" i="2"/>
  <c r="G29" i="2" s="1"/>
  <c r="F99" i="2"/>
  <c r="G99" i="2" s="1"/>
  <c r="F44" i="2"/>
  <c r="G44" i="2" s="1"/>
  <c r="F63" i="2"/>
  <c r="G63" i="2" s="1"/>
  <c r="F97" i="2"/>
  <c r="G97" i="2" s="1"/>
  <c r="F96" i="2"/>
  <c r="G96" i="2" s="1"/>
  <c r="F27" i="2"/>
  <c r="G27" i="2" s="1"/>
  <c r="F98" i="2"/>
  <c r="G98" i="2" s="1"/>
  <c r="F65" i="2"/>
  <c r="G65" i="2" s="1"/>
  <c r="F26" i="2"/>
  <c r="G26" i="2" s="1"/>
  <c r="F17" i="2"/>
  <c r="G17" i="2" s="1"/>
  <c r="F60" i="2"/>
  <c r="G60" i="2" s="1"/>
  <c r="F38" i="2"/>
  <c r="G38" i="2" s="1"/>
  <c r="F71" i="2"/>
  <c r="G71" i="2" s="1"/>
  <c r="F40" i="2"/>
  <c r="G40" i="2" s="1"/>
  <c r="F43" i="2"/>
  <c r="G43" i="2" s="1"/>
  <c r="F58" i="2"/>
  <c r="G58" i="2" s="1"/>
  <c r="F22" i="2"/>
  <c r="G22" i="2" s="1"/>
  <c r="F67" i="2"/>
  <c r="G67" i="2" s="1"/>
  <c r="F103" i="2"/>
  <c r="G103" i="2" s="1"/>
  <c r="P53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1" i="5"/>
  <c r="X162" i="4"/>
  <c r="X161" i="4"/>
  <c r="X155" i="4"/>
  <c r="X154" i="4"/>
  <c r="X153" i="4"/>
  <c r="X152" i="4"/>
  <c r="X151" i="4"/>
  <c r="X150" i="4"/>
  <c r="X145" i="4"/>
  <c r="X144" i="4"/>
  <c r="X139" i="4"/>
  <c r="X138" i="4"/>
  <c r="X136" i="4"/>
  <c r="X135" i="4"/>
  <c r="X132" i="4"/>
  <c r="X131" i="4"/>
  <c r="X120" i="4"/>
  <c r="X119" i="4"/>
  <c r="X116" i="4"/>
  <c r="X115" i="4"/>
  <c r="X113" i="4"/>
  <c r="X112" i="4"/>
  <c r="X111" i="4"/>
  <c r="X110" i="4"/>
  <c r="X109" i="4"/>
  <c r="X108" i="4"/>
  <c r="X101" i="4"/>
  <c r="X100" i="4"/>
  <c r="X76" i="4"/>
  <c r="X75" i="4"/>
  <c r="X62" i="4"/>
  <c r="X61" i="4"/>
  <c r="X47" i="4"/>
  <c r="X46" i="4"/>
  <c r="X44" i="4"/>
  <c r="X43" i="4"/>
  <c r="X42" i="4"/>
  <c r="X41" i="4"/>
  <c r="X39" i="4"/>
  <c r="X38" i="4"/>
  <c r="X37" i="4"/>
  <c r="X36" i="4"/>
  <c r="X27" i="4"/>
  <c r="X26" i="4"/>
  <c r="X21" i="4"/>
  <c r="X20" i="4"/>
  <c r="X16" i="4"/>
  <c r="X15" i="4"/>
  <c r="X11" i="4"/>
  <c r="X10" i="4"/>
  <c r="X9" i="4"/>
  <c r="X8" i="4"/>
  <c r="W161" i="4"/>
  <c r="W154" i="4"/>
  <c r="W152" i="4"/>
  <c r="W150" i="4"/>
  <c r="W144" i="4"/>
  <c r="W138" i="4"/>
  <c r="W135" i="4"/>
  <c r="W131" i="4"/>
  <c r="W119" i="4"/>
  <c r="W115" i="4"/>
  <c r="W112" i="4"/>
  <c r="W110" i="4"/>
  <c r="W108" i="4"/>
  <c r="W100" i="4"/>
  <c r="W75" i="4"/>
  <c r="W61" i="4"/>
  <c r="W46" i="4"/>
  <c r="W43" i="4"/>
  <c r="W41" i="4"/>
  <c r="W38" i="4"/>
  <c r="W36" i="4"/>
  <c r="W8" i="4"/>
  <c r="W10" i="4"/>
  <c r="W15" i="4"/>
  <c r="W20" i="4"/>
  <c r="W26" i="4"/>
  <c r="U161" i="4"/>
  <c r="U154" i="4"/>
  <c r="U152" i="4"/>
  <c r="U150" i="4"/>
  <c r="U144" i="4"/>
  <c r="U138" i="4"/>
  <c r="U135" i="4"/>
  <c r="U131" i="4"/>
  <c r="U119" i="4"/>
  <c r="U115" i="4"/>
  <c r="U112" i="4"/>
  <c r="U110" i="4"/>
  <c r="U108" i="4"/>
  <c r="U100" i="4"/>
  <c r="U75" i="4"/>
  <c r="U61" i="4"/>
  <c r="U46" i="4"/>
  <c r="U43" i="4"/>
  <c r="U41" i="4"/>
  <c r="U38" i="4"/>
  <c r="U36" i="4"/>
  <c r="U26" i="4"/>
  <c r="U20" i="4"/>
  <c r="U15" i="4"/>
  <c r="U10" i="4"/>
  <c r="U8" i="4"/>
  <c r="T2" i="4"/>
  <c r="S162" i="4"/>
  <c r="S155" i="4"/>
  <c r="S153" i="4"/>
  <c r="S151" i="4"/>
  <c r="S145" i="4"/>
  <c r="S139" i="4"/>
  <c r="S136" i="4"/>
  <c r="S132" i="4"/>
  <c r="S120" i="4"/>
  <c r="S116" i="4"/>
  <c r="S113" i="4"/>
  <c r="S111" i="4"/>
  <c r="S109" i="4"/>
  <c r="S101" i="4"/>
  <c r="S84" i="4"/>
  <c r="S80" i="4"/>
  <c r="S76" i="4"/>
  <c r="S62" i="4"/>
  <c r="S47" i="4"/>
  <c r="S44" i="4"/>
  <c r="S42" i="4"/>
  <c r="S39" i="4"/>
  <c r="S37" i="4"/>
  <c r="S27" i="4"/>
  <c r="S21" i="4"/>
  <c r="S16" i="4"/>
  <c r="S11" i="4"/>
  <c r="S9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3" i="4"/>
  <c r="T4" i="4"/>
  <c r="T5" i="4"/>
  <c r="T6" i="4"/>
  <c r="T7" i="4"/>
  <c r="T8" i="4"/>
  <c r="T9" i="4"/>
  <c r="T10" i="4"/>
  <c r="T11" i="4"/>
  <c r="T12" i="4"/>
  <c r="T13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" i="3"/>
</calcChain>
</file>

<file path=xl/sharedStrings.xml><?xml version="1.0" encoding="utf-8"?>
<sst xmlns="http://schemas.openxmlformats.org/spreadsheetml/2006/main" count="1105" uniqueCount="197">
  <si>
    <t>IBS-1</t>
  </si>
  <si>
    <t>IBS-2</t>
  </si>
  <si>
    <t>IBS-3</t>
  </si>
  <si>
    <t>IBS-4</t>
  </si>
  <si>
    <t>IBS-5</t>
  </si>
  <si>
    <t>IBS-6</t>
  </si>
  <si>
    <t>IBS-7</t>
  </si>
  <si>
    <t>IBS-8</t>
  </si>
  <si>
    <t>IBS-9</t>
  </si>
  <si>
    <t>IBS-10</t>
  </si>
  <si>
    <t>IBS-11</t>
  </si>
  <si>
    <t>IBS-12</t>
  </si>
  <si>
    <t>IBS-13</t>
  </si>
  <si>
    <t>IBS-14</t>
  </si>
  <si>
    <t>IBS-15</t>
  </si>
  <si>
    <t>IBS-16</t>
  </si>
  <si>
    <t>IBS-17</t>
  </si>
  <si>
    <t>IBS-18</t>
  </si>
  <si>
    <t>IBS-19</t>
  </si>
  <si>
    <t>IBS-20</t>
  </si>
  <si>
    <t>IBS-21</t>
  </si>
  <si>
    <t>IBS-22</t>
  </si>
  <si>
    <t>IBS-23</t>
  </si>
  <si>
    <t>IBS-24</t>
  </si>
  <si>
    <t>IBS-25</t>
  </si>
  <si>
    <t>IBS-26</t>
  </si>
  <si>
    <t>IBS-27</t>
  </si>
  <si>
    <t>IBS-28</t>
  </si>
  <si>
    <t>IBS-29</t>
  </si>
  <si>
    <t>IBS-30</t>
  </si>
  <si>
    <t>IBS-31</t>
  </si>
  <si>
    <t>IBS-32</t>
  </si>
  <si>
    <t>IBS-33</t>
  </si>
  <si>
    <t>IBS-34</t>
  </si>
  <si>
    <t>IBS-35</t>
  </si>
  <si>
    <t>IBS-36</t>
  </si>
  <si>
    <t>IBS-37</t>
  </si>
  <si>
    <t>IBS-38</t>
  </si>
  <si>
    <t>IBS-39</t>
  </si>
  <si>
    <t>IBS-40</t>
  </si>
  <si>
    <t>IBS-41</t>
  </si>
  <si>
    <t>IBS-42</t>
  </si>
  <si>
    <t>IBS-43</t>
  </si>
  <si>
    <t>IBS-44</t>
  </si>
  <si>
    <t>IBS-45</t>
  </si>
  <si>
    <t>IBS-46</t>
  </si>
  <si>
    <t>IBS-47</t>
  </si>
  <si>
    <t>IBS-48</t>
  </si>
  <si>
    <t>IBS-49</t>
  </si>
  <si>
    <t>IBS-50</t>
  </si>
  <si>
    <t>IBS-51</t>
  </si>
  <si>
    <t>IBS-52</t>
  </si>
  <si>
    <t>IBS-53</t>
  </si>
  <si>
    <t>IBS-54</t>
  </si>
  <si>
    <t>IBS-55</t>
  </si>
  <si>
    <t>IBS-56</t>
  </si>
  <si>
    <t>IBS-57</t>
  </si>
  <si>
    <t>IBS-58</t>
  </si>
  <si>
    <t>IBS-60</t>
  </si>
  <si>
    <t>IBS-61</t>
  </si>
  <si>
    <t>IBS-62</t>
  </si>
  <si>
    <t>IBS-63</t>
  </si>
  <si>
    <t>IBS-64</t>
  </si>
  <si>
    <t>IBS-65</t>
  </si>
  <si>
    <t>IBS-66</t>
  </si>
  <si>
    <t>IBS-67</t>
  </si>
  <si>
    <t>IBS-68</t>
  </si>
  <si>
    <t>IBS-69</t>
  </si>
  <si>
    <t>IBS-70</t>
  </si>
  <si>
    <t>IBS-71</t>
  </si>
  <si>
    <t>IBS-72</t>
  </si>
  <si>
    <t>IBS-73</t>
  </si>
  <si>
    <t>IBS-74</t>
  </si>
  <si>
    <t>IBS-75</t>
  </si>
  <si>
    <t>IBS-76</t>
  </si>
  <si>
    <t>IBS-77</t>
  </si>
  <si>
    <t>IBS-79</t>
  </si>
  <si>
    <t>IBS-80</t>
  </si>
  <si>
    <t>IBS-81</t>
  </si>
  <si>
    <t>IBS-82</t>
  </si>
  <si>
    <t>IBS-83</t>
  </si>
  <si>
    <t>IBS-84</t>
  </si>
  <si>
    <t>IBS-85</t>
  </si>
  <si>
    <t>IBS-86</t>
  </si>
  <si>
    <t>IBS-87</t>
  </si>
  <si>
    <t>IBS-88</t>
  </si>
  <si>
    <t>IBS-89</t>
  </si>
  <si>
    <t>IBS-90</t>
  </si>
  <si>
    <t>IBS-91</t>
  </si>
  <si>
    <t>IBS-92</t>
  </si>
  <si>
    <t>IBS-93</t>
  </si>
  <si>
    <t>IBS-94</t>
  </si>
  <si>
    <t>IBS-95</t>
  </si>
  <si>
    <t>IBS-96</t>
  </si>
  <si>
    <t>IBS-97</t>
  </si>
  <si>
    <t>IBS-98</t>
  </si>
  <si>
    <t>IBS-99</t>
  </si>
  <si>
    <t>IBS-100</t>
  </si>
  <si>
    <t>IBS-101</t>
  </si>
  <si>
    <t>IBS-102</t>
  </si>
  <si>
    <t>IBS-103</t>
  </si>
  <si>
    <t>IBS-104</t>
  </si>
  <si>
    <t>IBS-105</t>
  </si>
  <si>
    <t>IBS-106</t>
  </si>
  <si>
    <t>IBS-107</t>
  </si>
  <si>
    <t>IBS-108</t>
  </si>
  <si>
    <t>IBS-109</t>
  </si>
  <si>
    <t>IBS-110</t>
  </si>
  <si>
    <t>IBS-111</t>
  </si>
  <si>
    <t>IBS-112</t>
  </si>
  <si>
    <t>IBS-113</t>
  </si>
  <si>
    <t>IBS-114</t>
  </si>
  <si>
    <t>IBS-115</t>
  </si>
  <si>
    <t>IBS-116</t>
  </si>
  <si>
    <t>IBS-117</t>
  </si>
  <si>
    <t>IBS-118</t>
  </si>
  <si>
    <t>IBS-119</t>
  </si>
  <si>
    <t>IBS-120</t>
  </si>
  <si>
    <t>IBS-121</t>
  </si>
  <si>
    <t>IBS-123</t>
  </si>
  <si>
    <t>IBS-124</t>
  </si>
  <si>
    <t>IBS-125</t>
  </si>
  <si>
    <t>IBS-126</t>
  </si>
  <si>
    <t>IBS-127</t>
  </si>
  <si>
    <t>IBS-128</t>
  </si>
  <si>
    <t>IBS-129</t>
  </si>
  <si>
    <t>IBS-130</t>
  </si>
  <si>
    <t>IBS-131</t>
  </si>
  <si>
    <t>IBS-132</t>
  </si>
  <si>
    <t>IBS-133</t>
  </si>
  <si>
    <t>IBS-134</t>
  </si>
  <si>
    <t>IBS-135</t>
  </si>
  <si>
    <t>IBS-136</t>
  </si>
  <si>
    <t>IBS-137</t>
  </si>
  <si>
    <t>IBS-138</t>
  </si>
  <si>
    <t>IBS-139</t>
  </si>
  <si>
    <t>IBS-140</t>
  </si>
  <si>
    <t>IBS-141</t>
  </si>
  <si>
    <t>IBS-142</t>
  </si>
  <si>
    <t>IBS-143</t>
  </si>
  <si>
    <t>IBS-144</t>
  </si>
  <si>
    <t>IBS-145</t>
  </si>
  <si>
    <t>IBS-146</t>
  </si>
  <si>
    <t>IBS-147</t>
  </si>
  <si>
    <t>IBS-148</t>
  </si>
  <si>
    <t>IBS-149</t>
  </si>
  <si>
    <t>IBS-150</t>
  </si>
  <si>
    <t>IBS-151</t>
  </si>
  <si>
    <t>IBS-152</t>
  </si>
  <si>
    <t>IBS-153</t>
  </si>
  <si>
    <t>IBS-158</t>
  </si>
  <si>
    <t>IBS-160</t>
  </si>
  <si>
    <t>IBS-164</t>
  </si>
  <si>
    <t>BN
(-)</t>
  </si>
  <si>
    <t>BCX
(m)</t>
  </si>
  <si>
    <t>BCY
(m)</t>
  </si>
  <si>
    <t>WL
(m)</t>
  </si>
  <si>
    <t>USCS</t>
  </si>
  <si>
    <t>D
(m)</t>
  </si>
  <si>
    <t>T
(m)</t>
  </si>
  <si>
    <t>ω
(%)</t>
  </si>
  <si>
    <t>Gs
(-)</t>
  </si>
  <si>
    <t>LL
(-)</t>
  </si>
  <si>
    <t>PI
(-)</t>
  </si>
  <si>
    <t>qu
(kN/m2)</t>
  </si>
  <si>
    <t>cu
(kN/m2)</t>
  </si>
  <si>
    <t>Cc
(-)</t>
  </si>
  <si>
    <t>Cc'
(-)</t>
  </si>
  <si>
    <t>e0
(-)</t>
  </si>
  <si>
    <t>St
(-)</t>
  </si>
  <si>
    <t>σc'
(kN/m2)</t>
  </si>
  <si>
    <t>CL</t>
  </si>
  <si>
    <t>-</t>
  </si>
  <si>
    <t>CH</t>
  </si>
  <si>
    <t>IBS-154</t>
  </si>
  <si>
    <t>IBS-155</t>
  </si>
  <si>
    <t>IBS-156</t>
  </si>
  <si>
    <t>IBS-159</t>
  </si>
  <si>
    <t>IBS-161</t>
  </si>
  <si>
    <t>IBS-167</t>
  </si>
  <si>
    <t>IBS-168</t>
  </si>
  <si>
    <t>IBS-169</t>
  </si>
  <si>
    <t>IBS-170</t>
  </si>
  <si>
    <t>IBS-171</t>
  </si>
  <si>
    <t>IBS-173</t>
  </si>
  <si>
    <t>IBS-174</t>
  </si>
  <si>
    <t>IBS-175</t>
  </si>
  <si>
    <t>IBS-176</t>
  </si>
  <si>
    <t>IBS-177</t>
  </si>
  <si>
    <t>IBS-179</t>
  </si>
  <si>
    <t>IBS-187</t>
  </si>
  <si>
    <t>IBS-190</t>
  </si>
  <si>
    <t>IBS-191</t>
  </si>
  <si>
    <t>x</t>
  </si>
  <si>
    <t>y</t>
  </si>
  <si>
    <t>z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</si>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</sst>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"/>
    <numFmt numFmtId="166" formatCode="0.000_);[Red]\(0.000\)"/>
    <numFmt numFmtId="167" formatCode="0.000"/>
  </numFmts>
  <fonts count="6">
    <font>
      <sz val="11"/>
      <color theme="1"/>
      <name val="Calibri"/>
      <family val="2"/>
      <scheme val="minor"/>
    </font>
    <font>
      <sz val="11"/>
      <color rgb="FF000000"/>
      <name val="Calibri Light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color rgb="FF000000"/>
      <name val="Calibri Light"/>
      <family val="2"/>
      <scheme val="maj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3" borderId="0" xfId="0" applyNumberFormat="1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5" fontId="2" fillId="5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254286964129484"/>
                  <c:y val="-0.23754337999416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Sheet4!$M$1:$M$52</c:f>
              <c:numCache>
                <c:formatCode>General</c:formatCode>
                <c:ptCount val="52"/>
                <c:pt idx="0">
                  <c:v>5.1000000000000005</c:v>
                </c:pt>
                <c:pt idx="1">
                  <c:v>8.75</c:v>
                </c:pt>
                <c:pt idx="2">
                  <c:v>10.5</c:v>
                </c:pt>
                <c:pt idx="3">
                  <c:v>16.75</c:v>
                </c:pt>
                <c:pt idx="4">
                  <c:v>17.25</c:v>
                </c:pt>
                <c:pt idx="5">
                  <c:v>18.25</c:v>
                </c:pt>
                <c:pt idx="6">
                  <c:v>18.25</c:v>
                </c:pt>
                <c:pt idx="7">
                  <c:v>18.5</c:v>
                </c:pt>
                <c:pt idx="8">
                  <c:v>18.5</c:v>
                </c:pt>
                <c:pt idx="9">
                  <c:v>18.75</c:v>
                </c:pt>
                <c:pt idx="10">
                  <c:v>19.5</c:v>
                </c:pt>
                <c:pt idx="11">
                  <c:v>20</c:v>
                </c:pt>
                <c:pt idx="12">
                  <c:v>20</c:v>
                </c:pt>
                <c:pt idx="13">
                  <c:v>20.350000000000001</c:v>
                </c:pt>
                <c:pt idx="14">
                  <c:v>20.5</c:v>
                </c:pt>
                <c:pt idx="15">
                  <c:v>20.85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23.85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25.75</c:v>
                </c:pt>
                <c:pt idx="27">
                  <c:v>25.9</c:v>
                </c:pt>
                <c:pt idx="28">
                  <c:v>30</c:v>
                </c:pt>
                <c:pt idx="29">
                  <c:v>30.45</c:v>
                </c:pt>
                <c:pt idx="30">
                  <c:v>32.5</c:v>
                </c:pt>
                <c:pt idx="31">
                  <c:v>33</c:v>
                </c:pt>
                <c:pt idx="32">
                  <c:v>33.5</c:v>
                </c:pt>
                <c:pt idx="33">
                  <c:v>34.75</c:v>
                </c:pt>
                <c:pt idx="34">
                  <c:v>35.5</c:v>
                </c:pt>
                <c:pt idx="35">
                  <c:v>35.949999999999996</c:v>
                </c:pt>
                <c:pt idx="36">
                  <c:v>36.25</c:v>
                </c:pt>
                <c:pt idx="37">
                  <c:v>37.5</c:v>
                </c:pt>
                <c:pt idx="38">
                  <c:v>37.75</c:v>
                </c:pt>
                <c:pt idx="39">
                  <c:v>38.25</c:v>
                </c:pt>
                <c:pt idx="40">
                  <c:v>39.5</c:v>
                </c:pt>
                <c:pt idx="41">
                  <c:v>39.900000000000006</c:v>
                </c:pt>
                <c:pt idx="42">
                  <c:v>42.75</c:v>
                </c:pt>
                <c:pt idx="43">
                  <c:v>43.300000000000004</c:v>
                </c:pt>
                <c:pt idx="44">
                  <c:v>44.25</c:v>
                </c:pt>
                <c:pt idx="45">
                  <c:v>44.4</c:v>
                </c:pt>
                <c:pt idx="46">
                  <c:v>44.75</c:v>
                </c:pt>
                <c:pt idx="47">
                  <c:v>45.699999999999996</c:v>
                </c:pt>
                <c:pt idx="48">
                  <c:v>47.5</c:v>
                </c:pt>
                <c:pt idx="49">
                  <c:v>48</c:v>
                </c:pt>
                <c:pt idx="50">
                  <c:v>53.25</c:v>
                </c:pt>
                <c:pt idx="51">
                  <c:v>55.65</c:v>
                </c:pt>
              </c:numCache>
            </c:numRef>
          </c:xVal>
          <c:yVal>
            <c:numRef>
              <c:f>Sheet4!$N$1:$N$52</c:f>
              <c:numCache>
                <c:formatCode>General</c:formatCode>
                <c:ptCount val="52"/>
                <c:pt idx="0">
                  <c:v>0.63866666666666672</c:v>
                </c:pt>
                <c:pt idx="1">
                  <c:v>0.60399999999999998</c:v>
                </c:pt>
                <c:pt idx="2">
                  <c:v>0.5585</c:v>
                </c:pt>
                <c:pt idx="3">
                  <c:v>0.62033333333333329</c:v>
                </c:pt>
                <c:pt idx="4">
                  <c:v>0.88100000000000001</c:v>
                </c:pt>
                <c:pt idx="5">
                  <c:v>0.66120000000000001</c:v>
                </c:pt>
                <c:pt idx="6">
                  <c:v>0.68385714285714272</c:v>
                </c:pt>
                <c:pt idx="7">
                  <c:v>0.67179999999999995</c:v>
                </c:pt>
                <c:pt idx="8">
                  <c:v>0.67319999999999991</c:v>
                </c:pt>
                <c:pt idx="9">
                  <c:v>0.51349999999999996</c:v>
                </c:pt>
                <c:pt idx="10">
                  <c:v>0.53666666666666674</c:v>
                </c:pt>
                <c:pt idx="11">
                  <c:v>0.85299999999999998</c:v>
                </c:pt>
                <c:pt idx="12">
                  <c:v>0.71799999999999997</c:v>
                </c:pt>
                <c:pt idx="13">
                  <c:v>0.73716666666666664</c:v>
                </c:pt>
                <c:pt idx="14">
                  <c:v>0.6173333333333334</c:v>
                </c:pt>
                <c:pt idx="15">
                  <c:v>0.69966666666666677</c:v>
                </c:pt>
                <c:pt idx="16">
                  <c:v>0.56616666666666671</c:v>
                </c:pt>
                <c:pt idx="17">
                  <c:v>0.80380000000000007</c:v>
                </c:pt>
                <c:pt idx="18">
                  <c:v>0.76200000000000001</c:v>
                </c:pt>
                <c:pt idx="19">
                  <c:v>0.66274999999999995</c:v>
                </c:pt>
                <c:pt idx="20">
                  <c:v>0.68614285714285717</c:v>
                </c:pt>
                <c:pt idx="21">
                  <c:v>0.82820000000000005</c:v>
                </c:pt>
                <c:pt idx="22">
                  <c:v>0.69466666666666665</c:v>
                </c:pt>
                <c:pt idx="23">
                  <c:v>0.78</c:v>
                </c:pt>
                <c:pt idx="24">
                  <c:v>0.70250000000000001</c:v>
                </c:pt>
                <c:pt idx="25">
                  <c:v>0.61687499999999995</c:v>
                </c:pt>
                <c:pt idx="26">
                  <c:v>0.91900000000000004</c:v>
                </c:pt>
                <c:pt idx="27">
                  <c:v>0.62771428571428578</c:v>
                </c:pt>
                <c:pt idx="28">
                  <c:v>0.69699999999999995</c:v>
                </c:pt>
                <c:pt idx="29">
                  <c:v>0.55600000000000005</c:v>
                </c:pt>
                <c:pt idx="30">
                  <c:v>0.752</c:v>
                </c:pt>
                <c:pt idx="31">
                  <c:v>0.63700000000000001</c:v>
                </c:pt>
                <c:pt idx="32">
                  <c:v>0.80249999999999999</c:v>
                </c:pt>
                <c:pt idx="33">
                  <c:v>0.64600000000000002</c:v>
                </c:pt>
                <c:pt idx="34">
                  <c:v>0.77700000000000002</c:v>
                </c:pt>
                <c:pt idx="35">
                  <c:v>0.38500000000000001</c:v>
                </c:pt>
                <c:pt idx="36">
                  <c:v>0.69199999999999995</c:v>
                </c:pt>
                <c:pt idx="37">
                  <c:v>0.58499999999999996</c:v>
                </c:pt>
                <c:pt idx="38">
                  <c:v>0.78499999999999992</c:v>
                </c:pt>
                <c:pt idx="39">
                  <c:v>0.63900000000000001</c:v>
                </c:pt>
                <c:pt idx="40">
                  <c:v>0.59799999999999998</c:v>
                </c:pt>
                <c:pt idx="41">
                  <c:v>0.57850000000000001</c:v>
                </c:pt>
                <c:pt idx="42">
                  <c:v>0.92199999999999993</c:v>
                </c:pt>
                <c:pt idx="43">
                  <c:v>0.89233333333333331</c:v>
                </c:pt>
                <c:pt idx="44">
                  <c:v>1.0720000000000001</c:v>
                </c:pt>
                <c:pt idx="45">
                  <c:v>0.42149999999999999</c:v>
                </c:pt>
                <c:pt idx="46">
                  <c:v>0.75900000000000001</c:v>
                </c:pt>
                <c:pt idx="47">
                  <c:v>0.53049999999999997</c:v>
                </c:pt>
                <c:pt idx="48">
                  <c:v>0.49399999999999999</c:v>
                </c:pt>
                <c:pt idx="49">
                  <c:v>0.6895</c:v>
                </c:pt>
                <c:pt idx="50">
                  <c:v>0.53649999999999998</c:v>
                </c:pt>
                <c:pt idx="51">
                  <c:v>0.97450000000000003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0-46D0-B503-13AE113D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34064"/>
        <c:axId val="746335312"/>
      </c:scatterChart>
      <c:valAx>
        <c:axId val="7463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312"/>
        <c:crosses val="autoZero"/>
        <c:crossBetween val="midCat"/>
      </c:valAx>
      <c:valAx>
        <c:axId val="746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depth of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depth of data</a:t>
          </a:r>
        </a:p>
      </cx:txPr>
    </cx:title>
    <cx:plotArea>
      <cx:plotAreaRegion>
        <cx:series layoutId="clusteredColumn" uniqueId="{0EF29242-1F93-4A95-9399-7E1844561E3E}">
          <cx:dataId val="0"/>
          <cx:layoutPr>
            <cx:binning intervalClosed="r">
              <cx:binSize val="2.5"/>
            </cx:binning>
          </cx:layoutPr>
        </cx:series>
      </cx:plotAreaRegion>
      <cx:axis id="0">
        <cx:catScaling gapWidth="0"/>
        <cx:tickLabels/>
        <cx:spPr>
          <a:effectLst>
            <a:softEdge rad="0"/>
          </a:effectLst>
        </cx:sp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117</xdr:row>
      <xdr:rowOff>87630</xdr:rowOff>
    </xdr:from>
    <xdr:to>
      <xdr:col>23</xdr:col>
      <xdr:colOff>83820</xdr:colOff>
      <xdr:row>125</xdr:row>
      <xdr:rowOff>198120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E42C60-252A-F932-D209-9E7DB0881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1620" y="30323790"/>
              <a:ext cx="6454140" cy="2320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1</xdr:row>
      <xdr:rowOff>87630</xdr:rowOff>
    </xdr:from>
    <xdr:to>
      <xdr:col>11</xdr:col>
      <xdr:colOff>140970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61AFA-2394-553D-DF29-655FCB2C4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68C4-3FD2-4944-876F-A400EA60210D}">
  <dimension ref="A1:G154"/>
  <sheetViews>
    <sheetView tabSelected="1" topLeftCell="A73" workbookViewId="0">
      <selection activeCell="A137" sqref="A137:XFD137"/>
    </sheetView>
  </sheetViews>
  <sheetFormatPr defaultRowHeight="14.4"/>
  <cols>
    <col min="2" max="3" width="18.109375" bestFit="1" customWidth="1"/>
    <col min="5" max="5" width="12.109375" bestFit="1" customWidth="1"/>
    <col min="6" max="7" width="9" bestFit="1" customWidth="1"/>
  </cols>
  <sheetData>
    <row r="1" spans="1:7">
      <c r="B1" t="s">
        <v>193</v>
      </c>
      <c r="C1" t="s">
        <v>194</v>
      </c>
      <c r="D1" t="s">
        <v>195</v>
      </c>
      <c r="E1" t="s">
        <v>196</v>
      </c>
    </row>
    <row r="2" spans="1:7" ht="17.399999999999999">
      <c r="A2" s="1" t="s">
        <v>0</v>
      </c>
      <c r="B2" s="2">
        <v>178741.1</v>
      </c>
      <c r="C2" s="2">
        <v>191218.07</v>
      </c>
      <c r="D2">
        <v>26</v>
      </c>
      <c r="E2" s="5">
        <v>0.62557142857142856</v>
      </c>
      <c r="F2" s="3">
        <f t="shared" ref="F2:F28" si="0">0.0003*D2+0.6861</f>
        <v>0.69390000000000007</v>
      </c>
      <c r="G2" s="9">
        <f t="shared" ref="G2:G28" si="1">E2-F2</f>
        <v>-6.8328571428571516E-2</v>
      </c>
    </row>
    <row r="3" spans="1:7" ht="17.399999999999999">
      <c r="A3" s="1" t="s">
        <v>1</v>
      </c>
      <c r="B3" s="2">
        <v>178095.03</v>
      </c>
      <c r="C3" s="2">
        <v>190986.92</v>
      </c>
      <c r="D3">
        <v>35.1</v>
      </c>
      <c r="E3" s="4">
        <v>0.6684444444444444</v>
      </c>
      <c r="F3" s="3">
        <f t="shared" si="0"/>
        <v>0.69663000000000008</v>
      </c>
      <c r="G3" s="9">
        <f t="shared" si="1"/>
        <v>-2.8185555555555686E-2</v>
      </c>
    </row>
    <row r="4" spans="1:7" ht="17.399999999999999">
      <c r="A4" s="6" t="s">
        <v>2</v>
      </c>
      <c r="B4" s="7">
        <v>177372.1</v>
      </c>
      <c r="C4" s="7">
        <v>190763.58</v>
      </c>
      <c r="D4">
        <v>19.5</v>
      </c>
      <c r="E4" s="8">
        <v>0.7712</v>
      </c>
      <c r="F4" s="3">
        <f t="shared" si="0"/>
        <v>0.69195000000000007</v>
      </c>
      <c r="G4" s="9">
        <f t="shared" si="1"/>
        <v>7.9249999999999932E-2</v>
      </c>
    </row>
    <row r="5" spans="1:7" ht="17.399999999999999">
      <c r="A5" s="6" t="s">
        <v>3</v>
      </c>
      <c r="B5" s="7">
        <v>176966.47</v>
      </c>
      <c r="C5" s="7">
        <v>190782.07999999999</v>
      </c>
      <c r="D5">
        <v>20.25</v>
      </c>
      <c r="E5" s="8">
        <v>0.93159999999999987</v>
      </c>
      <c r="F5" s="3">
        <f t="shared" si="0"/>
        <v>0.6921750000000001</v>
      </c>
      <c r="G5" s="9">
        <f t="shared" si="1"/>
        <v>0.23942499999999978</v>
      </c>
    </row>
    <row r="6" spans="1:7" ht="17.399999999999999">
      <c r="A6" s="1" t="s">
        <v>4</v>
      </c>
      <c r="B6" s="2">
        <v>179053.04</v>
      </c>
      <c r="C6" s="2">
        <v>191392.81</v>
      </c>
      <c r="D6">
        <v>27.25</v>
      </c>
      <c r="E6" s="4">
        <v>0.83799999999999997</v>
      </c>
      <c r="F6" s="3">
        <f t="shared" si="0"/>
        <v>0.69427500000000009</v>
      </c>
      <c r="G6" s="9">
        <f t="shared" si="1"/>
        <v>0.14372499999999988</v>
      </c>
    </row>
    <row r="7" spans="1:7" ht="17.399999999999999">
      <c r="A7" s="1" t="s">
        <v>5</v>
      </c>
      <c r="B7" s="2">
        <v>178434.3</v>
      </c>
      <c r="C7" s="2">
        <v>191354.58</v>
      </c>
      <c r="D7">
        <v>29.75</v>
      </c>
      <c r="E7" s="4">
        <v>0.65766666666666662</v>
      </c>
      <c r="F7" s="3">
        <f t="shared" si="0"/>
        <v>0.695025</v>
      </c>
      <c r="G7" s="9">
        <f t="shared" si="1"/>
        <v>-3.7358333333333382E-2</v>
      </c>
    </row>
    <row r="8" spans="1:7" ht="17.399999999999999">
      <c r="A8" s="6" t="s">
        <v>6</v>
      </c>
      <c r="B8" s="7">
        <v>177720.5</v>
      </c>
      <c r="C8" s="7">
        <v>191217.55</v>
      </c>
      <c r="D8">
        <v>25.5</v>
      </c>
      <c r="E8" s="8">
        <v>0.78</v>
      </c>
      <c r="F8" s="3">
        <f t="shared" si="0"/>
        <v>0.69375000000000009</v>
      </c>
      <c r="G8" s="9">
        <f t="shared" si="1"/>
        <v>8.6249999999999938E-2</v>
      </c>
    </row>
    <row r="9" spans="1:7" ht="17.399999999999999">
      <c r="A9" s="6" t="s">
        <v>7</v>
      </c>
      <c r="B9" s="7">
        <v>177245.26</v>
      </c>
      <c r="C9" s="7">
        <v>191228.23</v>
      </c>
      <c r="D9">
        <v>22.25</v>
      </c>
      <c r="E9" s="8">
        <v>0.66274999999999995</v>
      </c>
      <c r="F9" s="3">
        <f t="shared" si="0"/>
        <v>0.69277500000000003</v>
      </c>
      <c r="G9" s="9">
        <f t="shared" si="1"/>
        <v>-3.0025000000000079E-2</v>
      </c>
    </row>
    <row r="10" spans="1:7" ht="17.399999999999999">
      <c r="A10" s="6" t="s">
        <v>8</v>
      </c>
      <c r="B10" s="7">
        <v>176764.75</v>
      </c>
      <c r="C10" s="7">
        <v>191145.91</v>
      </c>
      <c r="D10">
        <v>19.5</v>
      </c>
      <c r="E10" s="8">
        <v>0.87950000000000006</v>
      </c>
      <c r="F10" s="3">
        <f t="shared" si="0"/>
        <v>0.69195000000000007</v>
      </c>
      <c r="G10" s="9">
        <f t="shared" si="1"/>
        <v>0.18754999999999999</v>
      </c>
    </row>
    <row r="11" spans="1:7" ht="17.399999999999999">
      <c r="A11" s="1" t="s">
        <v>9</v>
      </c>
      <c r="B11" s="2">
        <v>177804.83</v>
      </c>
      <c r="C11" s="2">
        <v>191771.85</v>
      </c>
      <c r="D11">
        <v>17.75</v>
      </c>
      <c r="E11" s="9">
        <v>0.72940000000000005</v>
      </c>
      <c r="F11" s="3">
        <f t="shared" si="0"/>
        <v>0.69142500000000007</v>
      </c>
      <c r="G11" s="9">
        <f t="shared" si="1"/>
        <v>3.7974999999999981E-2</v>
      </c>
    </row>
    <row r="12" spans="1:7" ht="17.399999999999999">
      <c r="A12" s="1" t="s">
        <v>10</v>
      </c>
      <c r="B12" s="2">
        <v>177287.36</v>
      </c>
      <c r="C12" s="2">
        <v>191572.82</v>
      </c>
      <c r="D12">
        <v>19.75</v>
      </c>
      <c r="E12" s="9">
        <v>0.84559999999999991</v>
      </c>
      <c r="F12" s="3">
        <f t="shared" si="0"/>
        <v>0.692025</v>
      </c>
      <c r="G12" s="9">
        <f t="shared" si="1"/>
        <v>0.15357499999999991</v>
      </c>
    </row>
    <row r="13" spans="1:7" ht="17.399999999999999">
      <c r="A13" s="1" t="s">
        <v>11</v>
      </c>
      <c r="B13" s="2">
        <v>177006.17</v>
      </c>
      <c r="C13" s="2">
        <v>191588.91</v>
      </c>
      <c r="D13">
        <v>20</v>
      </c>
      <c r="E13" s="9">
        <v>0.85299999999999998</v>
      </c>
      <c r="F13" s="3">
        <f t="shared" si="0"/>
        <v>0.69210000000000005</v>
      </c>
      <c r="G13" s="9">
        <f t="shared" si="1"/>
        <v>0.16089999999999993</v>
      </c>
    </row>
    <row r="14" spans="1:7" ht="17.399999999999999">
      <c r="A14" s="1" t="s">
        <v>12</v>
      </c>
      <c r="B14" s="2">
        <v>177881.51</v>
      </c>
      <c r="C14" s="2">
        <v>192096.24</v>
      </c>
      <c r="D14">
        <v>20.25</v>
      </c>
      <c r="E14" s="9">
        <v>0.91600000000000004</v>
      </c>
      <c r="F14" s="3">
        <f t="shared" si="0"/>
        <v>0.6921750000000001</v>
      </c>
      <c r="G14" s="9">
        <f t="shared" si="1"/>
        <v>0.22382499999999994</v>
      </c>
    </row>
    <row r="15" spans="1:7" ht="17.399999999999999">
      <c r="A15" s="1" t="s">
        <v>13</v>
      </c>
      <c r="B15" s="2">
        <v>177433.24</v>
      </c>
      <c r="C15" s="2">
        <v>192102.64</v>
      </c>
      <c r="D15">
        <v>20</v>
      </c>
      <c r="E15" s="9">
        <v>0.73919999999999997</v>
      </c>
      <c r="F15" s="3">
        <f t="shared" si="0"/>
        <v>0.69210000000000005</v>
      </c>
      <c r="G15" s="9">
        <f t="shared" si="1"/>
        <v>4.709999999999992E-2</v>
      </c>
    </row>
    <row r="16" spans="1:7" ht="17.399999999999999">
      <c r="A16" s="1" t="s">
        <v>14</v>
      </c>
      <c r="B16" s="2">
        <v>177123.22</v>
      </c>
      <c r="C16" s="2">
        <v>192182.02</v>
      </c>
      <c r="D16">
        <v>19.25</v>
      </c>
      <c r="E16" s="9">
        <v>0.81620000000000004</v>
      </c>
      <c r="F16" s="3">
        <f t="shared" si="0"/>
        <v>0.69187500000000002</v>
      </c>
      <c r="G16" s="9">
        <f t="shared" si="1"/>
        <v>0.12432500000000002</v>
      </c>
    </row>
    <row r="17" spans="1:7" ht="17.399999999999999">
      <c r="A17" s="1" t="s">
        <v>15</v>
      </c>
      <c r="B17" s="2">
        <v>179229.06</v>
      </c>
      <c r="C17" s="2">
        <v>192580.18</v>
      </c>
      <c r="D17">
        <v>10.5</v>
      </c>
      <c r="E17" s="9">
        <v>0.5585</v>
      </c>
      <c r="F17" s="3">
        <f t="shared" si="0"/>
        <v>0.68925000000000003</v>
      </c>
      <c r="G17" s="9">
        <f t="shared" si="1"/>
        <v>-0.13075000000000003</v>
      </c>
    </row>
    <row r="18" spans="1:7" ht="17.399999999999999">
      <c r="A18" s="1" t="s">
        <v>16</v>
      </c>
      <c r="B18" s="2">
        <v>178820.39</v>
      </c>
      <c r="C18" s="2">
        <v>192533.62</v>
      </c>
      <c r="D18">
        <v>22.4</v>
      </c>
      <c r="E18" s="9">
        <v>0.73899999999999999</v>
      </c>
      <c r="F18" s="3">
        <f t="shared" si="0"/>
        <v>0.69281999999999999</v>
      </c>
      <c r="G18" s="9">
        <f t="shared" si="1"/>
        <v>4.6179999999999999E-2</v>
      </c>
    </row>
    <row r="19" spans="1:7" ht="17.399999999999999">
      <c r="A19" s="1" t="s">
        <v>17</v>
      </c>
      <c r="B19" s="2">
        <v>177994.43</v>
      </c>
      <c r="C19" s="2">
        <v>192431.31</v>
      </c>
      <c r="D19">
        <v>19.5</v>
      </c>
      <c r="E19" s="9">
        <v>0.76924999999999999</v>
      </c>
      <c r="F19" s="3">
        <f t="shared" si="0"/>
        <v>0.69195000000000007</v>
      </c>
      <c r="G19" s="9">
        <f t="shared" si="1"/>
        <v>7.7299999999999924E-2</v>
      </c>
    </row>
    <row r="20" spans="1:7" ht="17.399999999999999">
      <c r="A20" s="1" t="s">
        <v>18</v>
      </c>
      <c r="B20" s="2">
        <v>177618.17</v>
      </c>
      <c r="C20" s="2">
        <v>192369.72</v>
      </c>
      <c r="D20">
        <v>20.75</v>
      </c>
      <c r="E20" s="9">
        <v>0.79</v>
      </c>
      <c r="F20" s="3">
        <f t="shared" si="0"/>
        <v>0.69232500000000008</v>
      </c>
      <c r="G20" s="9">
        <f t="shared" si="1"/>
        <v>9.7674999999999956E-2</v>
      </c>
    </row>
    <row r="21" spans="1:7" ht="17.399999999999999">
      <c r="A21" s="10" t="s">
        <v>19</v>
      </c>
      <c r="B21" s="11">
        <v>177199.68</v>
      </c>
      <c r="C21" s="11">
        <v>192569.64</v>
      </c>
      <c r="D21">
        <v>23</v>
      </c>
      <c r="E21" s="12">
        <v>0.62575000000000003</v>
      </c>
      <c r="F21" s="3">
        <f t="shared" si="0"/>
        <v>0.69300000000000006</v>
      </c>
      <c r="G21" s="9">
        <f t="shared" si="1"/>
        <v>-6.7250000000000032E-2</v>
      </c>
    </row>
    <row r="22" spans="1:7" ht="17.399999999999999">
      <c r="A22" s="1" t="s">
        <v>20</v>
      </c>
      <c r="B22" s="2">
        <v>178989.99</v>
      </c>
      <c r="C22" s="2">
        <v>193042.74</v>
      </c>
      <c r="D22">
        <v>8.75</v>
      </c>
      <c r="E22" s="9">
        <v>0.60399999999999998</v>
      </c>
      <c r="F22" s="3">
        <f t="shared" si="0"/>
        <v>0.68872500000000003</v>
      </c>
      <c r="G22" s="9">
        <f t="shared" si="1"/>
        <v>-8.472500000000005E-2</v>
      </c>
    </row>
    <row r="23" spans="1:7" ht="17.399999999999999">
      <c r="A23" s="1" t="s">
        <v>21</v>
      </c>
      <c r="B23" s="2">
        <v>178524.44</v>
      </c>
      <c r="C23" s="2">
        <v>192777.95</v>
      </c>
      <c r="D23">
        <v>23.25</v>
      </c>
      <c r="E23" s="9">
        <v>0.73</v>
      </c>
      <c r="F23" s="3">
        <f t="shared" si="0"/>
        <v>0.693075</v>
      </c>
      <c r="G23" s="9">
        <f t="shared" si="1"/>
        <v>3.6924999999999986E-2</v>
      </c>
    </row>
    <row r="24" spans="1:7" ht="17.399999999999999">
      <c r="A24" s="1" t="s">
        <v>22</v>
      </c>
      <c r="B24" s="2">
        <v>178252.79</v>
      </c>
      <c r="C24" s="2">
        <v>192809.82</v>
      </c>
      <c r="D24">
        <v>22.25</v>
      </c>
      <c r="E24" s="9">
        <v>0.75749999999999995</v>
      </c>
      <c r="F24" s="3">
        <f t="shared" si="0"/>
        <v>0.69277500000000003</v>
      </c>
      <c r="G24" s="9">
        <f t="shared" si="1"/>
        <v>6.4724999999999921E-2</v>
      </c>
    </row>
    <row r="25" spans="1:7" ht="17.399999999999999">
      <c r="A25" s="1" t="s">
        <v>23</v>
      </c>
      <c r="B25" s="2">
        <v>178216.88</v>
      </c>
      <c r="C25" s="2">
        <v>193217.58</v>
      </c>
      <c r="D25">
        <v>29.5</v>
      </c>
      <c r="E25" s="9">
        <v>0.74790000000000012</v>
      </c>
      <c r="F25" s="3">
        <f t="shared" si="0"/>
        <v>0.69495000000000007</v>
      </c>
      <c r="G25" s="9">
        <f t="shared" si="1"/>
        <v>5.2950000000000053E-2</v>
      </c>
    </row>
    <row r="26" spans="1:7" ht="17.399999999999999">
      <c r="A26" s="1" t="s">
        <v>24</v>
      </c>
      <c r="B26" s="2">
        <v>177981.93</v>
      </c>
      <c r="C26" s="2">
        <v>192801.22</v>
      </c>
      <c r="D26">
        <v>20.100000000000001</v>
      </c>
      <c r="E26" s="9">
        <v>0.68399999999999994</v>
      </c>
      <c r="F26" s="3">
        <f t="shared" si="0"/>
        <v>0.69213000000000002</v>
      </c>
      <c r="G26" s="9">
        <f t="shared" si="1"/>
        <v>-8.1300000000000816E-3</v>
      </c>
    </row>
    <row r="27" spans="1:7" ht="17.399999999999999">
      <c r="A27" s="1" t="s">
        <v>25</v>
      </c>
      <c r="B27" s="2">
        <v>177624.56</v>
      </c>
      <c r="C27" s="2">
        <v>192798.07999999999</v>
      </c>
      <c r="D27">
        <v>20.5</v>
      </c>
      <c r="E27" s="9">
        <v>0.5222</v>
      </c>
      <c r="F27" s="3">
        <f t="shared" si="0"/>
        <v>0.69225000000000003</v>
      </c>
      <c r="G27" s="9">
        <f t="shared" si="1"/>
        <v>-0.17005000000000003</v>
      </c>
    </row>
    <row r="28" spans="1:7" ht="17.399999999999999">
      <c r="A28" s="1" t="s">
        <v>26</v>
      </c>
      <c r="B28" s="2">
        <v>179670.56</v>
      </c>
      <c r="C28" s="2">
        <v>191302.44</v>
      </c>
      <c r="D28">
        <v>30.65</v>
      </c>
      <c r="E28" s="9">
        <v>0.72466666666666668</v>
      </c>
      <c r="F28" s="3">
        <f t="shared" si="0"/>
        <v>0.695295</v>
      </c>
      <c r="G28" s="9">
        <f t="shared" si="1"/>
        <v>2.9371666666666685E-2</v>
      </c>
    </row>
    <row r="29" spans="1:7" ht="17.399999999999999">
      <c r="A29" s="1" t="s">
        <v>27</v>
      </c>
      <c r="B29" s="2">
        <v>179533.31</v>
      </c>
      <c r="C29" s="2">
        <v>191455.7</v>
      </c>
      <c r="D29">
        <v>24</v>
      </c>
      <c r="E29" s="9">
        <v>0.60419999999999996</v>
      </c>
      <c r="F29" s="3">
        <f t="shared" ref="F29:F54" si="2">0.0003*D29+0.6861</f>
        <v>0.69330000000000003</v>
      </c>
      <c r="G29" s="9">
        <f t="shared" ref="G29:G54" si="3">E29-F29</f>
        <v>-8.9100000000000068E-2</v>
      </c>
    </row>
    <row r="30" spans="1:7" ht="17.399999999999999">
      <c r="A30" s="1" t="s">
        <v>28</v>
      </c>
      <c r="B30" s="2">
        <v>179182.24</v>
      </c>
      <c r="C30" s="2">
        <v>190930.9</v>
      </c>
      <c r="D30">
        <v>37.5</v>
      </c>
      <c r="E30" s="9">
        <v>0.60183333333333333</v>
      </c>
      <c r="F30" s="3">
        <f t="shared" si="2"/>
        <v>0.69735000000000003</v>
      </c>
      <c r="G30" s="9">
        <f t="shared" si="3"/>
        <v>-9.5516666666666694E-2</v>
      </c>
    </row>
    <row r="31" spans="1:7" ht="17.399999999999999">
      <c r="A31" s="1" t="s">
        <v>29</v>
      </c>
      <c r="B31" s="2">
        <v>178629.47</v>
      </c>
      <c r="C31" s="2">
        <v>190928.73</v>
      </c>
      <c r="D31">
        <v>25.9</v>
      </c>
      <c r="E31" s="9">
        <v>0.62771428571428578</v>
      </c>
      <c r="F31" s="3">
        <f t="shared" si="2"/>
        <v>0.69386999999999999</v>
      </c>
      <c r="G31" s="9">
        <f t="shared" si="3"/>
        <v>-6.6155714285714207E-2</v>
      </c>
    </row>
    <row r="32" spans="1:7" ht="17.399999999999999">
      <c r="A32" s="1" t="s">
        <v>30</v>
      </c>
      <c r="B32" s="2">
        <v>178050.4</v>
      </c>
      <c r="C32" s="2">
        <v>191297.22</v>
      </c>
      <c r="D32">
        <v>23.85</v>
      </c>
      <c r="E32" s="9">
        <v>0.69466666666666665</v>
      </c>
      <c r="F32" s="3">
        <f t="shared" si="2"/>
        <v>0.69325500000000007</v>
      </c>
      <c r="G32" s="9">
        <f t="shared" si="3"/>
        <v>1.4116666666665889E-3</v>
      </c>
    </row>
    <row r="33" spans="1:7" ht="17.399999999999999">
      <c r="A33" s="6" t="s">
        <v>31</v>
      </c>
      <c r="B33" s="7">
        <v>177992.21</v>
      </c>
      <c r="C33" s="7">
        <v>191486.3</v>
      </c>
      <c r="D33">
        <v>32.700000000000003</v>
      </c>
      <c r="E33" s="13">
        <v>0.68618181818181812</v>
      </c>
      <c r="F33" s="3">
        <f t="shared" si="2"/>
        <v>0.69591000000000003</v>
      </c>
      <c r="G33" s="9">
        <f t="shared" si="3"/>
        <v>-9.7281818181819135E-3</v>
      </c>
    </row>
    <row r="34" spans="1:7" ht="17.399999999999999">
      <c r="A34" s="6" t="s">
        <v>32</v>
      </c>
      <c r="B34" s="7">
        <v>177908.1</v>
      </c>
      <c r="C34" s="7">
        <v>190844.4</v>
      </c>
      <c r="D34">
        <v>25.5</v>
      </c>
      <c r="E34" s="13">
        <v>0.70250000000000001</v>
      </c>
      <c r="F34" s="3">
        <f t="shared" si="2"/>
        <v>0.69375000000000009</v>
      </c>
      <c r="G34" s="9">
        <f t="shared" si="3"/>
        <v>8.7499999999999245E-3</v>
      </c>
    </row>
    <row r="35" spans="1:7" ht="17.399999999999999">
      <c r="A35" s="1" t="s">
        <v>33</v>
      </c>
      <c r="B35" s="2">
        <v>177778.19</v>
      </c>
      <c r="C35" s="2">
        <v>191536.77</v>
      </c>
      <c r="D35">
        <v>18.75</v>
      </c>
      <c r="E35" s="9">
        <v>0.51349999999999996</v>
      </c>
      <c r="F35" s="3">
        <f t="shared" si="2"/>
        <v>0.69172500000000003</v>
      </c>
      <c r="G35" s="9">
        <f t="shared" si="3"/>
        <v>-0.17822500000000008</v>
      </c>
    </row>
    <row r="36" spans="1:7" ht="17.399999999999999">
      <c r="A36" s="14" t="s">
        <v>34</v>
      </c>
      <c r="B36" s="15">
        <v>177600.5</v>
      </c>
      <c r="C36" s="15">
        <v>190831.93</v>
      </c>
      <c r="D36">
        <v>19</v>
      </c>
      <c r="E36" s="16">
        <v>0.72919999999999996</v>
      </c>
      <c r="F36" s="3">
        <f t="shared" si="2"/>
        <v>0.69180000000000008</v>
      </c>
      <c r="G36" s="9">
        <f t="shared" si="3"/>
        <v>3.7399999999999878E-2</v>
      </c>
    </row>
    <row r="37" spans="1:7" ht="17.399999999999999">
      <c r="A37" s="6" t="s">
        <v>35</v>
      </c>
      <c r="B37" s="7">
        <v>177635.55</v>
      </c>
      <c r="C37" s="7">
        <v>191029.86</v>
      </c>
      <c r="D37">
        <v>20.350000000000001</v>
      </c>
      <c r="E37" s="13">
        <v>0.73716666666666664</v>
      </c>
      <c r="F37" s="3">
        <f t="shared" si="2"/>
        <v>0.69220500000000007</v>
      </c>
      <c r="G37" s="9">
        <f t="shared" si="3"/>
        <v>4.4961666666666567E-2</v>
      </c>
    </row>
    <row r="38" spans="1:7" ht="17.399999999999999">
      <c r="A38" s="6" t="s">
        <v>36</v>
      </c>
      <c r="B38" s="7">
        <v>177505.95</v>
      </c>
      <c r="C38" s="7">
        <v>190924.27</v>
      </c>
      <c r="D38">
        <v>20.3</v>
      </c>
      <c r="E38" s="13">
        <v>0.73949999999999994</v>
      </c>
      <c r="F38" s="3">
        <f t="shared" si="2"/>
        <v>0.69219000000000008</v>
      </c>
      <c r="G38" s="9">
        <f t="shared" si="3"/>
        <v>4.7309999999999852E-2</v>
      </c>
    </row>
    <row r="39" spans="1:7" ht="17.399999999999999">
      <c r="A39" s="6" t="s">
        <v>37</v>
      </c>
      <c r="B39" s="7">
        <v>177448.42</v>
      </c>
      <c r="C39" s="7">
        <v>191233.58</v>
      </c>
      <c r="D39">
        <v>22.25</v>
      </c>
      <c r="E39" s="13">
        <v>0.69</v>
      </c>
      <c r="F39" s="3">
        <f t="shared" si="2"/>
        <v>0.69277500000000003</v>
      </c>
      <c r="G39" s="9">
        <f t="shared" si="3"/>
        <v>-2.775000000000083E-3</v>
      </c>
    </row>
    <row r="40" spans="1:7" ht="17.399999999999999">
      <c r="A40" s="6" t="s">
        <v>38</v>
      </c>
      <c r="B40" s="7">
        <v>177232.51</v>
      </c>
      <c r="C40" s="7">
        <v>190937.36</v>
      </c>
      <c r="D40">
        <v>21.9</v>
      </c>
      <c r="E40" s="13">
        <v>0.72699999999999998</v>
      </c>
      <c r="F40" s="3">
        <f t="shared" si="2"/>
        <v>0.69267000000000001</v>
      </c>
      <c r="G40" s="9">
        <f t="shared" si="3"/>
        <v>3.4329999999999972E-2</v>
      </c>
    </row>
    <row r="41" spans="1:7" ht="17.399999999999999">
      <c r="A41" s="6" t="s">
        <v>39</v>
      </c>
      <c r="B41" s="7">
        <v>177126.99</v>
      </c>
      <c r="C41" s="7">
        <v>191117.38</v>
      </c>
      <c r="D41">
        <v>20.5</v>
      </c>
      <c r="E41" s="13">
        <v>0.60539999999999994</v>
      </c>
      <c r="F41" s="3">
        <f t="shared" si="2"/>
        <v>0.69225000000000003</v>
      </c>
      <c r="G41" s="9">
        <f t="shared" si="3"/>
        <v>-8.6850000000000094E-2</v>
      </c>
    </row>
    <row r="42" spans="1:7" ht="17.399999999999999">
      <c r="A42" s="6" t="s">
        <v>40</v>
      </c>
      <c r="B42" s="7">
        <v>176983.89</v>
      </c>
      <c r="C42" s="7">
        <v>191017.44</v>
      </c>
      <c r="D42">
        <v>19.25</v>
      </c>
      <c r="E42" s="13">
        <v>0.65150000000000008</v>
      </c>
      <c r="F42" s="3">
        <f t="shared" si="2"/>
        <v>0.69187500000000002</v>
      </c>
      <c r="G42" s="9">
        <f t="shared" si="3"/>
        <v>-4.0374999999999939E-2</v>
      </c>
    </row>
    <row r="43" spans="1:7" ht="17.399999999999999">
      <c r="A43" s="6" t="s">
        <v>41</v>
      </c>
      <c r="B43" s="7">
        <v>177382.63</v>
      </c>
      <c r="C43" s="7">
        <v>191379.68</v>
      </c>
      <c r="D43">
        <v>21.75</v>
      </c>
      <c r="E43" s="13">
        <v>0.62583333333333335</v>
      </c>
      <c r="F43" s="3">
        <f t="shared" si="2"/>
        <v>0.69262500000000005</v>
      </c>
      <c r="G43" s="9">
        <f t="shared" si="3"/>
        <v>-6.6791666666666694E-2</v>
      </c>
    </row>
    <row r="44" spans="1:7" ht="17.399999999999999">
      <c r="A44" s="6" t="s">
        <v>42</v>
      </c>
      <c r="B44" s="7">
        <v>176927.39</v>
      </c>
      <c r="C44" s="7">
        <v>191452.37</v>
      </c>
      <c r="D44">
        <v>21.75</v>
      </c>
      <c r="E44" s="13">
        <v>1.0626</v>
      </c>
      <c r="F44" s="3">
        <f t="shared" si="2"/>
        <v>0.69262500000000005</v>
      </c>
      <c r="G44" s="9">
        <f t="shared" si="3"/>
        <v>0.36997499999999994</v>
      </c>
    </row>
    <row r="45" spans="1:7" ht="17.399999999999999">
      <c r="A45" s="1" t="s">
        <v>43</v>
      </c>
      <c r="B45" s="2">
        <v>177515.09</v>
      </c>
      <c r="C45" s="2">
        <v>191747.36</v>
      </c>
      <c r="D45">
        <v>18.5</v>
      </c>
      <c r="E45" s="9">
        <v>0.75859999999999994</v>
      </c>
      <c r="F45" s="3">
        <f t="shared" si="2"/>
        <v>0.6916500000000001</v>
      </c>
      <c r="G45" s="9">
        <f t="shared" si="3"/>
        <v>6.6949999999999843E-2</v>
      </c>
    </row>
    <row r="46" spans="1:7" ht="17.399999999999999">
      <c r="A46" s="1" t="s">
        <v>44</v>
      </c>
      <c r="B46" s="2">
        <v>177713.84</v>
      </c>
      <c r="C46" s="2">
        <v>191957.78</v>
      </c>
      <c r="D46">
        <v>20</v>
      </c>
      <c r="E46" s="9">
        <v>0.56240000000000001</v>
      </c>
      <c r="F46" s="3">
        <f t="shared" si="2"/>
        <v>0.69210000000000005</v>
      </c>
      <c r="G46" s="9">
        <f t="shared" si="3"/>
        <v>-0.12970000000000004</v>
      </c>
    </row>
    <row r="47" spans="1:7" ht="17.399999999999999">
      <c r="A47" s="1" t="s">
        <v>45</v>
      </c>
      <c r="B47" s="2">
        <v>176737.07</v>
      </c>
      <c r="C47" s="2">
        <v>191651.29</v>
      </c>
      <c r="D47">
        <v>19.850000000000001</v>
      </c>
      <c r="E47" s="9">
        <v>0.48659999999999998</v>
      </c>
      <c r="F47" s="3">
        <f t="shared" si="2"/>
        <v>0.69205500000000009</v>
      </c>
      <c r="G47" s="9">
        <f t="shared" si="3"/>
        <v>-0.20545500000000011</v>
      </c>
    </row>
    <row r="48" spans="1:7" ht="17.399999999999999">
      <c r="A48" s="1" t="s">
        <v>46</v>
      </c>
      <c r="B48" s="2">
        <v>177052.49</v>
      </c>
      <c r="C48" s="2">
        <v>191950.89</v>
      </c>
      <c r="D48">
        <v>19.25</v>
      </c>
      <c r="E48" s="9">
        <v>0.62183333333333335</v>
      </c>
      <c r="F48" s="3">
        <f t="shared" si="2"/>
        <v>0.69187500000000002</v>
      </c>
      <c r="G48" s="9">
        <f t="shared" si="3"/>
        <v>-7.0041666666666669E-2</v>
      </c>
    </row>
    <row r="49" spans="1:7" ht="17.399999999999999">
      <c r="A49" s="1" t="s">
        <v>47</v>
      </c>
      <c r="B49" s="2">
        <v>176865.43</v>
      </c>
      <c r="C49" s="2">
        <v>192099.6</v>
      </c>
      <c r="D49">
        <v>19.75</v>
      </c>
      <c r="E49" s="9">
        <v>0.80733333333333335</v>
      </c>
      <c r="F49" s="3">
        <f t="shared" si="2"/>
        <v>0.692025</v>
      </c>
      <c r="G49" s="9">
        <f t="shared" si="3"/>
        <v>0.11530833333333335</v>
      </c>
    </row>
    <row r="50" spans="1:7" ht="17.399999999999999">
      <c r="A50" s="1" t="s">
        <v>48</v>
      </c>
      <c r="B50" s="2">
        <v>177076.46</v>
      </c>
      <c r="C50" s="2">
        <v>192655.91</v>
      </c>
      <c r="D50">
        <v>17.25</v>
      </c>
      <c r="E50" s="9">
        <v>0.78959999999999997</v>
      </c>
      <c r="F50" s="3">
        <f t="shared" si="2"/>
        <v>0.69127500000000008</v>
      </c>
      <c r="G50" s="9">
        <f t="shared" si="3"/>
        <v>9.8324999999999885E-2</v>
      </c>
    </row>
    <row r="51" spans="1:7" ht="17.399999999999999">
      <c r="A51" s="1" t="s">
        <v>49</v>
      </c>
      <c r="B51" s="2">
        <v>177241.27</v>
      </c>
      <c r="C51" s="2">
        <v>193133.74</v>
      </c>
      <c r="D51">
        <v>17.25</v>
      </c>
      <c r="E51" s="9">
        <v>0.88100000000000001</v>
      </c>
      <c r="F51" s="3">
        <f t="shared" si="2"/>
        <v>0.69127500000000008</v>
      </c>
      <c r="G51" s="9">
        <f t="shared" si="3"/>
        <v>0.18972499999999992</v>
      </c>
    </row>
    <row r="52" spans="1:7" ht="17.399999999999999">
      <c r="A52" s="1" t="s">
        <v>50</v>
      </c>
      <c r="B52" s="2">
        <v>177438.78</v>
      </c>
      <c r="C52" s="2">
        <v>192360.82</v>
      </c>
      <c r="D52">
        <v>18.75</v>
      </c>
      <c r="E52" s="9">
        <v>0.82919999999999994</v>
      </c>
      <c r="F52" s="3">
        <f t="shared" si="2"/>
        <v>0.69172500000000003</v>
      </c>
      <c r="G52" s="9">
        <f t="shared" si="3"/>
        <v>0.1374749999999999</v>
      </c>
    </row>
    <row r="53" spans="1:7" ht="17.399999999999999">
      <c r="A53" s="1" t="s">
        <v>51</v>
      </c>
      <c r="B53" s="2">
        <v>177388.05</v>
      </c>
      <c r="C53" s="2">
        <v>192662.32</v>
      </c>
      <c r="D53">
        <v>19.75</v>
      </c>
      <c r="E53" s="9">
        <v>0.74066666666666681</v>
      </c>
      <c r="F53" s="3">
        <f t="shared" si="2"/>
        <v>0.692025</v>
      </c>
      <c r="G53" s="9">
        <f t="shared" si="3"/>
        <v>4.8641666666666805E-2</v>
      </c>
    </row>
    <row r="54" spans="1:7" ht="17.399999999999999">
      <c r="A54" s="17" t="s">
        <v>52</v>
      </c>
      <c r="B54" s="18">
        <v>177561.34</v>
      </c>
      <c r="C54" s="18">
        <v>193002.16</v>
      </c>
      <c r="D54">
        <v>20.25</v>
      </c>
      <c r="E54" s="19">
        <v>0.68983333333333319</v>
      </c>
      <c r="F54" s="3">
        <f t="shared" si="2"/>
        <v>0.6921750000000001</v>
      </c>
      <c r="G54" s="9">
        <f t="shared" si="3"/>
        <v>-2.3416666666669084E-3</v>
      </c>
    </row>
    <row r="55" spans="1:7" ht="17.399999999999999">
      <c r="A55" s="1" t="s">
        <v>53</v>
      </c>
      <c r="B55" s="2">
        <v>177837.27</v>
      </c>
      <c r="C55" s="2">
        <v>192449.88</v>
      </c>
      <c r="D55">
        <v>19.149999999999999</v>
      </c>
      <c r="E55" s="9">
        <v>0.69279999999999997</v>
      </c>
      <c r="F55" s="3">
        <f t="shared" ref="F55:F85" si="4">0.0003*D55+0.6861</f>
        <v>0.69184500000000004</v>
      </c>
      <c r="G55" s="9">
        <f t="shared" ref="G55:G85" si="5">E55-F55</f>
        <v>9.5499999999992813E-4</v>
      </c>
    </row>
    <row r="56" spans="1:7" ht="17.399999999999999">
      <c r="A56" s="1" t="s">
        <v>54</v>
      </c>
      <c r="B56" s="2">
        <v>177791.51</v>
      </c>
      <c r="C56" s="2">
        <v>192729.58</v>
      </c>
      <c r="D56">
        <v>19.75</v>
      </c>
      <c r="E56" s="9">
        <v>0.85319999999999996</v>
      </c>
      <c r="F56" s="3">
        <f t="shared" si="4"/>
        <v>0.692025</v>
      </c>
      <c r="G56" s="9">
        <f t="shared" si="5"/>
        <v>0.16117499999999996</v>
      </c>
    </row>
    <row r="57" spans="1:7" ht="17.399999999999999">
      <c r="A57" s="1" t="s">
        <v>55</v>
      </c>
      <c r="B57" s="2">
        <v>177795.49</v>
      </c>
      <c r="C57" s="2">
        <v>193100.36</v>
      </c>
      <c r="D57">
        <v>21.75</v>
      </c>
      <c r="E57" s="9">
        <v>0.72242857142857153</v>
      </c>
      <c r="F57" s="3">
        <f t="shared" si="4"/>
        <v>0.69262500000000005</v>
      </c>
      <c r="G57" s="9">
        <f t="shared" si="5"/>
        <v>2.9803571428571485E-2</v>
      </c>
    </row>
    <row r="58" spans="1:7" ht="17.399999999999999">
      <c r="A58" s="1" t="s">
        <v>56</v>
      </c>
      <c r="B58" s="2">
        <v>177901.42</v>
      </c>
      <c r="C58" s="2">
        <v>193327.37</v>
      </c>
      <c r="D58">
        <v>30</v>
      </c>
      <c r="E58" s="9">
        <v>0.71239999999999992</v>
      </c>
      <c r="F58" s="3">
        <f t="shared" si="4"/>
        <v>0.69510000000000005</v>
      </c>
      <c r="G58" s="9">
        <f t="shared" si="5"/>
        <v>1.7299999999999871E-2</v>
      </c>
    </row>
    <row r="59" spans="1:7" ht="17.399999999999999">
      <c r="A59" s="1" t="s">
        <v>57</v>
      </c>
      <c r="B59" s="2">
        <v>178014.07999999999</v>
      </c>
      <c r="C59" s="2">
        <v>192935.27</v>
      </c>
      <c r="D59">
        <v>21.15</v>
      </c>
      <c r="E59" s="9">
        <v>0.72466666666666668</v>
      </c>
      <c r="F59" s="3">
        <f t="shared" si="4"/>
        <v>0.69244500000000009</v>
      </c>
      <c r="G59" s="9">
        <f t="shared" si="5"/>
        <v>3.2221666666666593E-2</v>
      </c>
    </row>
    <row r="60" spans="1:7" ht="17.399999999999999">
      <c r="A60" s="1" t="s">
        <v>58</v>
      </c>
      <c r="B60" s="2">
        <v>178224.38</v>
      </c>
      <c r="C60" s="2">
        <v>193015.37</v>
      </c>
      <c r="D60">
        <v>25.05</v>
      </c>
      <c r="E60" s="9">
        <v>0.72922222222222222</v>
      </c>
      <c r="F60" s="3">
        <f t="shared" si="4"/>
        <v>0.69361500000000009</v>
      </c>
      <c r="G60" s="9">
        <f t="shared" si="5"/>
        <v>3.5607222222222124E-2</v>
      </c>
    </row>
    <row r="61" spans="1:7" ht="17.399999999999999">
      <c r="A61" s="1" t="s">
        <v>59</v>
      </c>
      <c r="B61" s="2">
        <v>178399.32</v>
      </c>
      <c r="C61" s="2">
        <v>193417.95</v>
      </c>
      <c r="D61">
        <v>30.5</v>
      </c>
      <c r="E61" s="9">
        <v>0.79283333333333328</v>
      </c>
      <c r="F61" s="3">
        <f t="shared" si="4"/>
        <v>0.69525000000000003</v>
      </c>
      <c r="G61" s="9">
        <f t="shared" si="5"/>
        <v>9.7583333333333244E-2</v>
      </c>
    </row>
    <row r="62" spans="1:7" ht="17.399999999999999">
      <c r="A62" s="1" t="s">
        <v>60</v>
      </c>
      <c r="B62" s="2">
        <v>178424.49</v>
      </c>
      <c r="C62" s="2">
        <v>193017.85</v>
      </c>
      <c r="D62">
        <v>28.4</v>
      </c>
      <c r="E62" s="9">
        <v>0.72133333333333327</v>
      </c>
      <c r="F62" s="3">
        <f t="shared" si="4"/>
        <v>0.69462000000000002</v>
      </c>
      <c r="G62" s="9">
        <f t="shared" si="5"/>
        <v>2.6713333333333256E-2</v>
      </c>
    </row>
    <row r="63" spans="1:7" ht="17.399999999999999">
      <c r="A63" s="1" t="s">
        <v>61</v>
      </c>
      <c r="B63" s="2">
        <v>178485.36</v>
      </c>
      <c r="C63" s="2">
        <v>193227.43</v>
      </c>
      <c r="D63">
        <v>30.45</v>
      </c>
      <c r="E63" s="9">
        <v>0.68758333333333332</v>
      </c>
      <c r="F63" s="3">
        <f t="shared" si="4"/>
        <v>0.69523500000000005</v>
      </c>
      <c r="G63" s="9">
        <f t="shared" si="5"/>
        <v>-7.6516666666667232E-3</v>
      </c>
    </row>
    <row r="64" spans="1:7" ht="17.399999999999999">
      <c r="A64" s="1" t="s">
        <v>62</v>
      </c>
      <c r="B64" s="2">
        <v>178778.58</v>
      </c>
      <c r="C64" s="2">
        <v>192835.64</v>
      </c>
      <c r="D64">
        <v>18.25</v>
      </c>
      <c r="E64" s="9">
        <v>0.66120000000000001</v>
      </c>
      <c r="F64" s="3">
        <f t="shared" si="4"/>
        <v>0.69157500000000005</v>
      </c>
      <c r="G64" s="9">
        <f t="shared" si="5"/>
        <v>-3.0375000000000041E-2</v>
      </c>
    </row>
    <row r="65" spans="1:7" ht="17.399999999999999">
      <c r="A65" s="1" t="s">
        <v>63</v>
      </c>
      <c r="B65" s="2">
        <v>179022.66</v>
      </c>
      <c r="C65" s="2">
        <v>192885.25</v>
      </c>
      <c r="D65">
        <v>23.6</v>
      </c>
      <c r="E65" s="9">
        <v>0.75</v>
      </c>
      <c r="F65" s="3">
        <f t="shared" si="4"/>
        <v>0.69318000000000002</v>
      </c>
      <c r="G65" s="9">
        <f t="shared" si="5"/>
        <v>5.6819999999999982E-2</v>
      </c>
    </row>
    <row r="66" spans="1:7" ht="17.399999999999999">
      <c r="A66" s="1" t="s">
        <v>64</v>
      </c>
      <c r="B66" s="2">
        <v>179168.15</v>
      </c>
      <c r="C66" s="2">
        <v>192777.37</v>
      </c>
      <c r="D66">
        <v>18.25</v>
      </c>
      <c r="E66" s="9">
        <v>0.72660000000000002</v>
      </c>
      <c r="F66" s="3">
        <f t="shared" si="4"/>
        <v>0.69157500000000005</v>
      </c>
      <c r="G66" s="9">
        <f t="shared" si="5"/>
        <v>3.5024999999999973E-2</v>
      </c>
    </row>
    <row r="67" spans="1:7" ht="17.399999999999999">
      <c r="A67" s="1" t="s">
        <v>65</v>
      </c>
      <c r="B67" s="2">
        <v>179422.11</v>
      </c>
      <c r="C67" s="2">
        <v>192639.53</v>
      </c>
      <c r="D67">
        <v>20.25</v>
      </c>
      <c r="E67" s="9">
        <v>0.63466666666666671</v>
      </c>
      <c r="F67" s="3">
        <f t="shared" si="4"/>
        <v>0.6921750000000001</v>
      </c>
      <c r="G67" s="9">
        <f t="shared" si="5"/>
        <v>-5.7508333333333383E-2</v>
      </c>
    </row>
    <row r="68" spans="1:7" ht="17.399999999999999">
      <c r="A68" s="1" t="s">
        <v>66</v>
      </c>
      <c r="B68" s="2">
        <v>179797.09</v>
      </c>
      <c r="C68" s="2">
        <v>191462</v>
      </c>
      <c r="D68">
        <v>42</v>
      </c>
      <c r="E68" s="9">
        <v>0.53849999999999998</v>
      </c>
      <c r="F68" s="3">
        <f t="shared" si="4"/>
        <v>0.69869999999999999</v>
      </c>
      <c r="G68" s="9">
        <f t="shared" si="5"/>
        <v>-0.16020000000000001</v>
      </c>
    </row>
    <row r="69" spans="1:7" ht="17.399999999999999">
      <c r="A69" s="1" t="s">
        <v>67</v>
      </c>
      <c r="B69" s="2">
        <v>179329.55</v>
      </c>
      <c r="C69" s="2">
        <v>191413.16</v>
      </c>
      <c r="D69">
        <v>24</v>
      </c>
      <c r="E69" s="9">
        <v>0.55740000000000001</v>
      </c>
      <c r="F69" s="3">
        <f t="shared" si="4"/>
        <v>0.69330000000000003</v>
      </c>
      <c r="G69" s="9">
        <f t="shared" si="5"/>
        <v>-0.13590000000000002</v>
      </c>
    </row>
    <row r="70" spans="1:7" ht="17.399999999999999">
      <c r="A70" s="1" t="s">
        <v>68</v>
      </c>
      <c r="B70" s="2">
        <v>179193.06</v>
      </c>
      <c r="C70" s="2">
        <v>191205.01</v>
      </c>
      <c r="D70">
        <v>26.25</v>
      </c>
      <c r="E70" s="9">
        <v>0.66020000000000001</v>
      </c>
      <c r="F70" s="3">
        <f t="shared" si="4"/>
        <v>0.69397500000000001</v>
      </c>
      <c r="G70" s="9">
        <f t="shared" si="5"/>
        <v>-3.3774999999999999E-2</v>
      </c>
    </row>
    <row r="71" spans="1:7" ht="17.399999999999999">
      <c r="A71" s="1" t="s">
        <v>69</v>
      </c>
      <c r="B71" s="2">
        <v>178839.3</v>
      </c>
      <c r="C71" s="2">
        <v>191360.16</v>
      </c>
      <c r="D71">
        <v>23.5</v>
      </c>
      <c r="E71" s="9">
        <v>0.62450000000000006</v>
      </c>
      <c r="F71" s="3">
        <f t="shared" si="4"/>
        <v>0.69315000000000004</v>
      </c>
      <c r="G71" s="9">
        <f t="shared" si="5"/>
        <v>-6.8649999999999989E-2</v>
      </c>
    </row>
    <row r="72" spans="1:7" ht="17.399999999999999">
      <c r="A72" s="1" t="s">
        <v>70</v>
      </c>
      <c r="B72" s="2">
        <v>178344.34</v>
      </c>
      <c r="C72" s="2">
        <v>191119.6</v>
      </c>
      <c r="D72">
        <v>26.25</v>
      </c>
      <c r="E72" s="9">
        <v>0.54133333333333333</v>
      </c>
      <c r="F72" s="3">
        <f t="shared" si="4"/>
        <v>0.69397500000000001</v>
      </c>
      <c r="G72" s="9">
        <f t="shared" si="5"/>
        <v>-0.15264166666666668</v>
      </c>
    </row>
    <row r="73" spans="1:7" ht="17.399999999999999">
      <c r="A73" s="6" t="s">
        <v>71</v>
      </c>
      <c r="B73" s="7">
        <v>177836.25</v>
      </c>
      <c r="C73" s="7">
        <v>191378.36</v>
      </c>
      <c r="D73">
        <v>22</v>
      </c>
      <c r="E73" s="13">
        <v>0.75733333333333341</v>
      </c>
      <c r="F73" s="3">
        <f t="shared" si="4"/>
        <v>0.69270000000000009</v>
      </c>
      <c r="G73" s="9">
        <f t="shared" si="5"/>
        <v>6.463333333333332E-2</v>
      </c>
    </row>
    <row r="74" spans="1:7" ht="17.399999999999999">
      <c r="A74" s="6" t="s">
        <v>72</v>
      </c>
      <c r="B74" s="7">
        <v>177636.71</v>
      </c>
      <c r="C74" s="7">
        <v>191377.07</v>
      </c>
      <c r="D74">
        <v>31.65</v>
      </c>
      <c r="E74" s="13">
        <v>0.76650000000000007</v>
      </c>
      <c r="F74" s="3">
        <f t="shared" si="4"/>
        <v>0.69559500000000007</v>
      </c>
      <c r="G74" s="9">
        <f t="shared" si="5"/>
        <v>7.0904999999999996E-2</v>
      </c>
    </row>
    <row r="75" spans="1:7" ht="17.399999999999999">
      <c r="A75" s="6" t="s">
        <v>73</v>
      </c>
      <c r="B75" s="7">
        <v>177022.59</v>
      </c>
      <c r="C75" s="7">
        <v>190779.59</v>
      </c>
      <c r="D75">
        <v>21</v>
      </c>
      <c r="E75" s="13">
        <v>0.85399999999999998</v>
      </c>
      <c r="F75" s="3">
        <f t="shared" si="4"/>
        <v>0.69240000000000002</v>
      </c>
      <c r="G75" s="9">
        <f t="shared" si="5"/>
        <v>0.16159999999999997</v>
      </c>
    </row>
    <row r="76" spans="1:7" ht="17.399999999999999">
      <c r="A76" s="6" t="s">
        <v>74</v>
      </c>
      <c r="B76" s="7">
        <v>176963.39</v>
      </c>
      <c r="C76" s="7">
        <v>191181.97</v>
      </c>
      <c r="D76">
        <v>20.6</v>
      </c>
      <c r="E76" s="13">
        <v>0.71683333333333332</v>
      </c>
      <c r="F76" s="3">
        <f t="shared" si="4"/>
        <v>0.69228000000000001</v>
      </c>
      <c r="G76" s="9">
        <f t="shared" si="5"/>
        <v>2.4553333333333316E-2</v>
      </c>
    </row>
    <row r="77" spans="1:7" ht="17.399999999999999">
      <c r="A77" s="6" t="s">
        <v>75</v>
      </c>
      <c r="B77" s="7">
        <v>176756.21</v>
      </c>
      <c r="C77" s="7">
        <v>191465.65</v>
      </c>
      <c r="D77">
        <v>19.75</v>
      </c>
      <c r="E77" s="13">
        <v>0.71140000000000003</v>
      </c>
      <c r="F77" s="3">
        <f t="shared" si="4"/>
        <v>0.692025</v>
      </c>
      <c r="G77" s="9">
        <f t="shared" si="5"/>
        <v>1.9375000000000031E-2</v>
      </c>
    </row>
    <row r="78" spans="1:7" ht="17.399999999999999">
      <c r="A78" s="1" t="s">
        <v>76</v>
      </c>
      <c r="B78" s="2">
        <v>177293.46</v>
      </c>
      <c r="C78" s="2">
        <v>191978.5</v>
      </c>
      <c r="D78">
        <v>20.5</v>
      </c>
      <c r="E78" s="9">
        <v>0.53759999999999997</v>
      </c>
      <c r="F78" s="3">
        <f t="shared" si="4"/>
        <v>0.69225000000000003</v>
      </c>
      <c r="G78" s="9">
        <f t="shared" si="5"/>
        <v>-0.15465000000000007</v>
      </c>
    </row>
    <row r="79" spans="1:7" ht="17.399999999999999">
      <c r="A79" s="1" t="s">
        <v>77</v>
      </c>
      <c r="B79" s="2">
        <v>177725.71</v>
      </c>
      <c r="C79" s="2">
        <v>192170.75</v>
      </c>
      <c r="D79">
        <v>19.5</v>
      </c>
      <c r="E79" s="9">
        <v>0.62939999999999996</v>
      </c>
      <c r="F79" s="3">
        <f t="shared" si="4"/>
        <v>0.69195000000000007</v>
      </c>
      <c r="G79" s="9">
        <f t="shared" si="5"/>
        <v>-6.2550000000000106E-2</v>
      </c>
    </row>
    <row r="80" spans="1:7" ht="17.399999999999999">
      <c r="A80" s="1" t="s">
        <v>78</v>
      </c>
      <c r="B80" s="2">
        <v>177177.16</v>
      </c>
      <c r="C80" s="2">
        <v>192383.91</v>
      </c>
      <c r="D80">
        <v>20</v>
      </c>
      <c r="E80" s="9">
        <v>0.79333333333333333</v>
      </c>
      <c r="F80" s="3">
        <f t="shared" si="4"/>
        <v>0.69210000000000005</v>
      </c>
      <c r="G80" s="9">
        <f t="shared" si="5"/>
        <v>0.10123333333333329</v>
      </c>
    </row>
    <row r="81" spans="1:7" ht="17.399999999999999">
      <c r="A81" s="1" t="s">
        <v>79</v>
      </c>
      <c r="B81" s="2">
        <v>177509.95</v>
      </c>
      <c r="C81" s="2">
        <v>192563.93</v>
      </c>
      <c r="D81">
        <v>21.6</v>
      </c>
      <c r="E81" s="9">
        <v>0.7288</v>
      </c>
      <c r="F81" s="3">
        <f t="shared" si="4"/>
        <v>0.69258000000000008</v>
      </c>
      <c r="G81" s="9">
        <f t="shared" si="5"/>
        <v>3.6219999999999919E-2</v>
      </c>
    </row>
    <row r="82" spans="1:7" ht="17.399999999999999">
      <c r="A82" s="10" t="s">
        <v>80</v>
      </c>
      <c r="B82" s="11">
        <v>177276.88</v>
      </c>
      <c r="C82" s="11">
        <v>192859.17</v>
      </c>
      <c r="D82">
        <v>21.25</v>
      </c>
      <c r="E82" s="12">
        <v>0.50700000000000001</v>
      </c>
      <c r="F82" s="3">
        <f t="shared" si="4"/>
        <v>0.69247500000000006</v>
      </c>
      <c r="G82" s="9">
        <f t="shared" si="5"/>
        <v>-0.18547500000000006</v>
      </c>
    </row>
    <row r="83" spans="1:7" ht="17.399999999999999">
      <c r="A83" s="1" t="s">
        <v>81</v>
      </c>
      <c r="B83" s="2">
        <v>177352.92</v>
      </c>
      <c r="C83" s="2">
        <v>193035.99</v>
      </c>
      <c r="D83">
        <v>21</v>
      </c>
      <c r="E83" s="9">
        <v>0.68633333333333335</v>
      </c>
      <c r="F83" s="3">
        <f t="shared" si="4"/>
        <v>0.69240000000000002</v>
      </c>
      <c r="G83" s="9">
        <f t="shared" si="5"/>
        <v>-6.0666666666666647E-3</v>
      </c>
    </row>
    <row r="84" spans="1:7" ht="17.399999999999999">
      <c r="A84" s="1" t="s">
        <v>82</v>
      </c>
      <c r="B84" s="2">
        <v>177836</v>
      </c>
      <c r="C84" s="2">
        <v>192894.29</v>
      </c>
      <c r="D84">
        <v>21</v>
      </c>
      <c r="E84" s="9">
        <v>0.50219999999999998</v>
      </c>
      <c r="F84" s="3">
        <f t="shared" si="4"/>
        <v>0.69240000000000002</v>
      </c>
      <c r="G84" s="9">
        <f t="shared" si="5"/>
        <v>-0.19020000000000004</v>
      </c>
    </row>
    <row r="85" spans="1:7" ht="17.399999999999999">
      <c r="A85" s="1" t="s">
        <v>83</v>
      </c>
      <c r="B85" s="2">
        <v>178026.9</v>
      </c>
      <c r="C85" s="2">
        <v>193144.1</v>
      </c>
      <c r="D85">
        <v>25.5</v>
      </c>
      <c r="E85" s="9">
        <v>0.7553333333333333</v>
      </c>
      <c r="F85" s="3">
        <f t="shared" si="4"/>
        <v>0.69375000000000009</v>
      </c>
      <c r="G85" s="9">
        <f t="shared" si="5"/>
        <v>6.1583333333333212E-2</v>
      </c>
    </row>
    <row r="86" spans="1:7" ht="17.399999999999999">
      <c r="A86" s="1" t="s">
        <v>84</v>
      </c>
      <c r="B86" s="2">
        <v>178063.88</v>
      </c>
      <c r="C86" s="2">
        <v>192582.39999999999</v>
      </c>
      <c r="D86">
        <v>19.399999999999999</v>
      </c>
      <c r="E86" s="9">
        <v>0.75119999999999998</v>
      </c>
      <c r="F86" s="3">
        <f t="shared" ref="F86:F111" si="6">0.0003*D86+0.6861</f>
        <v>0.69192000000000009</v>
      </c>
      <c r="G86" s="9">
        <f t="shared" ref="G86:G111" si="7">E86-F86</f>
        <v>5.9279999999999888E-2</v>
      </c>
    </row>
    <row r="87" spans="1:7" ht="17.399999999999999">
      <c r="A87" s="1" t="s">
        <v>85</v>
      </c>
      <c r="B87" s="2">
        <v>178347.55</v>
      </c>
      <c r="C87" s="2">
        <v>193168.02</v>
      </c>
      <c r="D87">
        <v>21.75</v>
      </c>
      <c r="E87" s="9">
        <v>0.60899999999999999</v>
      </c>
      <c r="F87" s="3">
        <f t="shared" si="6"/>
        <v>0.69262500000000005</v>
      </c>
      <c r="G87" s="9">
        <f t="shared" si="7"/>
        <v>-8.362500000000006E-2</v>
      </c>
    </row>
    <row r="88" spans="1:7" ht="17.399999999999999">
      <c r="A88" s="1" t="s">
        <v>86</v>
      </c>
      <c r="B88" s="2">
        <v>178631</v>
      </c>
      <c r="C88" s="2">
        <v>193309.02</v>
      </c>
      <c r="D88">
        <v>16.75</v>
      </c>
      <c r="E88" s="9">
        <v>0.62033333333333329</v>
      </c>
      <c r="F88" s="3">
        <f t="shared" si="6"/>
        <v>0.69112499999999999</v>
      </c>
      <c r="G88" s="9">
        <f t="shared" si="7"/>
        <v>-7.0791666666666697E-2</v>
      </c>
    </row>
    <row r="89" spans="1:7" ht="17.399999999999999">
      <c r="A89" s="1" t="s">
        <v>87</v>
      </c>
      <c r="B89" s="2">
        <v>178659.22</v>
      </c>
      <c r="C89" s="2">
        <v>193024.82</v>
      </c>
      <c r="D89">
        <v>21</v>
      </c>
      <c r="E89" s="9">
        <v>0.59066666666666656</v>
      </c>
      <c r="F89" s="3">
        <f t="shared" si="6"/>
        <v>0.69240000000000002</v>
      </c>
      <c r="G89" s="9">
        <f t="shared" si="7"/>
        <v>-0.10173333333333345</v>
      </c>
    </row>
    <row r="90" spans="1:7" ht="17.399999999999999">
      <c r="A90" s="1" t="s">
        <v>88</v>
      </c>
      <c r="B90" s="2">
        <v>178549.34</v>
      </c>
      <c r="C90" s="2">
        <v>192525.95</v>
      </c>
      <c r="D90">
        <v>23.25</v>
      </c>
      <c r="E90" s="9">
        <v>0.68599999999999994</v>
      </c>
      <c r="F90" s="3">
        <f t="shared" si="6"/>
        <v>0.693075</v>
      </c>
      <c r="G90" s="9">
        <f t="shared" si="7"/>
        <v>-7.0750000000000535E-3</v>
      </c>
    </row>
    <row r="91" spans="1:7" ht="17.399999999999999">
      <c r="A91" s="1" t="s">
        <v>89</v>
      </c>
      <c r="B91" s="2">
        <v>179065.24</v>
      </c>
      <c r="C91" s="2">
        <v>192573.18</v>
      </c>
      <c r="D91">
        <v>18.75</v>
      </c>
      <c r="E91" s="9">
        <v>0.77366666666666661</v>
      </c>
      <c r="F91" s="3">
        <f t="shared" si="6"/>
        <v>0.69172500000000003</v>
      </c>
      <c r="G91" s="9">
        <f t="shared" si="7"/>
        <v>8.1941666666666579E-2</v>
      </c>
    </row>
    <row r="92" spans="1:7" ht="17.399999999999999">
      <c r="A92" s="1" t="s">
        <v>90</v>
      </c>
      <c r="B92" s="2">
        <v>179413.88</v>
      </c>
      <c r="C92" s="2">
        <v>192782.55</v>
      </c>
      <c r="D92">
        <v>21.25</v>
      </c>
      <c r="E92" s="9">
        <v>0.67440000000000011</v>
      </c>
      <c r="F92" s="3">
        <f t="shared" si="6"/>
        <v>0.69247500000000006</v>
      </c>
      <c r="G92" s="9">
        <f t="shared" si="7"/>
        <v>-1.8074999999999952E-2</v>
      </c>
    </row>
    <row r="93" spans="1:7" ht="17.399999999999999">
      <c r="A93" s="1" t="s">
        <v>91</v>
      </c>
      <c r="B93" s="2">
        <v>178610.86</v>
      </c>
      <c r="C93" s="2">
        <v>191354.92</v>
      </c>
      <c r="D93">
        <v>24.75</v>
      </c>
      <c r="E93" s="9">
        <v>0.70599999999999985</v>
      </c>
      <c r="F93" s="3">
        <f t="shared" si="6"/>
        <v>0.69352500000000006</v>
      </c>
      <c r="G93" s="9">
        <f t="shared" si="7"/>
        <v>1.2474999999999792E-2</v>
      </c>
    </row>
    <row r="94" spans="1:7" ht="17.399999999999999">
      <c r="A94" s="1" t="s">
        <v>92</v>
      </c>
      <c r="B94" s="2">
        <v>178252.55</v>
      </c>
      <c r="C94" s="2">
        <v>191296.4</v>
      </c>
      <c r="D94">
        <v>24.7</v>
      </c>
      <c r="E94" s="9">
        <v>0.69733333333333325</v>
      </c>
      <c r="F94" s="3">
        <f t="shared" si="6"/>
        <v>0.69351000000000007</v>
      </c>
      <c r="G94" s="9">
        <f t="shared" si="7"/>
        <v>3.8233333333331787E-3</v>
      </c>
    </row>
    <row r="95" spans="1:7" ht="17.399999999999999">
      <c r="A95" s="6" t="s">
        <v>93</v>
      </c>
      <c r="B95" s="7">
        <v>177917.11</v>
      </c>
      <c r="C95" s="7">
        <v>191384.17</v>
      </c>
      <c r="D95">
        <v>21</v>
      </c>
      <c r="E95" s="13">
        <v>0.56616666666666671</v>
      </c>
      <c r="F95" s="3">
        <f t="shared" si="6"/>
        <v>0.69240000000000002</v>
      </c>
      <c r="G95" s="9">
        <f t="shared" si="7"/>
        <v>-0.12623333333333331</v>
      </c>
    </row>
    <row r="96" spans="1:7" ht="17.399999999999999">
      <c r="A96" s="6" t="s">
        <v>94</v>
      </c>
      <c r="B96" s="7">
        <v>177585.96</v>
      </c>
      <c r="C96" s="7">
        <v>191244.76</v>
      </c>
      <c r="D96">
        <v>22.25</v>
      </c>
      <c r="E96" s="13">
        <v>0.68614285714285717</v>
      </c>
      <c r="F96" s="3">
        <f t="shared" si="6"/>
        <v>0.69277500000000003</v>
      </c>
      <c r="G96" s="9">
        <f t="shared" si="7"/>
        <v>-6.6321428571428642E-3</v>
      </c>
    </row>
    <row r="97" spans="1:7" ht="17.399999999999999">
      <c r="A97" s="6" t="s">
        <v>95</v>
      </c>
      <c r="B97" s="7">
        <v>177440.68</v>
      </c>
      <c r="C97" s="7">
        <v>191084.31</v>
      </c>
      <c r="D97">
        <v>20.85</v>
      </c>
      <c r="E97" s="13">
        <v>0.69966666666666677</v>
      </c>
      <c r="F97" s="3">
        <f t="shared" si="6"/>
        <v>0.69235500000000005</v>
      </c>
      <c r="G97" s="9">
        <f t="shared" si="7"/>
        <v>7.3116666666667163E-3</v>
      </c>
    </row>
    <row r="98" spans="1:7" ht="17.399999999999999">
      <c r="A98" s="6" t="s">
        <v>96</v>
      </c>
      <c r="B98" s="7">
        <v>177326.2</v>
      </c>
      <c r="C98" s="7">
        <v>191219</v>
      </c>
      <c r="D98">
        <v>23.25</v>
      </c>
      <c r="E98" s="13">
        <v>0.73119999999999996</v>
      </c>
      <c r="F98" s="3">
        <f t="shared" si="6"/>
        <v>0.693075</v>
      </c>
      <c r="G98" s="9">
        <f t="shared" si="7"/>
        <v>3.8124999999999964E-2</v>
      </c>
    </row>
    <row r="99" spans="1:7" ht="17.399999999999999">
      <c r="A99" s="1" t="s">
        <v>97</v>
      </c>
      <c r="B99" s="2">
        <v>177485.12</v>
      </c>
      <c r="C99" s="2">
        <v>191525.24</v>
      </c>
      <c r="D99">
        <v>20.5</v>
      </c>
      <c r="E99" s="9">
        <v>0.6173333333333334</v>
      </c>
      <c r="F99" s="3">
        <f t="shared" si="6"/>
        <v>0.69225000000000003</v>
      </c>
      <c r="G99" s="9">
        <f t="shared" si="7"/>
        <v>-7.4916666666666631E-2</v>
      </c>
    </row>
    <row r="100" spans="1:7" ht="17.399999999999999">
      <c r="A100" s="1" t="s">
        <v>98</v>
      </c>
      <c r="B100" s="2">
        <v>177406.19</v>
      </c>
      <c r="C100" s="2">
        <v>191808.82</v>
      </c>
      <c r="D100">
        <v>20.149999999999999</v>
      </c>
      <c r="E100" s="9">
        <v>0.7503333333333333</v>
      </c>
      <c r="F100" s="3">
        <f t="shared" si="6"/>
        <v>0.69214500000000001</v>
      </c>
      <c r="G100" s="9">
        <f t="shared" si="7"/>
        <v>5.8188333333333286E-2</v>
      </c>
    </row>
    <row r="101" spans="1:7" ht="17.399999999999999">
      <c r="A101" s="6" t="s">
        <v>99</v>
      </c>
      <c r="B101" s="7">
        <v>176817.46</v>
      </c>
      <c r="C101" s="7">
        <v>190978.49</v>
      </c>
      <c r="D101">
        <v>21.5</v>
      </c>
      <c r="E101" s="13">
        <v>0.80650000000000011</v>
      </c>
      <c r="F101" s="3">
        <f t="shared" si="6"/>
        <v>0.69255</v>
      </c>
      <c r="G101" s="9">
        <f t="shared" si="7"/>
        <v>0.11395000000000011</v>
      </c>
    </row>
    <row r="102" spans="1:7" ht="17.399999999999999">
      <c r="A102" s="6" t="s">
        <v>100</v>
      </c>
      <c r="B102" s="7">
        <v>177049.71</v>
      </c>
      <c r="C102" s="7">
        <v>191422.18</v>
      </c>
      <c r="D102">
        <v>19.5</v>
      </c>
      <c r="E102" s="13">
        <v>0.53666666666666674</v>
      </c>
      <c r="F102" s="3">
        <f t="shared" si="6"/>
        <v>0.69195000000000007</v>
      </c>
      <c r="G102" s="9">
        <f t="shared" si="7"/>
        <v>-0.15528333333333333</v>
      </c>
    </row>
    <row r="103" spans="1:7" ht="17.399999999999999">
      <c r="A103" s="1" t="s">
        <v>101</v>
      </c>
      <c r="B103" s="2">
        <v>176808.62</v>
      </c>
      <c r="C103" s="2">
        <v>191829.96</v>
      </c>
      <c r="D103">
        <v>21.05</v>
      </c>
      <c r="E103" s="9">
        <v>0.52366666666666672</v>
      </c>
      <c r="F103" s="3">
        <f t="shared" si="6"/>
        <v>0.692415</v>
      </c>
      <c r="G103" s="9">
        <f t="shared" si="7"/>
        <v>-0.16874833333333328</v>
      </c>
    </row>
    <row r="104" spans="1:7" ht="17.399999999999999">
      <c r="A104" s="1" t="s">
        <v>102</v>
      </c>
      <c r="B104" s="2">
        <v>177289.98</v>
      </c>
      <c r="C104" s="2">
        <v>192210.21</v>
      </c>
      <c r="D104">
        <v>20.399999999999999</v>
      </c>
      <c r="E104" s="9">
        <v>0.55840000000000001</v>
      </c>
      <c r="F104" s="3">
        <f t="shared" si="6"/>
        <v>0.69222000000000006</v>
      </c>
      <c r="G104" s="9">
        <f t="shared" si="7"/>
        <v>-0.13382000000000005</v>
      </c>
    </row>
    <row r="105" spans="1:7" ht="17.399999999999999">
      <c r="A105" s="1" t="s">
        <v>103</v>
      </c>
      <c r="B105" s="2">
        <v>177567.11</v>
      </c>
      <c r="C105" s="2">
        <v>192215.82</v>
      </c>
      <c r="D105">
        <v>19.45</v>
      </c>
      <c r="E105" s="9">
        <v>0.52200000000000002</v>
      </c>
      <c r="F105" s="3">
        <f t="shared" si="6"/>
        <v>0.69193500000000008</v>
      </c>
      <c r="G105" s="9">
        <f t="shared" si="7"/>
        <v>-0.16993500000000006</v>
      </c>
    </row>
    <row r="106" spans="1:7" ht="17.399999999999999">
      <c r="A106" s="1" t="s">
        <v>104</v>
      </c>
      <c r="B106" s="2">
        <v>177887.12</v>
      </c>
      <c r="C106" s="2">
        <v>192219.18</v>
      </c>
      <c r="D106">
        <v>20.25</v>
      </c>
      <c r="E106" s="9">
        <v>0.47560000000000002</v>
      </c>
      <c r="F106" s="3">
        <f t="shared" si="6"/>
        <v>0.6921750000000001</v>
      </c>
      <c r="G106" s="9">
        <f t="shared" si="7"/>
        <v>-0.21657500000000007</v>
      </c>
    </row>
    <row r="107" spans="1:7" ht="17.399999999999999">
      <c r="A107" s="1" t="s">
        <v>105</v>
      </c>
      <c r="B107" s="2">
        <v>177678.17</v>
      </c>
      <c r="C107" s="2">
        <v>192580.67</v>
      </c>
      <c r="D107">
        <v>21.75</v>
      </c>
      <c r="E107" s="9">
        <v>0.46460000000000001</v>
      </c>
      <c r="F107" s="3">
        <f t="shared" si="6"/>
        <v>0.69262500000000005</v>
      </c>
      <c r="G107" s="9">
        <f t="shared" si="7"/>
        <v>-0.22802500000000003</v>
      </c>
    </row>
    <row r="108" spans="1:7" ht="17.399999999999999">
      <c r="A108" s="1" t="s">
        <v>106</v>
      </c>
      <c r="B108" s="2">
        <v>177973.7</v>
      </c>
      <c r="C108" s="2">
        <v>193201.94</v>
      </c>
      <c r="D108">
        <v>24</v>
      </c>
      <c r="E108" s="9">
        <v>0.54</v>
      </c>
      <c r="F108" s="3">
        <f t="shared" si="6"/>
        <v>0.69330000000000003</v>
      </c>
      <c r="G108" s="9">
        <f t="shared" si="7"/>
        <v>-0.15329999999999999</v>
      </c>
    </row>
    <row r="109" spans="1:7" ht="17.399999999999999">
      <c r="A109" s="1" t="s">
        <v>107</v>
      </c>
      <c r="B109" s="2">
        <v>178099.84</v>
      </c>
      <c r="C109" s="2">
        <v>193186.82</v>
      </c>
      <c r="D109">
        <v>27.75</v>
      </c>
      <c r="E109" s="9">
        <v>0.52811111111111109</v>
      </c>
      <c r="F109" s="3">
        <f t="shared" si="6"/>
        <v>0.69442500000000007</v>
      </c>
      <c r="G109" s="9">
        <f t="shared" si="7"/>
        <v>-0.16631388888888898</v>
      </c>
    </row>
    <row r="110" spans="1:7" ht="17.399999999999999">
      <c r="A110" s="1" t="s">
        <v>108</v>
      </c>
      <c r="B110" s="2">
        <v>178201.76</v>
      </c>
      <c r="C110" s="2">
        <v>192891.41</v>
      </c>
      <c r="D110">
        <v>21.75</v>
      </c>
      <c r="E110" s="9">
        <v>0.51557142857142857</v>
      </c>
      <c r="F110" s="3">
        <f t="shared" si="6"/>
        <v>0.69262500000000005</v>
      </c>
      <c r="G110" s="9">
        <f t="shared" si="7"/>
        <v>-0.17705357142857148</v>
      </c>
    </row>
    <row r="111" spans="1:7" ht="17.399999999999999">
      <c r="A111" s="1" t="s">
        <v>109</v>
      </c>
      <c r="B111" s="2">
        <v>178347.08</v>
      </c>
      <c r="C111" s="2">
        <v>192887</v>
      </c>
      <c r="D111">
        <v>25.25</v>
      </c>
      <c r="E111" s="9">
        <v>0.69571428571428573</v>
      </c>
      <c r="F111" s="3">
        <f t="shared" si="6"/>
        <v>0.69367500000000004</v>
      </c>
      <c r="G111" s="9">
        <f t="shared" si="7"/>
        <v>2.0392857142856879E-3</v>
      </c>
    </row>
    <row r="112" spans="1:7" ht="17.399999999999999">
      <c r="A112" s="1" t="s">
        <v>110</v>
      </c>
      <c r="B112" s="2">
        <v>178385.09</v>
      </c>
      <c r="C112" s="2">
        <v>192646.22</v>
      </c>
      <c r="D112">
        <v>21.25</v>
      </c>
      <c r="E112" s="9">
        <v>0.80249999999999999</v>
      </c>
      <c r="F112" s="3">
        <f t="shared" ref="F112:F130" si="8">0.0003*D112+0.6861</f>
        <v>0.69247500000000006</v>
      </c>
      <c r="G112" s="9">
        <f t="shared" ref="G112:G130" si="9">E112-F112</f>
        <v>0.11002499999999993</v>
      </c>
    </row>
    <row r="113" spans="1:7" ht="17.399999999999999">
      <c r="A113" s="1" t="s">
        <v>111</v>
      </c>
      <c r="B113" s="2">
        <v>178530.46</v>
      </c>
      <c r="C113" s="2">
        <v>193073.61</v>
      </c>
      <c r="D113">
        <v>22</v>
      </c>
      <c r="E113" s="9">
        <v>0.76200000000000001</v>
      </c>
      <c r="F113" s="3">
        <f t="shared" si="8"/>
        <v>0.69270000000000009</v>
      </c>
      <c r="G113" s="9">
        <f t="shared" si="9"/>
        <v>6.9299999999999917E-2</v>
      </c>
    </row>
    <row r="114" spans="1:7" ht="17.399999999999999">
      <c r="A114" s="1" t="s">
        <v>112</v>
      </c>
      <c r="B114" s="2">
        <v>178844.75</v>
      </c>
      <c r="C114" s="2">
        <v>193039.8</v>
      </c>
      <c r="D114">
        <v>32.4</v>
      </c>
      <c r="E114" s="9">
        <v>0.76729999999999987</v>
      </c>
      <c r="F114" s="3">
        <f t="shared" si="8"/>
        <v>0.69581999999999999</v>
      </c>
      <c r="G114" s="9">
        <f t="shared" si="9"/>
        <v>7.1479999999999877E-2</v>
      </c>
    </row>
    <row r="115" spans="1:7" ht="17.399999999999999">
      <c r="A115" s="1" t="s">
        <v>113</v>
      </c>
      <c r="B115" s="2">
        <v>178974.2</v>
      </c>
      <c r="C115" s="2">
        <v>192669.93</v>
      </c>
      <c r="D115">
        <v>22.5</v>
      </c>
      <c r="E115" s="9">
        <v>0.51800000000000002</v>
      </c>
      <c r="F115" s="3">
        <f t="shared" si="8"/>
        <v>0.69285000000000008</v>
      </c>
      <c r="G115" s="9">
        <f t="shared" si="9"/>
        <v>-0.17485000000000006</v>
      </c>
    </row>
    <row r="116" spans="1:7" ht="17.399999999999999">
      <c r="A116" s="1" t="s">
        <v>114</v>
      </c>
      <c r="B116" s="2">
        <v>179146.27</v>
      </c>
      <c r="C116" s="2">
        <v>192954.9</v>
      </c>
      <c r="D116">
        <v>21</v>
      </c>
      <c r="E116" s="9">
        <v>0.80380000000000007</v>
      </c>
      <c r="F116" s="3">
        <f t="shared" si="8"/>
        <v>0.69240000000000002</v>
      </c>
      <c r="G116" s="9">
        <f t="shared" si="9"/>
        <v>0.11140000000000005</v>
      </c>
    </row>
    <row r="117" spans="1:7" ht="17.399999999999999">
      <c r="A117" s="1" t="s">
        <v>115</v>
      </c>
      <c r="B117" s="2">
        <v>179339.71</v>
      </c>
      <c r="C117" s="2">
        <v>192785.72</v>
      </c>
      <c r="D117">
        <v>19.5</v>
      </c>
      <c r="E117" s="9">
        <v>0.54879999999999995</v>
      </c>
      <c r="F117" s="3">
        <f t="shared" si="8"/>
        <v>0.69195000000000007</v>
      </c>
      <c r="G117" s="9">
        <f t="shared" si="9"/>
        <v>-0.14315000000000011</v>
      </c>
    </row>
    <row r="118" spans="1:7" ht="17.399999999999999">
      <c r="A118" s="1" t="s">
        <v>116</v>
      </c>
      <c r="B118" s="2">
        <v>179810.97</v>
      </c>
      <c r="C118" s="2">
        <v>191302.07</v>
      </c>
      <c r="D118">
        <v>18.5</v>
      </c>
      <c r="E118" s="9">
        <v>0.67179999999999995</v>
      </c>
      <c r="F118" s="3">
        <f t="shared" si="8"/>
        <v>0.6916500000000001</v>
      </c>
      <c r="G118" s="9">
        <f t="shared" si="9"/>
        <v>-1.9850000000000145E-2</v>
      </c>
    </row>
    <row r="119" spans="1:7" ht="17.399999999999999">
      <c r="A119" s="1" t="s">
        <v>117</v>
      </c>
      <c r="B119" s="2">
        <v>179806.3</v>
      </c>
      <c r="C119" s="2">
        <v>191315.67</v>
      </c>
      <c r="D119">
        <v>37</v>
      </c>
      <c r="E119" s="9">
        <v>0.95139999999999991</v>
      </c>
      <c r="F119" s="3">
        <f t="shared" si="8"/>
        <v>0.69720000000000004</v>
      </c>
      <c r="G119" s="9">
        <f t="shared" si="9"/>
        <v>0.25419999999999987</v>
      </c>
    </row>
    <row r="120" spans="1:7" ht="17.399999999999999">
      <c r="A120" s="1" t="s">
        <v>118</v>
      </c>
      <c r="B120" s="2">
        <v>179639.37</v>
      </c>
      <c r="C120" s="2">
        <v>191233.68</v>
      </c>
      <c r="D120">
        <v>21.25</v>
      </c>
      <c r="E120" s="9">
        <v>0.74480000000000002</v>
      </c>
      <c r="F120" s="3">
        <f t="shared" si="8"/>
        <v>0.69247500000000006</v>
      </c>
      <c r="G120" s="9">
        <f t="shared" si="9"/>
        <v>5.2324999999999955E-2</v>
      </c>
    </row>
    <row r="121" spans="1:7" ht="17.399999999999999">
      <c r="A121" s="1" t="s">
        <v>119</v>
      </c>
      <c r="B121" s="2">
        <v>179492.97</v>
      </c>
      <c r="C121" s="2">
        <v>191121.59</v>
      </c>
      <c r="D121">
        <v>22</v>
      </c>
      <c r="E121" s="9">
        <v>0.71583333333333332</v>
      </c>
      <c r="F121" s="3">
        <f t="shared" si="8"/>
        <v>0.69270000000000009</v>
      </c>
      <c r="G121" s="9">
        <f t="shared" si="9"/>
        <v>2.3133333333333228E-2</v>
      </c>
    </row>
    <row r="122" spans="1:7" ht="17.399999999999999">
      <c r="A122" s="1" t="s">
        <v>120</v>
      </c>
      <c r="B122" s="2">
        <v>179483.86</v>
      </c>
      <c r="C122" s="2">
        <v>191129.35</v>
      </c>
      <c r="D122">
        <v>27.5</v>
      </c>
      <c r="E122" s="9">
        <v>0.64200000000000002</v>
      </c>
      <c r="F122" s="3">
        <f t="shared" si="8"/>
        <v>0.69435000000000002</v>
      </c>
      <c r="G122" s="9">
        <f t="shared" si="9"/>
        <v>-5.2350000000000008E-2</v>
      </c>
    </row>
    <row r="123" spans="1:7" ht="17.399999999999999">
      <c r="A123" s="1" t="s">
        <v>121</v>
      </c>
      <c r="B123" s="2">
        <v>179365</v>
      </c>
      <c r="C123" s="2">
        <v>190981.81</v>
      </c>
      <c r="D123">
        <v>25.5</v>
      </c>
      <c r="E123" s="9">
        <v>0.61687499999999995</v>
      </c>
      <c r="F123" s="3">
        <f t="shared" si="8"/>
        <v>0.69375000000000009</v>
      </c>
      <c r="G123" s="9">
        <f t="shared" si="9"/>
        <v>-7.6875000000000138E-2</v>
      </c>
    </row>
    <row r="124" spans="1:7" ht="17.399999999999999">
      <c r="A124" s="1" t="s">
        <v>122</v>
      </c>
      <c r="B124" s="2">
        <v>179357.14</v>
      </c>
      <c r="C124" s="2">
        <v>190992.11</v>
      </c>
      <c r="D124">
        <v>31.25</v>
      </c>
      <c r="E124" s="9">
        <v>0.79150000000000009</v>
      </c>
      <c r="F124" s="3">
        <f t="shared" si="8"/>
        <v>0.69547500000000007</v>
      </c>
      <c r="G124" s="9">
        <f t="shared" si="9"/>
        <v>9.6025000000000027E-2</v>
      </c>
    </row>
    <row r="125" spans="1:7" ht="17.399999999999999">
      <c r="A125" s="1" t="s">
        <v>123</v>
      </c>
      <c r="B125" s="2">
        <v>179197.51</v>
      </c>
      <c r="C125" s="2">
        <v>190892.87</v>
      </c>
      <c r="D125">
        <v>30.25</v>
      </c>
      <c r="E125" s="9">
        <v>0.68837499999999996</v>
      </c>
      <c r="F125" s="3">
        <f t="shared" si="8"/>
        <v>0.6951750000000001</v>
      </c>
      <c r="G125" s="9">
        <f t="shared" si="9"/>
        <v>-6.8000000000001393E-3</v>
      </c>
    </row>
    <row r="126" spans="1:7" ht="17.399999999999999">
      <c r="A126" s="1" t="s">
        <v>124</v>
      </c>
      <c r="B126" s="2">
        <v>179010.35</v>
      </c>
      <c r="C126" s="2">
        <v>190856.31</v>
      </c>
      <c r="D126">
        <v>21</v>
      </c>
      <c r="E126" s="9">
        <v>0.5575</v>
      </c>
      <c r="F126" s="3">
        <f t="shared" si="8"/>
        <v>0.69240000000000002</v>
      </c>
      <c r="G126" s="9">
        <f t="shared" si="9"/>
        <v>-0.13490000000000002</v>
      </c>
    </row>
    <row r="127" spans="1:7" ht="17.399999999999999">
      <c r="A127" s="1" t="s">
        <v>125</v>
      </c>
      <c r="B127" s="2">
        <v>179009.52</v>
      </c>
      <c r="C127" s="2">
        <v>190873.16</v>
      </c>
      <c r="D127">
        <v>28.25</v>
      </c>
      <c r="E127" s="9">
        <v>0.71724999999999994</v>
      </c>
      <c r="F127" s="3">
        <f t="shared" si="8"/>
        <v>0.69457500000000005</v>
      </c>
      <c r="G127" s="9">
        <f t="shared" si="9"/>
        <v>2.267499999999989E-2</v>
      </c>
    </row>
    <row r="128" spans="1:7" ht="17.399999999999999">
      <c r="A128" s="1" t="s">
        <v>126</v>
      </c>
      <c r="B128" s="2">
        <v>178821.46</v>
      </c>
      <c r="C128" s="2">
        <v>190885.58</v>
      </c>
      <c r="D128">
        <v>18.5</v>
      </c>
      <c r="E128" s="9">
        <v>0.67319999999999991</v>
      </c>
      <c r="F128" s="3">
        <f t="shared" si="8"/>
        <v>0.6916500000000001</v>
      </c>
      <c r="G128" s="9">
        <f t="shared" si="9"/>
        <v>-1.8450000000000188E-2</v>
      </c>
    </row>
    <row r="129" spans="1:7" ht="17.399999999999999">
      <c r="A129" s="1" t="s">
        <v>127</v>
      </c>
      <c r="B129" s="2">
        <v>178825.49</v>
      </c>
      <c r="C129" s="2">
        <v>190898.69</v>
      </c>
      <c r="D129">
        <v>5.1000000000000005</v>
      </c>
      <c r="E129" s="9">
        <v>0.63866666666666672</v>
      </c>
      <c r="F129" s="3">
        <f t="shared" si="8"/>
        <v>0.68763000000000007</v>
      </c>
      <c r="G129" s="9">
        <f t="shared" si="9"/>
        <v>-4.8963333333333359E-2</v>
      </c>
    </row>
    <row r="130" spans="1:7" ht="17.399999999999999">
      <c r="A130" s="1" t="s">
        <v>128</v>
      </c>
      <c r="B130" s="2">
        <v>178638.83</v>
      </c>
      <c r="C130" s="2">
        <v>190895.71</v>
      </c>
      <c r="D130">
        <v>18.25</v>
      </c>
      <c r="E130" s="9">
        <v>0.68385714285714272</v>
      </c>
      <c r="F130" s="3">
        <f t="shared" si="8"/>
        <v>0.69157500000000005</v>
      </c>
      <c r="G130" s="9">
        <f t="shared" si="9"/>
        <v>-7.7178571428573317E-3</v>
      </c>
    </row>
    <row r="131" spans="1:7" ht="17.399999999999999">
      <c r="A131" s="1" t="s">
        <v>129</v>
      </c>
      <c r="B131" s="2">
        <v>178451.46</v>
      </c>
      <c r="C131" s="2">
        <v>190872.85</v>
      </c>
      <c r="D131">
        <v>17.5</v>
      </c>
      <c r="E131" s="9">
        <v>0.69579999999999997</v>
      </c>
    </row>
    <row r="132" spans="1:7" ht="17.399999999999999">
      <c r="A132" s="1" t="s">
        <v>130</v>
      </c>
      <c r="B132" s="2">
        <v>178449.43</v>
      </c>
      <c r="C132" s="2">
        <v>190886.99</v>
      </c>
      <c r="D132">
        <v>24</v>
      </c>
      <c r="E132" s="9">
        <v>0.68550000000000011</v>
      </c>
    </row>
    <row r="133" spans="1:7" ht="17.399999999999999">
      <c r="A133" s="1" t="s">
        <v>131</v>
      </c>
      <c r="B133" s="2">
        <v>178264.24</v>
      </c>
      <c r="C133" s="2">
        <v>190845.16</v>
      </c>
      <c r="D133">
        <v>19.5</v>
      </c>
      <c r="E133" s="9">
        <v>0.68228571428571427</v>
      </c>
    </row>
    <row r="134" spans="1:7" ht="17.399999999999999">
      <c r="A134" s="1" t="s">
        <v>132</v>
      </c>
      <c r="B134" s="2">
        <v>178261.55</v>
      </c>
      <c r="C134" s="2">
        <v>190859.75</v>
      </c>
      <c r="D134">
        <v>24.5</v>
      </c>
      <c r="E134" s="9">
        <v>0.64466666666666661</v>
      </c>
    </row>
    <row r="135" spans="1:7" ht="17.399999999999999">
      <c r="A135" s="1" t="s">
        <v>133</v>
      </c>
      <c r="B135" s="2">
        <v>178079.4</v>
      </c>
      <c r="C135" s="2">
        <v>190812.21</v>
      </c>
      <c r="D135">
        <v>14.25</v>
      </c>
      <c r="E135" s="9">
        <v>0.65033333333333332</v>
      </c>
    </row>
    <row r="136" spans="1:7" ht="17.399999999999999">
      <c r="A136" s="1" t="s">
        <v>134</v>
      </c>
      <c r="B136" s="2">
        <v>178076.94</v>
      </c>
      <c r="C136" s="2">
        <v>190825.62</v>
      </c>
      <c r="D136">
        <v>22.25</v>
      </c>
      <c r="E136" s="9">
        <v>0.82820000000000005</v>
      </c>
    </row>
    <row r="137" spans="1:7" ht="17.399999999999999">
      <c r="A137" s="6" t="s">
        <v>135</v>
      </c>
      <c r="B137" s="7">
        <v>177893.64</v>
      </c>
      <c r="C137" s="7">
        <v>190778.79</v>
      </c>
      <c r="D137">
        <v>16.25</v>
      </c>
      <c r="E137" s="13">
        <v>0.81559999999999988</v>
      </c>
    </row>
    <row r="138" spans="1:7" ht="17.399999999999999">
      <c r="A138" s="6" t="s">
        <v>136</v>
      </c>
      <c r="B138" s="7">
        <v>177707.73</v>
      </c>
      <c r="C138" s="7">
        <v>190745.67</v>
      </c>
      <c r="D138">
        <v>27.25</v>
      </c>
      <c r="E138" s="13">
        <v>0.68054545454545456</v>
      </c>
    </row>
    <row r="139" spans="1:7" ht="17.399999999999999">
      <c r="A139" s="6" t="s">
        <v>137</v>
      </c>
      <c r="B139" s="7">
        <v>177705.3</v>
      </c>
      <c r="C139" s="7">
        <v>190758.66</v>
      </c>
      <c r="D139">
        <v>32.5</v>
      </c>
      <c r="E139" s="13">
        <v>0.66725000000000001</v>
      </c>
    </row>
    <row r="140" spans="1:7" ht="17.399999999999999">
      <c r="A140" s="6" t="s">
        <v>138</v>
      </c>
      <c r="B140" s="7">
        <v>177520.47</v>
      </c>
      <c r="C140" s="7">
        <v>190721.74</v>
      </c>
      <c r="D140">
        <v>24</v>
      </c>
      <c r="E140" s="13">
        <v>0.7350000000000001</v>
      </c>
    </row>
    <row r="141" spans="1:7" ht="17.399999999999999">
      <c r="A141" s="1" t="s">
        <v>139</v>
      </c>
      <c r="B141" s="2">
        <v>180245.2</v>
      </c>
      <c r="C141" s="2">
        <v>191418.3</v>
      </c>
      <c r="D141">
        <v>33</v>
      </c>
      <c r="E141" s="20">
        <v>0.92600000000000005</v>
      </c>
    </row>
    <row r="142" spans="1:7" ht="17.399999999999999">
      <c r="A142" s="1" t="s">
        <v>140</v>
      </c>
      <c r="B142" s="2">
        <v>180092.08</v>
      </c>
      <c r="C142" s="2">
        <v>191332.07</v>
      </c>
      <c r="D142">
        <v>25.65</v>
      </c>
      <c r="E142" s="20">
        <v>0.998</v>
      </c>
    </row>
    <row r="143" spans="1:7" ht="17.399999999999999">
      <c r="A143" s="1" t="s">
        <v>141</v>
      </c>
      <c r="B143" s="2">
        <v>180111.87</v>
      </c>
      <c r="C143" s="2">
        <v>191436.22</v>
      </c>
      <c r="D143">
        <v>24.75</v>
      </c>
      <c r="E143" s="20">
        <v>0.65200000000000002</v>
      </c>
    </row>
    <row r="144" spans="1:7" ht="17.399999999999999">
      <c r="A144" s="21" t="s">
        <v>142</v>
      </c>
      <c r="B144" s="2">
        <v>180090.6</v>
      </c>
      <c r="C144" s="2">
        <v>191193.5</v>
      </c>
      <c r="D144">
        <v>34</v>
      </c>
      <c r="E144" s="20">
        <v>0.5615</v>
      </c>
    </row>
    <row r="145" spans="1:5" ht="17.399999999999999">
      <c r="A145" s="21" t="s">
        <v>143</v>
      </c>
      <c r="B145" s="2">
        <v>180474.8</v>
      </c>
      <c r="C145" s="2">
        <v>191362.4</v>
      </c>
      <c r="D145">
        <v>29.25</v>
      </c>
      <c r="E145" s="20">
        <v>0.46150000000000002</v>
      </c>
    </row>
    <row r="146" spans="1:5" ht="17.399999999999999">
      <c r="A146" s="21" t="s">
        <v>144</v>
      </c>
      <c r="B146" s="2">
        <v>180224</v>
      </c>
      <c r="C146" s="2">
        <v>191869</v>
      </c>
      <c r="D146">
        <v>22.95</v>
      </c>
      <c r="E146" s="20">
        <v>0.77600000000000002</v>
      </c>
    </row>
    <row r="147" spans="1:5" ht="17.399999999999999">
      <c r="A147" s="21" t="s">
        <v>145</v>
      </c>
      <c r="B147" s="2">
        <v>180141</v>
      </c>
      <c r="C147" s="2">
        <v>191590</v>
      </c>
      <c r="D147">
        <v>24.250000000000004</v>
      </c>
      <c r="E147" s="20">
        <v>0.70350000000000001</v>
      </c>
    </row>
    <row r="148" spans="1:5" ht="17.399999999999999">
      <c r="A148" s="21" t="s">
        <v>146</v>
      </c>
      <c r="B148" s="2">
        <v>179934</v>
      </c>
      <c r="C148" s="2">
        <v>191953</v>
      </c>
      <c r="D148">
        <v>19.75</v>
      </c>
      <c r="E148" s="20">
        <v>0.621</v>
      </c>
    </row>
    <row r="149" spans="1:5" ht="17.399999999999999">
      <c r="A149" s="1" t="s">
        <v>147</v>
      </c>
      <c r="B149" s="2">
        <v>179961</v>
      </c>
      <c r="C149" s="2">
        <v>192327</v>
      </c>
      <c r="D149">
        <v>17.350000000000001</v>
      </c>
      <c r="E149" s="20">
        <v>0.65650000000000008</v>
      </c>
    </row>
    <row r="150" spans="1:5" ht="17.399999999999999">
      <c r="A150" s="1" t="s">
        <v>148</v>
      </c>
      <c r="B150" s="2">
        <v>179721</v>
      </c>
      <c r="C150" s="2">
        <v>192058</v>
      </c>
      <c r="D150">
        <v>18.600000000000001</v>
      </c>
      <c r="E150" s="20">
        <v>0.79699999999999993</v>
      </c>
    </row>
    <row r="151" spans="1:5" ht="17.399999999999999">
      <c r="A151" s="1" t="s">
        <v>149</v>
      </c>
      <c r="B151" s="2">
        <v>179665</v>
      </c>
      <c r="C151" s="2">
        <v>192613</v>
      </c>
      <c r="D151">
        <v>18.5</v>
      </c>
      <c r="E151" s="20">
        <v>0.60599999999999998</v>
      </c>
    </row>
    <row r="152" spans="1:5" ht="17.399999999999999">
      <c r="A152" s="1" t="s">
        <v>150</v>
      </c>
      <c r="B152" s="2">
        <v>180427.27</v>
      </c>
      <c r="C152" s="2">
        <v>191467.58</v>
      </c>
      <c r="D152">
        <v>26.3</v>
      </c>
      <c r="E152" s="20">
        <v>0.57550000000000001</v>
      </c>
    </row>
    <row r="153" spans="1:5" ht="17.399999999999999">
      <c r="A153" s="1" t="s">
        <v>151</v>
      </c>
      <c r="B153" s="2">
        <v>180087.19</v>
      </c>
      <c r="C153" s="2">
        <v>191803.9</v>
      </c>
      <c r="D153">
        <v>23.75</v>
      </c>
      <c r="E153" s="20">
        <v>0.64219999999999999</v>
      </c>
    </row>
    <row r="154" spans="1:5" ht="17.399999999999999">
      <c r="A154" s="1" t="s">
        <v>152</v>
      </c>
      <c r="B154" s="2">
        <v>180079.19</v>
      </c>
      <c r="C154" s="2">
        <v>192358.33</v>
      </c>
      <c r="D154">
        <v>18</v>
      </c>
      <c r="E154" s="20">
        <v>0.81874999999999998</v>
      </c>
    </row>
  </sheetData>
  <sortState xmlns:xlrd2="http://schemas.microsoft.com/office/spreadsheetml/2017/richdata2" ref="A1:G130">
    <sortCondition ref="A127:A130"/>
  </sortState>
  <conditionalFormatting sqref="A2:A1048576">
    <cfRule type="duplicateValues" dxfId="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9CDB-8172-437B-BB41-34228D2EBF87}">
  <dimension ref="A1:H179"/>
  <sheetViews>
    <sheetView workbookViewId="0">
      <selection activeCell="L20" sqref="L20"/>
    </sheetView>
  </sheetViews>
  <sheetFormatPr defaultRowHeight="14.4"/>
  <sheetData>
    <row r="1" spans="1:8">
      <c r="A1">
        <v>178741.1</v>
      </c>
      <c r="B1">
        <v>191218.07</v>
      </c>
      <c r="C1" t="s">
        <v>0</v>
      </c>
      <c r="D1">
        <v>3</v>
      </c>
      <c r="E1">
        <f>IF(D1 = 2, C1, 0)</f>
        <v>0</v>
      </c>
      <c r="G1" s="24" t="s">
        <v>12</v>
      </c>
      <c r="H1" s="23" t="s">
        <v>102</v>
      </c>
    </row>
    <row r="2" spans="1:8">
      <c r="A2">
        <v>178095.03</v>
      </c>
      <c r="B2">
        <v>190986.92</v>
      </c>
      <c r="C2" t="s">
        <v>1</v>
      </c>
      <c r="D2">
        <v>4</v>
      </c>
      <c r="E2">
        <f t="shared" ref="E2:E65" si="0">IF(D2 = 2, C2, 0)</f>
        <v>0</v>
      </c>
      <c r="G2" s="24" t="s">
        <v>13</v>
      </c>
      <c r="H2" s="23" t="s">
        <v>103</v>
      </c>
    </row>
    <row r="3" spans="1:8">
      <c r="A3">
        <v>177372.1</v>
      </c>
      <c r="B3">
        <v>190763.58</v>
      </c>
      <c r="C3" t="s">
        <v>2</v>
      </c>
      <c r="D3">
        <v>4</v>
      </c>
      <c r="E3">
        <f t="shared" si="0"/>
        <v>0</v>
      </c>
      <c r="G3" s="24" t="s">
        <v>14</v>
      </c>
      <c r="H3" s="23" t="s">
        <v>104</v>
      </c>
    </row>
    <row r="4" spans="1:8">
      <c r="A4">
        <v>176966.47</v>
      </c>
      <c r="B4">
        <v>190782.07999999999</v>
      </c>
      <c r="C4" t="s">
        <v>3</v>
      </c>
      <c r="D4">
        <v>4</v>
      </c>
      <c r="E4">
        <f t="shared" si="0"/>
        <v>0</v>
      </c>
      <c r="G4" s="24" t="s">
        <v>17</v>
      </c>
      <c r="H4" s="23" t="s">
        <v>105</v>
      </c>
    </row>
    <row r="5" spans="1:8">
      <c r="A5">
        <v>179053.04</v>
      </c>
      <c r="B5">
        <v>191392.81</v>
      </c>
      <c r="C5" t="s">
        <v>4</v>
      </c>
      <c r="D5">
        <v>3</v>
      </c>
      <c r="E5">
        <f t="shared" si="0"/>
        <v>0</v>
      </c>
      <c r="G5" s="24" t="s">
        <v>18</v>
      </c>
      <c r="H5" s="23" t="s">
        <v>106</v>
      </c>
    </row>
    <row r="6" spans="1:8">
      <c r="A6">
        <v>178434.3</v>
      </c>
      <c r="B6">
        <v>191354.58</v>
      </c>
      <c r="C6" t="s">
        <v>5</v>
      </c>
      <c r="D6">
        <v>4</v>
      </c>
      <c r="E6">
        <f t="shared" si="0"/>
        <v>0</v>
      </c>
      <c r="G6" s="24" t="s">
        <v>19</v>
      </c>
      <c r="H6" s="23" t="s">
        <v>12</v>
      </c>
    </row>
    <row r="7" spans="1:8" ht="15" thickBot="1">
      <c r="A7">
        <v>177720.5</v>
      </c>
      <c r="B7">
        <v>191217.55</v>
      </c>
      <c r="C7" t="s">
        <v>6</v>
      </c>
      <c r="D7">
        <v>4</v>
      </c>
      <c r="E7">
        <f t="shared" si="0"/>
        <v>0</v>
      </c>
      <c r="G7" s="24" t="s">
        <v>24</v>
      </c>
      <c r="H7" s="23" t="s">
        <v>13</v>
      </c>
    </row>
    <row r="8" spans="1:8">
      <c r="A8">
        <v>177720.5</v>
      </c>
      <c r="B8">
        <v>191217.55</v>
      </c>
      <c r="C8" t="s">
        <v>6</v>
      </c>
      <c r="D8">
        <v>4</v>
      </c>
      <c r="E8">
        <f t="shared" si="0"/>
        <v>0</v>
      </c>
      <c r="G8" s="24" t="s">
        <v>25</v>
      </c>
      <c r="H8" s="25" t="s">
        <v>14</v>
      </c>
    </row>
    <row r="9" spans="1:8">
      <c r="A9">
        <v>177245.26</v>
      </c>
      <c r="B9">
        <v>191228.23</v>
      </c>
      <c r="C9" t="s">
        <v>7</v>
      </c>
      <c r="D9">
        <v>4</v>
      </c>
      <c r="E9">
        <f t="shared" si="0"/>
        <v>0</v>
      </c>
      <c r="G9" t="s">
        <v>44</v>
      </c>
      <c r="H9" s="23" t="s">
        <v>17</v>
      </c>
    </row>
    <row r="10" spans="1:8" ht="15" thickBot="1">
      <c r="A10">
        <v>177245.26</v>
      </c>
      <c r="B10">
        <v>191228.23</v>
      </c>
      <c r="C10" t="s">
        <v>7</v>
      </c>
      <c r="D10">
        <v>4</v>
      </c>
      <c r="E10">
        <f t="shared" si="0"/>
        <v>0</v>
      </c>
      <c r="G10" t="s">
        <v>46</v>
      </c>
      <c r="H10" s="26" t="s">
        <v>18</v>
      </c>
    </row>
    <row r="11" spans="1:8">
      <c r="A11">
        <v>176764.75</v>
      </c>
      <c r="B11">
        <v>191145.91</v>
      </c>
      <c r="C11" t="s">
        <v>8</v>
      </c>
      <c r="D11">
        <v>4</v>
      </c>
      <c r="E11">
        <f t="shared" si="0"/>
        <v>0</v>
      </c>
      <c r="G11" s="24" t="s">
        <v>47</v>
      </c>
      <c r="H11" s="23" t="s">
        <v>19</v>
      </c>
    </row>
    <row r="12" spans="1:8">
      <c r="A12">
        <v>177804.83</v>
      </c>
      <c r="B12">
        <v>191771.85</v>
      </c>
      <c r="C12" t="s">
        <v>9</v>
      </c>
      <c r="D12">
        <v>4</v>
      </c>
      <c r="E12">
        <f t="shared" si="0"/>
        <v>0</v>
      </c>
      <c r="G12" s="24" t="s">
        <v>48</v>
      </c>
      <c r="H12" s="23" t="s">
        <v>24</v>
      </c>
    </row>
    <row r="13" spans="1:8">
      <c r="A13">
        <v>177287.36</v>
      </c>
      <c r="B13">
        <v>191572.82</v>
      </c>
      <c r="C13" t="s">
        <v>10</v>
      </c>
      <c r="D13">
        <v>4</v>
      </c>
      <c r="E13">
        <f t="shared" si="0"/>
        <v>0</v>
      </c>
      <c r="G13" s="24" t="s">
        <v>49</v>
      </c>
      <c r="H13" s="23" t="s">
        <v>25</v>
      </c>
    </row>
    <row r="14" spans="1:8">
      <c r="A14">
        <v>177006.17</v>
      </c>
      <c r="B14">
        <v>191588.91</v>
      </c>
      <c r="C14" t="s">
        <v>11</v>
      </c>
      <c r="D14">
        <v>4</v>
      </c>
      <c r="E14">
        <f t="shared" si="0"/>
        <v>0</v>
      </c>
      <c r="G14" s="24" t="s">
        <v>49</v>
      </c>
      <c r="H14" s="23" t="s">
        <v>47</v>
      </c>
    </row>
    <row r="15" spans="1:8">
      <c r="A15">
        <v>177006.17</v>
      </c>
      <c r="B15">
        <v>191588.91</v>
      </c>
      <c r="C15" t="s">
        <v>11</v>
      </c>
      <c r="D15">
        <v>4</v>
      </c>
      <c r="E15">
        <f t="shared" si="0"/>
        <v>0</v>
      </c>
      <c r="G15" s="24" t="s">
        <v>50</v>
      </c>
      <c r="H15" s="23" t="s">
        <v>48</v>
      </c>
    </row>
    <row r="16" spans="1:8" ht="15" thickBot="1">
      <c r="A16">
        <v>177881.51</v>
      </c>
      <c r="B16">
        <v>192096.24</v>
      </c>
      <c r="C16" t="s">
        <v>12</v>
      </c>
      <c r="D16">
        <v>2</v>
      </c>
      <c r="E16" t="str">
        <f t="shared" si="0"/>
        <v>IBS-13</v>
      </c>
      <c r="G16" s="24" t="s">
        <v>51</v>
      </c>
      <c r="H16" s="23" t="s">
        <v>49</v>
      </c>
    </row>
    <row r="17" spans="1:8">
      <c r="A17">
        <v>177433.24</v>
      </c>
      <c r="B17">
        <v>192102.64</v>
      </c>
      <c r="C17" t="s">
        <v>13</v>
      </c>
      <c r="D17">
        <v>2</v>
      </c>
      <c r="E17" t="str">
        <f t="shared" si="0"/>
        <v>IBS-14</v>
      </c>
      <c r="G17" s="24" t="s">
        <v>52</v>
      </c>
      <c r="H17" s="25" t="s">
        <v>50</v>
      </c>
    </row>
    <row r="18" spans="1:8">
      <c r="A18">
        <v>177123.22</v>
      </c>
      <c r="B18">
        <v>192182.02</v>
      </c>
      <c r="C18" t="s">
        <v>14</v>
      </c>
      <c r="D18">
        <v>2</v>
      </c>
      <c r="E18" t="str">
        <f t="shared" si="0"/>
        <v>IBS-15</v>
      </c>
      <c r="G18" s="24" t="s">
        <v>53</v>
      </c>
      <c r="H18" s="23" t="s">
        <v>51</v>
      </c>
    </row>
    <row r="19" spans="1:8">
      <c r="A19">
        <v>179229.06</v>
      </c>
      <c r="B19">
        <v>192580.18</v>
      </c>
      <c r="C19" t="s">
        <v>15</v>
      </c>
      <c r="D19">
        <v>1</v>
      </c>
      <c r="E19">
        <f t="shared" si="0"/>
        <v>0</v>
      </c>
      <c r="G19" s="24" t="s">
        <v>54</v>
      </c>
      <c r="H19" s="23" t="s">
        <v>52</v>
      </c>
    </row>
    <row r="20" spans="1:8">
      <c r="A20">
        <v>179229.06</v>
      </c>
      <c r="B20">
        <v>192580.18</v>
      </c>
      <c r="C20" t="s">
        <v>15</v>
      </c>
      <c r="D20">
        <v>1</v>
      </c>
      <c r="E20">
        <f t="shared" si="0"/>
        <v>0</v>
      </c>
      <c r="G20" s="24" t="s">
        <v>55</v>
      </c>
      <c r="H20" s="23" t="s">
        <v>53</v>
      </c>
    </row>
    <row r="21" spans="1:8" ht="15" thickBot="1">
      <c r="A21">
        <v>178820.39</v>
      </c>
      <c r="B21">
        <v>192533.62</v>
      </c>
      <c r="C21" t="s">
        <v>16</v>
      </c>
      <c r="D21">
        <v>1</v>
      </c>
      <c r="E21">
        <f t="shared" si="0"/>
        <v>0</v>
      </c>
      <c r="G21" s="24" t="s">
        <v>56</v>
      </c>
      <c r="H21" s="26" t="s">
        <v>54</v>
      </c>
    </row>
    <row r="22" spans="1:8">
      <c r="A22">
        <v>177994.43</v>
      </c>
      <c r="B22">
        <v>192431.31</v>
      </c>
      <c r="C22" t="s">
        <v>17</v>
      </c>
      <c r="D22">
        <v>2</v>
      </c>
      <c r="E22" t="str">
        <f t="shared" si="0"/>
        <v>IBS-18</v>
      </c>
      <c r="G22" t="s">
        <v>57</v>
      </c>
      <c r="H22" s="27" t="s">
        <v>55</v>
      </c>
    </row>
    <row r="23" spans="1:8">
      <c r="A23">
        <v>177618.17</v>
      </c>
      <c r="B23">
        <v>192369.72</v>
      </c>
      <c r="C23" t="s">
        <v>18</v>
      </c>
      <c r="D23">
        <v>2</v>
      </c>
      <c r="E23" t="str">
        <f t="shared" si="0"/>
        <v>IBS-19</v>
      </c>
      <c r="G23" t="s">
        <v>76</v>
      </c>
      <c r="H23" s="23" t="s">
        <v>56</v>
      </c>
    </row>
    <row r="24" spans="1:8">
      <c r="A24">
        <v>177199.68</v>
      </c>
      <c r="B24">
        <v>192569.64</v>
      </c>
      <c r="C24" t="s">
        <v>19</v>
      </c>
      <c r="D24">
        <v>2</v>
      </c>
      <c r="E24" t="str">
        <f t="shared" si="0"/>
        <v>IBS-20</v>
      </c>
      <c r="G24" s="24" t="s">
        <v>77</v>
      </c>
      <c r="H24" s="23" t="s">
        <v>77</v>
      </c>
    </row>
    <row r="25" spans="1:8">
      <c r="A25">
        <v>178989.99</v>
      </c>
      <c r="B25">
        <v>193042.74</v>
      </c>
      <c r="C25" t="s">
        <v>20</v>
      </c>
      <c r="D25">
        <v>1</v>
      </c>
      <c r="E25">
        <f t="shared" si="0"/>
        <v>0</v>
      </c>
      <c r="G25" s="24" t="s">
        <v>78</v>
      </c>
      <c r="H25" s="23" t="s">
        <v>78</v>
      </c>
    </row>
    <row r="26" spans="1:8">
      <c r="A26">
        <v>178989.99</v>
      </c>
      <c r="B26">
        <v>193042.74</v>
      </c>
      <c r="C26" t="s">
        <v>20</v>
      </c>
      <c r="D26">
        <v>1</v>
      </c>
      <c r="E26">
        <f t="shared" si="0"/>
        <v>0</v>
      </c>
      <c r="G26" s="24" t="s">
        <v>79</v>
      </c>
      <c r="H26" s="23" t="s">
        <v>79</v>
      </c>
    </row>
    <row r="27" spans="1:8">
      <c r="A27">
        <v>178524.44</v>
      </c>
      <c r="B27">
        <v>192777.95</v>
      </c>
      <c r="C27" t="s">
        <v>21</v>
      </c>
      <c r="D27">
        <v>1</v>
      </c>
      <c r="E27">
        <f t="shared" si="0"/>
        <v>0</v>
      </c>
      <c r="G27" s="24" t="s">
        <v>80</v>
      </c>
      <c r="H27" s="23" t="s">
        <v>80</v>
      </c>
    </row>
    <row r="28" spans="1:8">
      <c r="A28">
        <v>178252.79</v>
      </c>
      <c r="B28">
        <v>192809.82</v>
      </c>
      <c r="C28" t="s">
        <v>22</v>
      </c>
      <c r="D28">
        <v>1</v>
      </c>
      <c r="E28">
        <f t="shared" si="0"/>
        <v>0</v>
      </c>
      <c r="G28" s="24" t="s">
        <v>81</v>
      </c>
      <c r="H28" s="23" t="s">
        <v>81</v>
      </c>
    </row>
    <row r="29" spans="1:8">
      <c r="A29">
        <v>178216.88</v>
      </c>
      <c r="B29">
        <v>193217.58</v>
      </c>
      <c r="C29" t="s">
        <v>23</v>
      </c>
      <c r="D29">
        <v>1</v>
      </c>
      <c r="E29">
        <f t="shared" si="0"/>
        <v>0</v>
      </c>
      <c r="G29" s="24" t="s">
        <v>82</v>
      </c>
      <c r="H29" s="23" t="s">
        <v>82</v>
      </c>
    </row>
    <row r="30" spans="1:8">
      <c r="A30">
        <v>177981.93</v>
      </c>
      <c r="B30">
        <v>192801.22</v>
      </c>
      <c r="C30" t="s">
        <v>24</v>
      </c>
      <c r="D30">
        <v>2</v>
      </c>
      <c r="E30" t="str">
        <f t="shared" si="0"/>
        <v>IBS-25</v>
      </c>
      <c r="G30" t="s">
        <v>83</v>
      </c>
      <c r="H30" s="22"/>
    </row>
    <row r="31" spans="1:8">
      <c r="A31">
        <v>177624.56</v>
      </c>
      <c r="B31">
        <v>192798.07999999999</v>
      </c>
      <c r="C31" t="s">
        <v>25</v>
      </c>
      <c r="D31">
        <v>2</v>
      </c>
      <c r="E31" t="str">
        <f t="shared" si="0"/>
        <v>IBS-26</v>
      </c>
      <c r="G31" t="s">
        <v>84</v>
      </c>
    </row>
    <row r="32" spans="1:8">
      <c r="A32">
        <v>179670.56</v>
      </c>
      <c r="B32">
        <v>191302.44</v>
      </c>
      <c r="C32" t="s">
        <v>26</v>
      </c>
      <c r="D32">
        <v>3</v>
      </c>
      <c r="E32">
        <f t="shared" si="0"/>
        <v>0</v>
      </c>
      <c r="G32" s="24" t="s">
        <v>102</v>
      </c>
    </row>
    <row r="33" spans="1:7">
      <c r="A33">
        <v>179533.31</v>
      </c>
      <c r="B33">
        <v>191455.7</v>
      </c>
      <c r="C33" t="s">
        <v>27</v>
      </c>
      <c r="D33">
        <v>3</v>
      </c>
      <c r="E33">
        <f t="shared" si="0"/>
        <v>0</v>
      </c>
      <c r="G33" s="24" t="s">
        <v>103</v>
      </c>
    </row>
    <row r="34" spans="1:7">
      <c r="A34">
        <v>179182.24</v>
      </c>
      <c r="B34">
        <v>190930.9</v>
      </c>
      <c r="C34" t="s">
        <v>28</v>
      </c>
      <c r="D34">
        <v>3</v>
      </c>
      <c r="E34">
        <f t="shared" si="0"/>
        <v>0</v>
      </c>
      <c r="G34" s="24" t="s">
        <v>104</v>
      </c>
    </row>
    <row r="35" spans="1:7">
      <c r="A35">
        <v>178629.47</v>
      </c>
      <c r="B35">
        <v>190928.73</v>
      </c>
      <c r="C35" t="s">
        <v>29</v>
      </c>
      <c r="D35">
        <v>3</v>
      </c>
      <c r="E35">
        <f t="shared" si="0"/>
        <v>0</v>
      </c>
      <c r="G35" s="24" t="s">
        <v>105</v>
      </c>
    </row>
    <row r="36" spans="1:7">
      <c r="A36">
        <v>178629.47</v>
      </c>
      <c r="B36">
        <v>190928.73</v>
      </c>
      <c r="C36" t="s">
        <v>29</v>
      </c>
      <c r="D36">
        <v>3</v>
      </c>
      <c r="E36">
        <f t="shared" si="0"/>
        <v>0</v>
      </c>
      <c r="G36" s="24" t="s">
        <v>106</v>
      </c>
    </row>
    <row r="37" spans="1:7">
      <c r="A37">
        <v>178050.4</v>
      </c>
      <c r="B37">
        <v>191297.22</v>
      </c>
      <c r="C37" t="s">
        <v>30</v>
      </c>
      <c r="D37">
        <v>4</v>
      </c>
      <c r="E37">
        <f t="shared" si="0"/>
        <v>0</v>
      </c>
    </row>
    <row r="38" spans="1:7">
      <c r="A38">
        <v>178050.4</v>
      </c>
      <c r="B38">
        <v>191297.22</v>
      </c>
      <c r="C38" t="s">
        <v>30</v>
      </c>
      <c r="D38">
        <v>4</v>
      </c>
      <c r="E38">
        <f t="shared" si="0"/>
        <v>0</v>
      </c>
    </row>
    <row r="39" spans="1:7">
      <c r="A39">
        <v>177992.21</v>
      </c>
      <c r="B39">
        <v>191486.3</v>
      </c>
      <c r="C39" t="s">
        <v>31</v>
      </c>
      <c r="D39">
        <v>4</v>
      </c>
      <c r="E39">
        <f t="shared" si="0"/>
        <v>0</v>
      </c>
    </row>
    <row r="40" spans="1:7">
      <c r="A40">
        <v>177908.1</v>
      </c>
      <c r="B40">
        <v>190844.4</v>
      </c>
      <c r="C40" t="s">
        <v>32</v>
      </c>
      <c r="D40">
        <v>4</v>
      </c>
      <c r="E40">
        <f t="shared" si="0"/>
        <v>0</v>
      </c>
    </row>
    <row r="41" spans="1:7">
      <c r="A41">
        <v>177908.1</v>
      </c>
      <c r="B41">
        <v>190844.4</v>
      </c>
      <c r="C41" t="s">
        <v>32</v>
      </c>
      <c r="D41">
        <v>4</v>
      </c>
      <c r="E41">
        <f t="shared" si="0"/>
        <v>0</v>
      </c>
    </row>
    <row r="42" spans="1:7">
      <c r="A42">
        <v>177778.19</v>
      </c>
      <c r="B42">
        <v>191536.77</v>
      </c>
      <c r="C42" t="s">
        <v>33</v>
      </c>
      <c r="D42">
        <v>4</v>
      </c>
      <c r="E42">
        <f t="shared" si="0"/>
        <v>0</v>
      </c>
    </row>
    <row r="43" spans="1:7">
      <c r="A43">
        <v>177778.19</v>
      </c>
      <c r="B43">
        <v>191536.77</v>
      </c>
      <c r="C43" t="s">
        <v>33</v>
      </c>
      <c r="D43">
        <v>4</v>
      </c>
      <c r="E43">
        <f t="shared" si="0"/>
        <v>0</v>
      </c>
    </row>
    <row r="44" spans="1:7">
      <c r="A44">
        <v>177600.5</v>
      </c>
      <c r="B44">
        <v>190831.93</v>
      </c>
      <c r="C44" t="s">
        <v>34</v>
      </c>
      <c r="D44">
        <v>4</v>
      </c>
      <c r="E44">
        <f t="shared" si="0"/>
        <v>0</v>
      </c>
    </row>
    <row r="45" spans="1:7">
      <c r="A45">
        <v>177635.55</v>
      </c>
      <c r="B45">
        <v>191029.86</v>
      </c>
      <c r="C45" t="s">
        <v>35</v>
      </c>
      <c r="D45">
        <v>4</v>
      </c>
      <c r="E45">
        <f t="shared" si="0"/>
        <v>0</v>
      </c>
    </row>
    <row r="46" spans="1:7">
      <c r="A46">
        <v>177635.55</v>
      </c>
      <c r="B46">
        <v>191029.86</v>
      </c>
      <c r="C46" t="s">
        <v>35</v>
      </c>
      <c r="D46">
        <v>4</v>
      </c>
      <c r="E46">
        <f t="shared" si="0"/>
        <v>0</v>
      </c>
    </row>
    <row r="47" spans="1:7">
      <c r="A47">
        <v>177505.95</v>
      </c>
      <c r="B47">
        <v>190924.27</v>
      </c>
      <c r="C47" t="s">
        <v>36</v>
      </c>
      <c r="D47">
        <v>4</v>
      </c>
      <c r="E47">
        <f t="shared" si="0"/>
        <v>0</v>
      </c>
    </row>
    <row r="48" spans="1:7">
      <c r="A48">
        <v>177448.42</v>
      </c>
      <c r="B48">
        <v>191233.58</v>
      </c>
      <c r="C48" t="s">
        <v>37</v>
      </c>
      <c r="D48">
        <v>4</v>
      </c>
      <c r="E48">
        <f t="shared" si="0"/>
        <v>0</v>
      </c>
    </row>
    <row r="49" spans="1:5">
      <c r="A49">
        <v>177232.51</v>
      </c>
      <c r="B49">
        <v>190937.36</v>
      </c>
      <c r="C49" t="s">
        <v>38</v>
      </c>
      <c r="D49">
        <v>4</v>
      </c>
      <c r="E49">
        <f t="shared" si="0"/>
        <v>0</v>
      </c>
    </row>
    <row r="50" spans="1:5">
      <c r="A50">
        <v>177126.99</v>
      </c>
      <c r="B50">
        <v>191117.38</v>
      </c>
      <c r="C50" t="s">
        <v>39</v>
      </c>
      <c r="D50">
        <v>4</v>
      </c>
      <c r="E50">
        <f t="shared" si="0"/>
        <v>0</v>
      </c>
    </row>
    <row r="51" spans="1:5">
      <c r="A51">
        <v>176983.89</v>
      </c>
      <c r="B51">
        <v>191017.44</v>
      </c>
      <c r="C51" t="s">
        <v>40</v>
      </c>
      <c r="D51">
        <v>4</v>
      </c>
      <c r="E51">
        <f t="shared" si="0"/>
        <v>0</v>
      </c>
    </row>
    <row r="52" spans="1:5">
      <c r="A52">
        <v>177382.63</v>
      </c>
      <c r="B52">
        <v>191379.68</v>
      </c>
      <c r="C52" t="s">
        <v>41</v>
      </c>
      <c r="D52">
        <v>4</v>
      </c>
      <c r="E52">
        <f t="shared" si="0"/>
        <v>0</v>
      </c>
    </row>
    <row r="53" spans="1:5">
      <c r="A53">
        <v>176927.39</v>
      </c>
      <c r="B53">
        <v>191452.37</v>
      </c>
      <c r="C53" t="s">
        <v>42</v>
      </c>
      <c r="D53">
        <v>4</v>
      </c>
      <c r="E53">
        <f t="shared" si="0"/>
        <v>0</v>
      </c>
    </row>
    <row r="54" spans="1:5">
      <c r="A54">
        <v>177515.09</v>
      </c>
      <c r="B54">
        <v>191747.36</v>
      </c>
      <c r="C54" t="s">
        <v>43</v>
      </c>
      <c r="D54">
        <v>4</v>
      </c>
      <c r="E54">
        <f t="shared" si="0"/>
        <v>0</v>
      </c>
    </row>
    <row r="55" spans="1:5">
      <c r="A55">
        <v>177713.84</v>
      </c>
      <c r="B55">
        <v>191957.78</v>
      </c>
      <c r="C55" t="s">
        <v>44</v>
      </c>
      <c r="D55">
        <v>2</v>
      </c>
      <c r="E55" t="str">
        <f t="shared" si="0"/>
        <v>IBS-45</v>
      </c>
    </row>
    <row r="56" spans="1:5">
      <c r="A56">
        <v>176737.07</v>
      </c>
      <c r="B56">
        <v>191651.29</v>
      </c>
      <c r="C56" t="s">
        <v>45</v>
      </c>
      <c r="D56">
        <v>4</v>
      </c>
      <c r="E56">
        <f t="shared" si="0"/>
        <v>0</v>
      </c>
    </row>
    <row r="57" spans="1:5">
      <c r="A57">
        <v>177052.49</v>
      </c>
      <c r="B57">
        <v>191950.89</v>
      </c>
      <c r="C57" t="s">
        <v>46</v>
      </c>
      <c r="D57">
        <v>2</v>
      </c>
      <c r="E57" t="str">
        <f t="shared" si="0"/>
        <v>IBS-47</v>
      </c>
    </row>
    <row r="58" spans="1:5">
      <c r="A58">
        <v>176865.43</v>
      </c>
      <c r="B58">
        <v>192099.6</v>
      </c>
      <c r="C58" t="s">
        <v>47</v>
      </c>
      <c r="D58">
        <v>2</v>
      </c>
      <c r="E58" t="str">
        <f t="shared" si="0"/>
        <v>IBS-48</v>
      </c>
    </row>
    <row r="59" spans="1:5">
      <c r="A59">
        <v>177076.46</v>
      </c>
      <c r="B59">
        <v>192655.91</v>
      </c>
      <c r="C59" t="s">
        <v>48</v>
      </c>
      <c r="D59">
        <v>2</v>
      </c>
      <c r="E59" t="str">
        <f t="shared" si="0"/>
        <v>IBS-49</v>
      </c>
    </row>
    <row r="60" spans="1:5">
      <c r="A60">
        <v>177241.27</v>
      </c>
      <c r="B60">
        <v>193133.74</v>
      </c>
      <c r="C60" t="s">
        <v>49</v>
      </c>
      <c r="D60">
        <v>2</v>
      </c>
      <c r="E60" t="str">
        <f t="shared" si="0"/>
        <v>IBS-50</v>
      </c>
    </row>
    <row r="61" spans="1:5">
      <c r="A61">
        <v>177241.27</v>
      </c>
      <c r="B61">
        <v>193133.74</v>
      </c>
      <c r="C61" t="s">
        <v>49</v>
      </c>
      <c r="D61">
        <v>2</v>
      </c>
      <c r="E61" t="str">
        <f t="shared" si="0"/>
        <v>IBS-50</v>
      </c>
    </row>
    <row r="62" spans="1:5">
      <c r="A62">
        <v>177438.78</v>
      </c>
      <c r="B62">
        <v>192360.82</v>
      </c>
      <c r="C62" t="s">
        <v>50</v>
      </c>
      <c r="D62">
        <v>2</v>
      </c>
      <c r="E62" t="str">
        <f t="shared" si="0"/>
        <v>IBS-51</v>
      </c>
    </row>
    <row r="63" spans="1:5">
      <c r="A63">
        <v>177388.05</v>
      </c>
      <c r="B63">
        <v>192662.32</v>
      </c>
      <c r="C63" t="s">
        <v>51</v>
      </c>
      <c r="D63">
        <v>2</v>
      </c>
      <c r="E63" t="str">
        <f t="shared" si="0"/>
        <v>IBS-52</v>
      </c>
    </row>
    <row r="64" spans="1:5">
      <c r="A64">
        <v>177561.34</v>
      </c>
      <c r="B64">
        <v>193002.16</v>
      </c>
      <c r="C64" t="s">
        <v>52</v>
      </c>
      <c r="D64">
        <v>2</v>
      </c>
      <c r="E64" t="str">
        <f t="shared" si="0"/>
        <v>IBS-53</v>
      </c>
    </row>
    <row r="65" spans="1:5">
      <c r="A65">
        <v>177837.27</v>
      </c>
      <c r="B65">
        <v>192449.88</v>
      </c>
      <c r="C65" t="s">
        <v>53</v>
      </c>
      <c r="D65">
        <v>2</v>
      </c>
      <c r="E65" t="str">
        <f t="shared" si="0"/>
        <v>IBS-54</v>
      </c>
    </row>
    <row r="66" spans="1:5">
      <c r="A66">
        <v>177791.51</v>
      </c>
      <c r="B66">
        <v>192729.58</v>
      </c>
      <c r="C66" t="s">
        <v>54</v>
      </c>
      <c r="D66">
        <v>2</v>
      </c>
      <c r="E66" t="str">
        <f t="shared" ref="E66:E129" si="1">IF(D66 = 2, C66, 0)</f>
        <v>IBS-55</v>
      </c>
    </row>
    <row r="67" spans="1:5">
      <c r="A67">
        <v>177795.49</v>
      </c>
      <c r="B67">
        <v>193100.36</v>
      </c>
      <c r="C67" t="s">
        <v>55</v>
      </c>
      <c r="D67">
        <v>2</v>
      </c>
      <c r="E67" t="str">
        <f t="shared" si="1"/>
        <v>IBS-56</v>
      </c>
    </row>
    <row r="68" spans="1:5">
      <c r="A68">
        <v>177901.42</v>
      </c>
      <c r="B68">
        <v>193327.37</v>
      </c>
      <c r="C68" t="s">
        <v>56</v>
      </c>
      <c r="D68">
        <v>2</v>
      </c>
      <c r="E68" t="str">
        <f t="shared" si="1"/>
        <v>IBS-57</v>
      </c>
    </row>
    <row r="69" spans="1:5">
      <c r="A69">
        <v>178014.07999999999</v>
      </c>
      <c r="B69">
        <v>192935.27</v>
      </c>
      <c r="C69" t="s">
        <v>57</v>
      </c>
      <c r="D69">
        <v>2</v>
      </c>
      <c r="E69" t="str">
        <f t="shared" si="1"/>
        <v>IBS-58</v>
      </c>
    </row>
    <row r="70" spans="1:5">
      <c r="A70">
        <v>178224.38</v>
      </c>
      <c r="B70">
        <v>193015.37</v>
      </c>
      <c r="C70" t="s">
        <v>58</v>
      </c>
      <c r="D70">
        <v>1</v>
      </c>
      <c r="E70">
        <f t="shared" si="1"/>
        <v>0</v>
      </c>
    </row>
    <row r="71" spans="1:5">
      <c r="A71">
        <v>178399.32</v>
      </c>
      <c r="B71">
        <v>193417.95</v>
      </c>
      <c r="C71" t="s">
        <v>59</v>
      </c>
      <c r="D71">
        <v>1</v>
      </c>
      <c r="E71">
        <f t="shared" si="1"/>
        <v>0</v>
      </c>
    </row>
    <row r="72" spans="1:5">
      <c r="A72">
        <v>178424.49</v>
      </c>
      <c r="B72">
        <v>193017.85</v>
      </c>
      <c r="C72" t="s">
        <v>60</v>
      </c>
      <c r="D72">
        <v>1</v>
      </c>
      <c r="E72">
        <f t="shared" si="1"/>
        <v>0</v>
      </c>
    </row>
    <row r="73" spans="1:5">
      <c r="A73">
        <v>178485.36</v>
      </c>
      <c r="B73">
        <v>193227.43</v>
      </c>
      <c r="C73" t="s">
        <v>61</v>
      </c>
      <c r="D73">
        <v>1</v>
      </c>
      <c r="E73">
        <f t="shared" si="1"/>
        <v>0</v>
      </c>
    </row>
    <row r="74" spans="1:5">
      <c r="A74">
        <v>178778.58</v>
      </c>
      <c r="B74">
        <v>192835.64</v>
      </c>
      <c r="C74" t="s">
        <v>62</v>
      </c>
      <c r="D74">
        <v>1</v>
      </c>
      <c r="E74">
        <f t="shared" si="1"/>
        <v>0</v>
      </c>
    </row>
    <row r="75" spans="1:5">
      <c r="A75">
        <v>178778.58</v>
      </c>
      <c r="B75">
        <v>192835.64</v>
      </c>
      <c r="C75" t="s">
        <v>62</v>
      </c>
      <c r="D75">
        <v>1</v>
      </c>
      <c r="E75">
        <f t="shared" si="1"/>
        <v>0</v>
      </c>
    </row>
    <row r="76" spans="1:5">
      <c r="A76">
        <v>179022.66</v>
      </c>
      <c r="B76">
        <v>192885.25</v>
      </c>
      <c r="C76" t="s">
        <v>63</v>
      </c>
      <c r="D76">
        <v>1</v>
      </c>
      <c r="E76">
        <f t="shared" si="1"/>
        <v>0</v>
      </c>
    </row>
    <row r="77" spans="1:5">
      <c r="A77">
        <v>179168.15</v>
      </c>
      <c r="B77">
        <v>192777.37</v>
      </c>
      <c r="C77" t="s">
        <v>64</v>
      </c>
      <c r="D77">
        <v>1</v>
      </c>
      <c r="E77">
        <f t="shared" si="1"/>
        <v>0</v>
      </c>
    </row>
    <row r="78" spans="1:5">
      <c r="A78">
        <v>179422.11</v>
      </c>
      <c r="B78">
        <v>192639.53</v>
      </c>
      <c r="C78" t="s">
        <v>65</v>
      </c>
      <c r="D78">
        <v>1</v>
      </c>
      <c r="E78">
        <f t="shared" si="1"/>
        <v>0</v>
      </c>
    </row>
    <row r="79" spans="1:5">
      <c r="A79">
        <v>179797.09</v>
      </c>
      <c r="B79">
        <v>191462</v>
      </c>
      <c r="C79" t="s">
        <v>66</v>
      </c>
      <c r="D79">
        <v>3</v>
      </c>
      <c r="E79">
        <f t="shared" si="1"/>
        <v>0</v>
      </c>
    </row>
    <row r="80" spans="1:5">
      <c r="A80">
        <v>179329.55</v>
      </c>
      <c r="B80">
        <v>191413.16</v>
      </c>
      <c r="C80" t="s">
        <v>67</v>
      </c>
      <c r="D80">
        <v>3</v>
      </c>
      <c r="E80">
        <f t="shared" si="1"/>
        <v>0</v>
      </c>
    </row>
    <row r="81" spans="1:5">
      <c r="A81">
        <v>179193.06</v>
      </c>
      <c r="B81">
        <v>191205.01</v>
      </c>
      <c r="C81" t="s">
        <v>68</v>
      </c>
      <c r="D81">
        <v>3</v>
      </c>
      <c r="E81">
        <f t="shared" si="1"/>
        <v>0</v>
      </c>
    </row>
    <row r="82" spans="1:5">
      <c r="A82">
        <v>178839.3</v>
      </c>
      <c r="B82">
        <v>191360.16</v>
      </c>
      <c r="C82" t="s">
        <v>69</v>
      </c>
      <c r="D82">
        <v>3</v>
      </c>
      <c r="E82">
        <f t="shared" si="1"/>
        <v>0</v>
      </c>
    </row>
    <row r="83" spans="1:5">
      <c r="A83">
        <v>178344.34</v>
      </c>
      <c r="B83">
        <v>191119.6</v>
      </c>
      <c r="C83" t="s">
        <v>70</v>
      </c>
      <c r="D83">
        <v>4</v>
      </c>
      <c r="E83">
        <f t="shared" si="1"/>
        <v>0</v>
      </c>
    </row>
    <row r="84" spans="1:5">
      <c r="A84">
        <v>177836.25</v>
      </c>
      <c r="B84">
        <v>191378.36</v>
      </c>
      <c r="C84" t="s">
        <v>71</v>
      </c>
      <c r="D84">
        <v>4</v>
      </c>
      <c r="E84">
        <f t="shared" si="1"/>
        <v>0</v>
      </c>
    </row>
    <row r="85" spans="1:5">
      <c r="A85">
        <v>177636.71</v>
      </c>
      <c r="B85">
        <v>191377.07</v>
      </c>
      <c r="C85" t="s">
        <v>72</v>
      </c>
      <c r="D85">
        <v>4</v>
      </c>
      <c r="E85">
        <f t="shared" si="1"/>
        <v>0</v>
      </c>
    </row>
    <row r="86" spans="1:5">
      <c r="A86">
        <v>177022.59</v>
      </c>
      <c r="B86">
        <v>190779.59</v>
      </c>
      <c r="C86" t="s">
        <v>73</v>
      </c>
      <c r="D86">
        <v>4</v>
      </c>
      <c r="E86">
        <f t="shared" si="1"/>
        <v>0</v>
      </c>
    </row>
    <row r="87" spans="1:5">
      <c r="A87">
        <v>176963.39</v>
      </c>
      <c r="B87">
        <v>191181.97</v>
      </c>
      <c r="C87" t="s">
        <v>74</v>
      </c>
      <c r="D87">
        <v>4</v>
      </c>
      <c r="E87">
        <f t="shared" si="1"/>
        <v>0</v>
      </c>
    </row>
    <row r="88" spans="1:5">
      <c r="A88">
        <v>176756.21</v>
      </c>
      <c r="B88">
        <v>191465.65</v>
      </c>
      <c r="C88" t="s">
        <v>75</v>
      </c>
      <c r="D88">
        <v>4</v>
      </c>
      <c r="E88">
        <f t="shared" si="1"/>
        <v>0</v>
      </c>
    </row>
    <row r="89" spans="1:5">
      <c r="A89">
        <v>177293.46</v>
      </c>
      <c r="B89">
        <v>191978.5</v>
      </c>
      <c r="C89" t="s">
        <v>76</v>
      </c>
      <c r="D89">
        <v>2</v>
      </c>
      <c r="E89" t="str">
        <f t="shared" si="1"/>
        <v>IBS-79</v>
      </c>
    </row>
    <row r="90" spans="1:5">
      <c r="A90">
        <v>177725.71</v>
      </c>
      <c r="B90">
        <v>192170.75</v>
      </c>
      <c r="C90" t="s">
        <v>77</v>
      </c>
      <c r="D90">
        <v>2</v>
      </c>
      <c r="E90" t="str">
        <f t="shared" si="1"/>
        <v>IBS-80</v>
      </c>
    </row>
    <row r="91" spans="1:5">
      <c r="A91">
        <v>177177.16</v>
      </c>
      <c r="B91">
        <v>192383.91</v>
      </c>
      <c r="C91" t="s">
        <v>78</v>
      </c>
      <c r="D91">
        <v>2</v>
      </c>
      <c r="E91" t="str">
        <f t="shared" si="1"/>
        <v>IBS-81</v>
      </c>
    </row>
    <row r="92" spans="1:5">
      <c r="A92">
        <v>177509.95</v>
      </c>
      <c r="B92">
        <v>192563.93</v>
      </c>
      <c r="C92" t="s">
        <v>79</v>
      </c>
      <c r="D92">
        <v>2</v>
      </c>
      <c r="E92" t="str">
        <f t="shared" si="1"/>
        <v>IBS-82</v>
      </c>
    </row>
    <row r="93" spans="1:5">
      <c r="A93">
        <v>177276.88</v>
      </c>
      <c r="B93">
        <v>192859.17</v>
      </c>
      <c r="C93" t="s">
        <v>80</v>
      </c>
      <c r="D93">
        <v>2</v>
      </c>
      <c r="E93" t="str">
        <f t="shared" si="1"/>
        <v>IBS-83</v>
      </c>
    </row>
    <row r="94" spans="1:5">
      <c r="A94">
        <v>177352.92</v>
      </c>
      <c r="B94">
        <v>193035.99</v>
      </c>
      <c r="C94" t="s">
        <v>81</v>
      </c>
      <c r="D94">
        <v>2</v>
      </c>
      <c r="E94" t="str">
        <f t="shared" si="1"/>
        <v>IBS-84</v>
      </c>
    </row>
    <row r="95" spans="1:5">
      <c r="A95">
        <v>177836</v>
      </c>
      <c r="B95">
        <v>192894.29</v>
      </c>
      <c r="C95" t="s">
        <v>82</v>
      </c>
      <c r="D95">
        <v>2</v>
      </c>
      <c r="E95" t="str">
        <f t="shared" si="1"/>
        <v>IBS-85</v>
      </c>
    </row>
    <row r="96" spans="1:5">
      <c r="A96">
        <v>178026.9</v>
      </c>
      <c r="B96">
        <v>193144.1</v>
      </c>
      <c r="C96" t="s">
        <v>83</v>
      </c>
      <c r="D96">
        <v>2</v>
      </c>
      <c r="E96" t="str">
        <f t="shared" si="1"/>
        <v>IBS-86</v>
      </c>
    </row>
    <row r="97" spans="1:5">
      <c r="A97">
        <v>178063.88</v>
      </c>
      <c r="B97">
        <v>192582.39999999999</v>
      </c>
      <c r="C97" t="s">
        <v>84</v>
      </c>
      <c r="D97">
        <v>2</v>
      </c>
      <c r="E97" t="str">
        <f t="shared" si="1"/>
        <v>IBS-87</v>
      </c>
    </row>
    <row r="98" spans="1:5">
      <c r="A98">
        <v>178347.55</v>
      </c>
      <c r="B98">
        <v>193168.02</v>
      </c>
      <c r="C98" t="s">
        <v>85</v>
      </c>
      <c r="D98">
        <v>1</v>
      </c>
      <c r="E98">
        <f t="shared" si="1"/>
        <v>0</v>
      </c>
    </row>
    <row r="99" spans="1:5">
      <c r="A99">
        <v>178631</v>
      </c>
      <c r="B99">
        <v>193309.02</v>
      </c>
      <c r="C99" t="s">
        <v>86</v>
      </c>
      <c r="D99">
        <v>1</v>
      </c>
      <c r="E99">
        <f t="shared" si="1"/>
        <v>0</v>
      </c>
    </row>
    <row r="100" spans="1:5">
      <c r="A100">
        <v>178631</v>
      </c>
      <c r="B100">
        <v>193309.02</v>
      </c>
      <c r="C100" t="s">
        <v>86</v>
      </c>
      <c r="D100">
        <v>1</v>
      </c>
      <c r="E100">
        <f t="shared" si="1"/>
        <v>0</v>
      </c>
    </row>
    <row r="101" spans="1:5">
      <c r="A101">
        <v>178659.22</v>
      </c>
      <c r="B101">
        <v>193024.82</v>
      </c>
      <c r="C101" t="s">
        <v>87</v>
      </c>
      <c r="D101">
        <v>1</v>
      </c>
      <c r="E101">
        <f t="shared" si="1"/>
        <v>0</v>
      </c>
    </row>
    <row r="102" spans="1:5">
      <c r="A102">
        <v>178549.34</v>
      </c>
      <c r="B102">
        <v>192525.95</v>
      </c>
      <c r="C102" t="s">
        <v>88</v>
      </c>
      <c r="D102">
        <v>1</v>
      </c>
      <c r="E102">
        <f t="shared" si="1"/>
        <v>0</v>
      </c>
    </row>
    <row r="103" spans="1:5">
      <c r="A103">
        <v>179065.24</v>
      </c>
      <c r="B103">
        <v>192573.18</v>
      </c>
      <c r="C103" t="s">
        <v>89</v>
      </c>
      <c r="D103">
        <v>1</v>
      </c>
      <c r="E103">
        <f t="shared" si="1"/>
        <v>0</v>
      </c>
    </row>
    <row r="104" spans="1:5">
      <c r="A104">
        <v>179413.88</v>
      </c>
      <c r="B104">
        <v>192782.55</v>
      </c>
      <c r="C104" t="s">
        <v>90</v>
      </c>
      <c r="D104">
        <v>1</v>
      </c>
      <c r="E104">
        <f t="shared" si="1"/>
        <v>0</v>
      </c>
    </row>
    <row r="105" spans="1:5">
      <c r="A105">
        <v>178610.86</v>
      </c>
      <c r="B105">
        <v>191354.92</v>
      </c>
      <c r="C105" t="s">
        <v>91</v>
      </c>
      <c r="D105">
        <v>3</v>
      </c>
      <c r="E105">
        <f t="shared" si="1"/>
        <v>0</v>
      </c>
    </row>
    <row r="106" spans="1:5">
      <c r="A106">
        <v>178252.55</v>
      </c>
      <c r="B106">
        <v>191296.4</v>
      </c>
      <c r="C106" t="s">
        <v>92</v>
      </c>
      <c r="D106">
        <v>4</v>
      </c>
      <c r="E106">
        <f t="shared" si="1"/>
        <v>0</v>
      </c>
    </row>
    <row r="107" spans="1:5">
      <c r="A107">
        <v>177917.11</v>
      </c>
      <c r="B107">
        <v>191384.17</v>
      </c>
      <c r="C107" t="s">
        <v>93</v>
      </c>
      <c r="D107">
        <v>4</v>
      </c>
      <c r="E107">
        <f t="shared" si="1"/>
        <v>0</v>
      </c>
    </row>
    <row r="108" spans="1:5">
      <c r="A108">
        <v>177917.11</v>
      </c>
      <c r="B108">
        <v>191384.17</v>
      </c>
      <c r="C108" t="s">
        <v>93</v>
      </c>
      <c r="D108">
        <v>4</v>
      </c>
      <c r="E108">
        <f t="shared" si="1"/>
        <v>0</v>
      </c>
    </row>
    <row r="109" spans="1:5">
      <c r="A109">
        <v>177585.96</v>
      </c>
      <c r="B109">
        <v>191244.76</v>
      </c>
      <c r="C109" t="s">
        <v>94</v>
      </c>
      <c r="D109">
        <v>4</v>
      </c>
      <c r="E109">
        <f t="shared" si="1"/>
        <v>0</v>
      </c>
    </row>
    <row r="110" spans="1:5">
      <c r="A110">
        <v>177585.96</v>
      </c>
      <c r="B110">
        <v>191244.76</v>
      </c>
      <c r="C110" t="s">
        <v>94</v>
      </c>
      <c r="D110">
        <v>4</v>
      </c>
      <c r="E110">
        <f t="shared" si="1"/>
        <v>0</v>
      </c>
    </row>
    <row r="111" spans="1:5">
      <c r="A111">
        <v>177440.68</v>
      </c>
      <c r="B111">
        <v>191084.31</v>
      </c>
      <c r="C111" t="s">
        <v>95</v>
      </c>
      <c r="D111">
        <v>4</v>
      </c>
      <c r="E111">
        <f t="shared" si="1"/>
        <v>0</v>
      </c>
    </row>
    <row r="112" spans="1:5">
      <c r="A112">
        <v>177440.68</v>
      </c>
      <c r="B112">
        <v>191084.31</v>
      </c>
      <c r="C112" t="s">
        <v>95</v>
      </c>
      <c r="D112">
        <v>4</v>
      </c>
      <c r="E112">
        <f t="shared" si="1"/>
        <v>0</v>
      </c>
    </row>
    <row r="113" spans="1:5">
      <c r="A113">
        <v>177326.2</v>
      </c>
      <c r="B113">
        <v>191219</v>
      </c>
      <c r="C113" t="s">
        <v>96</v>
      </c>
      <c r="D113">
        <v>4</v>
      </c>
      <c r="E113">
        <f t="shared" si="1"/>
        <v>0</v>
      </c>
    </row>
    <row r="114" spans="1:5">
      <c r="A114">
        <v>177485.12</v>
      </c>
      <c r="B114">
        <v>191525.24</v>
      </c>
      <c r="C114" t="s">
        <v>97</v>
      </c>
      <c r="D114">
        <v>4</v>
      </c>
      <c r="E114">
        <f t="shared" si="1"/>
        <v>0</v>
      </c>
    </row>
    <row r="115" spans="1:5">
      <c r="A115">
        <v>177485.12</v>
      </c>
      <c r="B115">
        <v>191525.24</v>
      </c>
      <c r="C115" t="s">
        <v>97</v>
      </c>
      <c r="D115">
        <v>4</v>
      </c>
      <c r="E115">
        <f t="shared" si="1"/>
        <v>0</v>
      </c>
    </row>
    <row r="116" spans="1:5">
      <c r="A116">
        <v>177406.19</v>
      </c>
      <c r="B116">
        <v>191808.82</v>
      </c>
      <c r="C116" t="s">
        <v>98</v>
      </c>
      <c r="D116">
        <v>4</v>
      </c>
      <c r="E116">
        <f t="shared" si="1"/>
        <v>0</v>
      </c>
    </row>
    <row r="117" spans="1:5">
      <c r="A117">
        <v>176817.46</v>
      </c>
      <c r="B117">
        <v>190978.49</v>
      </c>
      <c r="C117" t="s">
        <v>99</v>
      </c>
      <c r="D117">
        <v>4</v>
      </c>
      <c r="E117">
        <f t="shared" si="1"/>
        <v>0</v>
      </c>
    </row>
    <row r="118" spans="1:5">
      <c r="A118">
        <v>177049.71</v>
      </c>
      <c r="B118">
        <v>191422.18</v>
      </c>
      <c r="C118" t="s">
        <v>100</v>
      </c>
      <c r="D118">
        <v>4</v>
      </c>
      <c r="E118">
        <f t="shared" si="1"/>
        <v>0</v>
      </c>
    </row>
    <row r="119" spans="1:5">
      <c r="A119">
        <v>177049.71</v>
      </c>
      <c r="B119">
        <v>191422.18</v>
      </c>
      <c r="C119" t="s">
        <v>100</v>
      </c>
      <c r="D119">
        <v>4</v>
      </c>
      <c r="E119">
        <f t="shared" si="1"/>
        <v>0</v>
      </c>
    </row>
    <row r="120" spans="1:5">
      <c r="A120">
        <v>176808.62</v>
      </c>
      <c r="B120">
        <v>191829.96</v>
      </c>
      <c r="C120" t="s">
        <v>101</v>
      </c>
      <c r="D120">
        <v>4</v>
      </c>
      <c r="E120">
        <f t="shared" si="1"/>
        <v>0</v>
      </c>
    </row>
    <row r="121" spans="1:5">
      <c r="A121">
        <v>177289.98</v>
      </c>
      <c r="B121">
        <v>192210.21</v>
      </c>
      <c r="C121" t="s">
        <v>102</v>
      </c>
      <c r="D121">
        <v>2</v>
      </c>
      <c r="E121" t="str">
        <f t="shared" si="1"/>
        <v>IBS-105</v>
      </c>
    </row>
    <row r="122" spans="1:5">
      <c r="A122">
        <v>177567.11</v>
      </c>
      <c r="B122">
        <v>192215.82</v>
      </c>
      <c r="C122" t="s">
        <v>103</v>
      </c>
      <c r="D122">
        <v>2</v>
      </c>
      <c r="E122" t="str">
        <f t="shared" si="1"/>
        <v>IBS-106</v>
      </c>
    </row>
    <row r="123" spans="1:5">
      <c r="A123">
        <v>177887.12</v>
      </c>
      <c r="B123">
        <v>192219.18</v>
      </c>
      <c r="C123" t="s">
        <v>104</v>
      </c>
      <c r="D123">
        <v>2</v>
      </c>
      <c r="E123" t="str">
        <f t="shared" si="1"/>
        <v>IBS-107</v>
      </c>
    </row>
    <row r="124" spans="1:5">
      <c r="A124">
        <v>177678.17</v>
      </c>
      <c r="B124">
        <v>192580.67</v>
      </c>
      <c r="C124" t="s">
        <v>105</v>
      </c>
      <c r="D124">
        <v>2</v>
      </c>
      <c r="E124" t="str">
        <f t="shared" si="1"/>
        <v>IBS-108</v>
      </c>
    </row>
    <row r="125" spans="1:5">
      <c r="A125">
        <v>177973.7</v>
      </c>
      <c r="B125">
        <v>193201.94</v>
      </c>
      <c r="C125" t="s">
        <v>106</v>
      </c>
      <c r="D125">
        <v>2</v>
      </c>
      <c r="E125" t="str">
        <f t="shared" si="1"/>
        <v>IBS-109</v>
      </c>
    </row>
    <row r="126" spans="1:5">
      <c r="A126">
        <v>178099.84</v>
      </c>
      <c r="B126">
        <v>193186.82</v>
      </c>
      <c r="C126" t="s">
        <v>107</v>
      </c>
      <c r="D126">
        <v>1</v>
      </c>
      <c r="E126">
        <f t="shared" si="1"/>
        <v>0</v>
      </c>
    </row>
    <row r="127" spans="1:5">
      <c r="A127">
        <v>178201.76</v>
      </c>
      <c r="B127">
        <v>192891.41</v>
      </c>
      <c r="C127" t="s">
        <v>108</v>
      </c>
      <c r="D127">
        <v>1</v>
      </c>
      <c r="E127">
        <f t="shared" si="1"/>
        <v>0</v>
      </c>
    </row>
    <row r="128" spans="1:5">
      <c r="A128">
        <v>178347.08</v>
      </c>
      <c r="B128">
        <v>192887</v>
      </c>
      <c r="C128" t="s">
        <v>109</v>
      </c>
      <c r="D128">
        <v>1</v>
      </c>
      <c r="E128">
        <f t="shared" si="1"/>
        <v>0</v>
      </c>
    </row>
    <row r="129" spans="1:5">
      <c r="A129">
        <v>178385.09</v>
      </c>
      <c r="B129">
        <v>192646.22</v>
      </c>
      <c r="C129" t="s">
        <v>110</v>
      </c>
      <c r="D129">
        <v>1</v>
      </c>
      <c r="E129">
        <f t="shared" si="1"/>
        <v>0</v>
      </c>
    </row>
    <row r="130" spans="1:5">
      <c r="A130">
        <v>178530.46</v>
      </c>
      <c r="B130">
        <v>193073.61</v>
      </c>
      <c r="C130" t="s">
        <v>111</v>
      </c>
      <c r="D130">
        <v>1</v>
      </c>
      <c r="E130">
        <f t="shared" ref="E130:E179" si="2">IF(D130 = 2, C130, 0)</f>
        <v>0</v>
      </c>
    </row>
    <row r="131" spans="1:5">
      <c r="A131">
        <v>178530.46</v>
      </c>
      <c r="B131">
        <v>193073.61</v>
      </c>
      <c r="C131" t="s">
        <v>111</v>
      </c>
      <c r="D131">
        <v>1</v>
      </c>
      <c r="E131">
        <f t="shared" si="2"/>
        <v>0</v>
      </c>
    </row>
    <row r="132" spans="1:5">
      <c r="A132">
        <v>178844.75</v>
      </c>
      <c r="B132">
        <v>193039.8</v>
      </c>
      <c r="C132" t="s">
        <v>112</v>
      </c>
      <c r="D132">
        <v>1</v>
      </c>
      <c r="E132">
        <f t="shared" si="2"/>
        <v>0</v>
      </c>
    </row>
    <row r="133" spans="1:5">
      <c r="A133">
        <v>178974.2</v>
      </c>
      <c r="B133">
        <v>192669.93</v>
      </c>
      <c r="C133" t="s">
        <v>113</v>
      </c>
      <c r="D133">
        <v>1</v>
      </c>
      <c r="E133">
        <f t="shared" si="2"/>
        <v>0</v>
      </c>
    </row>
    <row r="134" spans="1:5">
      <c r="A134">
        <v>179146.27</v>
      </c>
      <c r="B134">
        <v>192954.9</v>
      </c>
      <c r="C134" t="s">
        <v>114</v>
      </c>
      <c r="D134">
        <v>1</v>
      </c>
      <c r="E134">
        <f t="shared" si="2"/>
        <v>0</v>
      </c>
    </row>
    <row r="135" spans="1:5">
      <c r="A135">
        <v>179146.27</v>
      </c>
      <c r="B135">
        <v>192954.9</v>
      </c>
      <c r="C135" t="s">
        <v>114</v>
      </c>
      <c r="D135">
        <v>1</v>
      </c>
      <c r="E135">
        <f t="shared" si="2"/>
        <v>0</v>
      </c>
    </row>
    <row r="136" spans="1:5">
      <c r="A136">
        <v>179339.71</v>
      </c>
      <c r="B136">
        <v>192785.72</v>
      </c>
      <c r="C136" t="s">
        <v>115</v>
      </c>
      <c r="D136">
        <v>1</v>
      </c>
      <c r="E136">
        <f t="shared" si="2"/>
        <v>0</v>
      </c>
    </row>
    <row r="137" spans="1:5">
      <c r="A137">
        <v>179810.97</v>
      </c>
      <c r="B137">
        <v>191302.07</v>
      </c>
      <c r="C137" t="s">
        <v>116</v>
      </c>
      <c r="D137">
        <v>3</v>
      </c>
      <c r="E137">
        <f t="shared" si="2"/>
        <v>0</v>
      </c>
    </row>
    <row r="138" spans="1:5">
      <c r="A138">
        <v>179810.97</v>
      </c>
      <c r="B138">
        <v>191302.07</v>
      </c>
      <c r="C138" t="s">
        <v>116</v>
      </c>
      <c r="D138">
        <v>3</v>
      </c>
      <c r="E138">
        <f t="shared" si="2"/>
        <v>0</v>
      </c>
    </row>
    <row r="139" spans="1:5">
      <c r="A139">
        <v>179806.3</v>
      </c>
      <c r="B139">
        <v>191315.67</v>
      </c>
      <c r="C139" t="s">
        <v>117</v>
      </c>
      <c r="D139">
        <v>3</v>
      </c>
      <c r="E139">
        <f t="shared" si="2"/>
        <v>0</v>
      </c>
    </row>
    <row r="140" spans="1:5">
      <c r="A140">
        <v>179639.37</v>
      </c>
      <c r="B140">
        <v>191233.68</v>
      </c>
      <c r="C140" t="s">
        <v>118</v>
      </c>
      <c r="D140">
        <v>3</v>
      </c>
      <c r="E140">
        <f t="shared" si="2"/>
        <v>0</v>
      </c>
    </row>
    <row r="141" spans="1:5">
      <c r="A141">
        <v>179492.97</v>
      </c>
      <c r="B141">
        <v>191121.59</v>
      </c>
      <c r="C141" t="s">
        <v>119</v>
      </c>
      <c r="D141">
        <v>3</v>
      </c>
      <c r="E141">
        <f t="shared" si="2"/>
        <v>0</v>
      </c>
    </row>
    <row r="142" spans="1:5">
      <c r="A142">
        <v>179483.86</v>
      </c>
      <c r="B142">
        <v>191129.35</v>
      </c>
      <c r="C142" t="s">
        <v>120</v>
      </c>
      <c r="D142">
        <v>3</v>
      </c>
      <c r="E142">
        <f t="shared" si="2"/>
        <v>0</v>
      </c>
    </row>
    <row r="143" spans="1:5">
      <c r="A143">
        <v>179365</v>
      </c>
      <c r="B143">
        <v>190981.81</v>
      </c>
      <c r="C143" t="s">
        <v>121</v>
      </c>
      <c r="D143">
        <v>3</v>
      </c>
      <c r="E143">
        <f t="shared" si="2"/>
        <v>0</v>
      </c>
    </row>
    <row r="144" spans="1:5">
      <c r="A144">
        <v>179365</v>
      </c>
      <c r="B144">
        <v>190981.81</v>
      </c>
      <c r="C144" t="s">
        <v>121</v>
      </c>
      <c r="D144">
        <v>3</v>
      </c>
      <c r="E144">
        <f t="shared" si="2"/>
        <v>0</v>
      </c>
    </row>
    <row r="145" spans="1:5">
      <c r="A145">
        <v>179357.14</v>
      </c>
      <c r="B145">
        <v>190992.11</v>
      </c>
      <c r="C145" t="s">
        <v>122</v>
      </c>
      <c r="D145">
        <v>3</v>
      </c>
      <c r="E145">
        <f t="shared" si="2"/>
        <v>0</v>
      </c>
    </row>
    <row r="146" spans="1:5">
      <c r="A146">
        <v>179197.51</v>
      </c>
      <c r="B146">
        <v>190892.87</v>
      </c>
      <c r="C146" t="s">
        <v>123</v>
      </c>
      <c r="D146">
        <v>3</v>
      </c>
      <c r="E146">
        <f t="shared" si="2"/>
        <v>0</v>
      </c>
    </row>
    <row r="147" spans="1:5">
      <c r="A147">
        <v>179010.35</v>
      </c>
      <c r="B147">
        <v>190856.31</v>
      </c>
      <c r="C147" t="s">
        <v>124</v>
      </c>
      <c r="D147">
        <v>3</v>
      </c>
      <c r="E147">
        <f t="shared" si="2"/>
        <v>0</v>
      </c>
    </row>
    <row r="148" spans="1:5">
      <c r="A148">
        <v>179009.52</v>
      </c>
      <c r="B148">
        <v>190873.16</v>
      </c>
      <c r="C148" t="s">
        <v>125</v>
      </c>
      <c r="D148">
        <v>3</v>
      </c>
      <c r="E148">
        <f t="shared" si="2"/>
        <v>0</v>
      </c>
    </row>
    <row r="149" spans="1:5">
      <c r="A149">
        <v>178821.46</v>
      </c>
      <c r="B149">
        <v>190885.58</v>
      </c>
      <c r="C149" t="s">
        <v>126</v>
      </c>
      <c r="D149">
        <v>3</v>
      </c>
      <c r="E149">
        <f t="shared" si="2"/>
        <v>0</v>
      </c>
    </row>
    <row r="150" spans="1:5">
      <c r="A150">
        <v>178821.46</v>
      </c>
      <c r="B150">
        <v>190885.58</v>
      </c>
      <c r="C150" t="s">
        <v>126</v>
      </c>
      <c r="D150">
        <v>3</v>
      </c>
      <c r="E150">
        <f t="shared" si="2"/>
        <v>0</v>
      </c>
    </row>
    <row r="151" spans="1:5">
      <c r="A151">
        <v>178825.49</v>
      </c>
      <c r="B151">
        <v>190898.69</v>
      </c>
      <c r="C151" t="s">
        <v>127</v>
      </c>
      <c r="D151">
        <v>3</v>
      </c>
      <c r="E151">
        <f t="shared" si="2"/>
        <v>0</v>
      </c>
    </row>
    <row r="152" spans="1:5">
      <c r="A152">
        <v>178825.49</v>
      </c>
      <c r="B152">
        <v>190898.69</v>
      </c>
      <c r="C152" t="s">
        <v>127</v>
      </c>
      <c r="D152">
        <v>3</v>
      </c>
      <c r="E152">
        <f t="shared" si="2"/>
        <v>0</v>
      </c>
    </row>
    <row r="153" spans="1:5">
      <c r="A153">
        <v>178638.83</v>
      </c>
      <c r="B153">
        <v>190895.71</v>
      </c>
      <c r="C153" t="s">
        <v>128</v>
      </c>
      <c r="D153">
        <v>3</v>
      </c>
      <c r="E153">
        <f t="shared" si="2"/>
        <v>0</v>
      </c>
    </row>
    <row r="154" spans="1:5">
      <c r="A154">
        <v>178638.83</v>
      </c>
      <c r="B154">
        <v>190895.71</v>
      </c>
      <c r="C154" t="s">
        <v>128</v>
      </c>
      <c r="D154">
        <v>3</v>
      </c>
      <c r="E154">
        <f t="shared" si="2"/>
        <v>0</v>
      </c>
    </row>
    <row r="155" spans="1:5">
      <c r="A155">
        <v>178451.46</v>
      </c>
      <c r="B155">
        <v>190872.85</v>
      </c>
      <c r="C155" t="s">
        <v>129</v>
      </c>
      <c r="D155">
        <v>4</v>
      </c>
      <c r="E155">
        <f t="shared" si="2"/>
        <v>0</v>
      </c>
    </row>
    <row r="156" spans="1:5">
      <c r="A156">
        <v>178449.43</v>
      </c>
      <c r="B156">
        <v>190886.99</v>
      </c>
      <c r="C156" t="s">
        <v>130</v>
      </c>
      <c r="D156">
        <v>4</v>
      </c>
      <c r="E156">
        <f t="shared" si="2"/>
        <v>0</v>
      </c>
    </row>
    <row r="157" spans="1:5">
      <c r="A157">
        <v>178264.24</v>
      </c>
      <c r="B157">
        <v>190845.16</v>
      </c>
      <c r="C157" t="s">
        <v>131</v>
      </c>
      <c r="D157">
        <v>4</v>
      </c>
      <c r="E157">
        <f t="shared" si="2"/>
        <v>0</v>
      </c>
    </row>
    <row r="158" spans="1:5">
      <c r="A158">
        <v>178261.55</v>
      </c>
      <c r="B158">
        <v>190859.75</v>
      </c>
      <c r="C158" t="s">
        <v>132</v>
      </c>
      <c r="D158">
        <v>4</v>
      </c>
      <c r="E158">
        <f t="shared" si="2"/>
        <v>0</v>
      </c>
    </row>
    <row r="159" spans="1:5">
      <c r="A159">
        <v>178079.4</v>
      </c>
      <c r="B159">
        <v>190812.21</v>
      </c>
      <c r="C159" t="s">
        <v>133</v>
      </c>
      <c r="D159">
        <v>4</v>
      </c>
      <c r="E159">
        <f t="shared" si="2"/>
        <v>0</v>
      </c>
    </row>
    <row r="160" spans="1:5">
      <c r="A160">
        <v>178076.94</v>
      </c>
      <c r="B160">
        <v>190825.62</v>
      </c>
      <c r="C160" t="s">
        <v>134</v>
      </c>
      <c r="D160">
        <v>4</v>
      </c>
      <c r="E160">
        <f t="shared" si="2"/>
        <v>0</v>
      </c>
    </row>
    <row r="161" spans="1:5">
      <c r="A161">
        <v>178076.94</v>
      </c>
      <c r="B161">
        <v>190825.62</v>
      </c>
      <c r="C161" t="s">
        <v>134</v>
      </c>
      <c r="D161">
        <v>4</v>
      </c>
      <c r="E161">
        <f t="shared" si="2"/>
        <v>0</v>
      </c>
    </row>
    <row r="162" spans="1:5">
      <c r="A162">
        <v>177893.64</v>
      </c>
      <c r="B162">
        <v>190778.79</v>
      </c>
      <c r="C162" t="s">
        <v>135</v>
      </c>
      <c r="D162">
        <v>4</v>
      </c>
      <c r="E162">
        <f t="shared" si="2"/>
        <v>0</v>
      </c>
    </row>
    <row r="163" spans="1:5">
      <c r="A163">
        <v>177707.73</v>
      </c>
      <c r="B163">
        <v>190745.67</v>
      </c>
      <c r="C163" t="s">
        <v>136</v>
      </c>
      <c r="D163">
        <v>4</v>
      </c>
      <c r="E163">
        <f t="shared" si="2"/>
        <v>0</v>
      </c>
    </row>
    <row r="164" spans="1:5">
      <c r="A164">
        <v>177705.3</v>
      </c>
      <c r="B164">
        <v>190758.66</v>
      </c>
      <c r="C164" t="s">
        <v>137</v>
      </c>
      <c r="D164">
        <v>4</v>
      </c>
      <c r="E164">
        <f t="shared" si="2"/>
        <v>0</v>
      </c>
    </row>
    <row r="165" spans="1:5">
      <c r="A165">
        <v>177520.47</v>
      </c>
      <c r="B165">
        <v>190721.74</v>
      </c>
      <c r="C165" t="s">
        <v>138</v>
      </c>
      <c r="D165">
        <v>4</v>
      </c>
      <c r="E165">
        <f t="shared" si="2"/>
        <v>0</v>
      </c>
    </row>
    <row r="166" spans="1:5">
      <c r="A166">
        <v>180245.2</v>
      </c>
      <c r="B166">
        <v>191418.3</v>
      </c>
      <c r="C166" t="s">
        <v>139</v>
      </c>
      <c r="D166">
        <v>3</v>
      </c>
      <c r="E166">
        <f t="shared" si="2"/>
        <v>0</v>
      </c>
    </row>
    <row r="167" spans="1:5">
      <c r="A167">
        <v>180092.08</v>
      </c>
      <c r="B167">
        <v>191332.07</v>
      </c>
      <c r="C167" t="s">
        <v>140</v>
      </c>
      <c r="D167">
        <v>3</v>
      </c>
      <c r="E167">
        <f t="shared" si="2"/>
        <v>0</v>
      </c>
    </row>
    <row r="168" spans="1:5">
      <c r="A168">
        <v>180111.87</v>
      </c>
      <c r="B168">
        <v>191436.22</v>
      </c>
      <c r="C168" t="s">
        <v>141</v>
      </c>
      <c r="D168">
        <v>3</v>
      </c>
      <c r="E168">
        <f t="shared" si="2"/>
        <v>0</v>
      </c>
    </row>
    <row r="169" spans="1:5">
      <c r="A169">
        <v>180090.6</v>
      </c>
      <c r="B169">
        <v>191193.5</v>
      </c>
      <c r="C169" t="s">
        <v>142</v>
      </c>
      <c r="D169">
        <v>3</v>
      </c>
      <c r="E169">
        <f t="shared" si="2"/>
        <v>0</v>
      </c>
    </row>
    <row r="170" spans="1:5">
      <c r="A170">
        <v>180474.8</v>
      </c>
      <c r="B170">
        <v>191362.4</v>
      </c>
      <c r="C170" t="s">
        <v>143</v>
      </c>
      <c r="D170">
        <v>3</v>
      </c>
      <c r="E170">
        <f t="shared" si="2"/>
        <v>0</v>
      </c>
    </row>
    <row r="171" spans="1:5">
      <c r="A171">
        <v>180224</v>
      </c>
      <c r="B171">
        <v>191869</v>
      </c>
      <c r="C171" t="s">
        <v>144</v>
      </c>
      <c r="D171">
        <v>3</v>
      </c>
      <c r="E171">
        <f t="shared" si="2"/>
        <v>0</v>
      </c>
    </row>
    <row r="172" spans="1:5">
      <c r="A172">
        <v>180141</v>
      </c>
      <c r="B172">
        <v>191590</v>
      </c>
      <c r="C172" t="s">
        <v>145</v>
      </c>
      <c r="D172">
        <v>3</v>
      </c>
      <c r="E172">
        <f t="shared" si="2"/>
        <v>0</v>
      </c>
    </row>
    <row r="173" spans="1:5">
      <c r="A173">
        <v>179934</v>
      </c>
      <c r="B173">
        <v>191953</v>
      </c>
      <c r="C173" t="s">
        <v>146</v>
      </c>
      <c r="D173">
        <v>3</v>
      </c>
      <c r="E173">
        <f t="shared" si="2"/>
        <v>0</v>
      </c>
    </row>
    <row r="174" spans="1:5">
      <c r="A174">
        <v>179961</v>
      </c>
      <c r="B174">
        <v>192327</v>
      </c>
      <c r="C174" t="s">
        <v>147</v>
      </c>
      <c r="D174">
        <v>3</v>
      </c>
      <c r="E174">
        <f t="shared" si="2"/>
        <v>0</v>
      </c>
    </row>
    <row r="175" spans="1:5">
      <c r="A175">
        <v>179721</v>
      </c>
      <c r="B175">
        <v>192058</v>
      </c>
      <c r="C175" t="s">
        <v>148</v>
      </c>
      <c r="D175">
        <v>3</v>
      </c>
      <c r="E175">
        <f t="shared" si="2"/>
        <v>0</v>
      </c>
    </row>
    <row r="176" spans="1:5">
      <c r="A176">
        <v>179665</v>
      </c>
      <c r="B176">
        <v>192613</v>
      </c>
      <c r="C176" t="s">
        <v>149</v>
      </c>
      <c r="D176">
        <v>1</v>
      </c>
      <c r="E176">
        <f t="shared" si="2"/>
        <v>0</v>
      </c>
    </row>
    <row r="177" spans="1:5">
      <c r="A177">
        <v>180427.27</v>
      </c>
      <c r="B177">
        <v>191467.58</v>
      </c>
      <c r="C177" t="s">
        <v>150</v>
      </c>
      <c r="D177">
        <v>3</v>
      </c>
      <c r="E177">
        <f t="shared" si="2"/>
        <v>0</v>
      </c>
    </row>
    <row r="178" spans="1:5">
      <c r="A178">
        <v>180087.19</v>
      </c>
      <c r="B178">
        <v>191803.9</v>
      </c>
      <c r="C178" t="s">
        <v>151</v>
      </c>
      <c r="D178">
        <v>3</v>
      </c>
      <c r="E178">
        <f t="shared" si="2"/>
        <v>0</v>
      </c>
    </row>
    <row r="179" spans="1:5">
      <c r="A179">
        <v>180079.19</v>
      </c>
      <c r="B179">
        <v>192358.33</v>
      </c>
      <c r="C179" t="s">
        <v>152</v>
      </c>
      <c r="D179">
        <v>3</v>
      </c>
      <c r="E179">
        <f t="shared" si="2"/>
        <v>0</v>
      </c>
    </row>
  </sheetData>
  <sortState xmlns:xlrd2="http://schemas.microsoft.com/office/spreadsheetml/2017/richdata2" ref="H1:H179">
    <sortCondition ref="H1:H1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0922-887E-4B53-A4C7-BFAC93E32C87}">
  <sheetPr filterMode="1"/>
  <dimension ref="A1:X199"/>
  <sheetViews>
    <sheetView topLeftCell="F1" workbookViewId="0">
      <selection activeCell="X8" sqref="X8"/>
    </sheetView>
  </sheetViews>
  <sheetFormatPr defaultRowHeight="14.4"/>
  <sheetData>
    <row r="1" spans="1:24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</row>
    <row r="2" spans="1:24">
      <c r="A2" t="s">
        <v>0</v>
      </c>
      <c r="B2">
        <v>178741.1</v>
      </c>
      <c r="C2">
        <v>191218.07</v>
      </c>
      <c r="D2">
        <v>3.5</v>
      </c>
      <c r="E2" t="s">
        <v>171</v>
      </c>
      <c r="F2">
        <v>40</v>
      </c>
      <c r="G2">
        <v>28</v>
      </c>
      <c r="H2">
        <v>43.870000000000005</v>
      </c>
      <c r="I2">
        <v>2.69</v>
      </c>
      <c r="J2">
        <v>50.17</v>
      </c>
      <c r="K2">
        <v>25.709999999999997</v>
      </c>
      <c r="L2">
        <v>48.642857142857146</v>
      </c>
      <c r="M2">
        <v>26.057142857142857</v>
      </c>
      <c r="N2">
        <v>0.52028571428571435</v>
      </c>
      <c r="O2">
        <v>0.62557142857142856</v>
      </c>
      <c r="P2">
        <v>1.3082857142857145</v>
      </c>
      <c r="Q2">
        <v>5.4571428571428573</v>
      </c>
      <c r="R2">
        <v>123.71428571428571</v>
      </c>
      <c r="T2" t="b">
        <f t="shared" ref="T2:T33" si="0">COUNTIF($A$2:$A$199, A2)=1</f>
        <v>1</v>
      </c>
    </row>
    <row r="3" spans="1:24" hidden="1">
      <c r="A3" t="s">
        <v>1</v>
      </c>
      <c r="B3">
        <v>178095.03</v>
      </c>
      <c r="C3">
        <v>190986.92</v>
      </c>
      <c r="D3">
        <v>4</v>
      </c>
      <c r="E3" t="s">
        <v>171</v>
      </c>
      <c r="F3">
        <v>57.2</v>
      </c>
      <c r="G3">
        <v>44.2</v>
      </c>
      <c r="H3">
        <v>42.154545454545456</v>
      </c>
      <c r="I3">
        <v>2.6790909090909092</v>
      </c>
      <c r="J3">
        <v>44.14</v>
      </c>
      <c r="K3">
        <v>20.38</v>
      </c>
      <c r="L3">
        <v>65.7</v>
      </c>
      <c r="M3">
        <v>33.674999999999997</v>
      </c>
      <c r="N3">
        <v>0.49977777777777782</v>
      </c>
      <c r="O3">
        <v>0.6684444444444444</v>
      </c>
      <c r="P3">
        <v>1.2042222222222223</v>
      </c>
      <c r="Q3">
        <v>6.1624999999999996</v>
      </c>
      <c r="R3">
        <v>155.66666666666666</v>
      </c>
      <c r="T3" t="b">
        <f t="shared" si="0"/>
        <v>1</v>
      </c>
    </row>
    <row r="4" spans="1:24" hidden="1">
      <c r="A4" t="s">
        <v>2</v>
      </c>
      <c r="B4">
        <v>177372.1</v>
      </c>
      <c r="C4">
        <v>190763.58</v>
      </c>
      <c r="D4">
        <v>1.2</v>
      </c>
      <c r="E4" t="s">
        <v>171</v>
      </c>
      <c r="F4">
        <v>30</v>
      </c>
      <c r="G4">
        <v>21</v>
      </c>
      <c r="H4">
        <v>53.04</v>
      </c>
      <c r="I4">
        <v>2.6960000000000002</v>
      </c>
      <c r="J4">
        <v>54.2</v>
      </c>
      <c r="K4">
        <v>28.939999999999998</v>
      </c>
      <c r="L4">
        <v>64.239999999999995</v>
      </c>
      <c r="M4">
        <v>33</v>
      </c>
      <c r="N4">
        <v>0.65680000000000005</v>
      </c>
      <c r="O4">
        <v>0.7712</v>
      </c>
      <c r="P4">
        <v>1.5646</v>
      </c>
      <c r="Q4">
        <v>5.46</v>
      </c>
      <c r="R4">
        <v>150.4</v>
      </c>
      <c r="T4" t="b">
        <f t="shared" si="0"/>
        <v>1</v>
      </c>
    </row>
    <row r="5" spans="1:24" hidden="1">
      <c r="A5" t="s">
        <v>3</v>
      </c>
      <c r="B5">
        <v>176966.47</v>
      </c>
      <c r="C5">
        <v>190782.07999999999</v>
      </c>
      <c r="D5">
        <v>0.8</v>
      </c>
      <c r="E5" t="s">
        <v>171</v>
      </c>
      <c r="F5">
        <v>29</v>
      </c>
      <c r="G5">
        <v>17.5</v>
      </c>
      <c r="H5">
        <v>52.6</v>
      </c>
      <c r="I5">
        <v>2.7039999999999997</v>
      </c>
      <c r="J5">
        <v>54.54</v>
      </c>
      <c r="K5">
        <v>28.7</v>
      </c>
      <c r="L5">
        <v>67.78</v>
      </c>
      <c r="M5">
        <v>36</v>
      </c>
      <c r="N5">
        <v>0.73220000000000007</v>
      </c>
      <c r="O5">
        <v>0.93159999999999987</v>
      </c>
      <c r="P5">
        <v>1.5327999999999999</v>
      </c>
      <c r="Q5">
        <v>5.46</v>
      </c>
      <c r="R5">
        <v>132</v>
      </c>
      <c r="T5" t="b">
        <f t="shared" si="0"/>
        <v>1</v>
      </c>
    </row>
    <row r="6" spans="1:24" hidden="1">
      <c r="A6" t="s">
        <v>4</v>
      </c>
      <c r="B6">
        <v>179053.04</v>
      </c>
      <c r="C6">
        <v>191392.81</v>
      </c>
      <c r="D6">
        <v>4.8</v>
      </c>
      <c r="E6" t="s">
        <v>171</v>
      </c>
      <c r="F6">
        <v>38</v>
      </c>
      <c r="G6">
        <v>21.5</v>
      </c>
      <c r="H6">
        <v>45.95</v>
      </c>
      <c r="I6">
        <v>2.6875</v>
      </c>
      <c r="J6">
        <v>49.375</v>
      </c>
      <c r="K6">
        <v>24.524999999999999</v>
      </c>
      <c r="L6">
        <v>89.2</v>
      </c>
      <c r="M6">
        <v>47.174999999999997</v>
      </c>
      <c r="N6">
        <v>0.6</v>
      </c>
      <c r="O6">
        <v>0.83799999999999997</v>
      </c>
      <c r="P6">
        <v>1.24</v>
      </c>
      <c r="Q6">
        <v>5.5750000000000002</v>
      </c>
      <c r="R6">
        <v>190</v>
      </c>
      <c r="T6" t="b">
        <f t="shared" si="0"/>
        <v>1</v>
      </c>
    </row>
    <row r="7" spans="1:24" hidden="1">
      <c r="A7" t="s">
        <v>5</v>
      </c>
      <c r="B7">
        <v>178434.3</v>
      </c>
      <c r="C7">
        <v>191354.58</v>
      </c>
      <c r="D7">
        <v>1.3</v>
      </c>
      <c r="E7" t="s">
        <v>171</v>
      </c>
      <c r="F7">
        <v>50</v>
      </c>
      <c r="G7">
        <v>40.5</v>
      </c>
      <c r="H7">
        <v>41.466666666666669</v>
      </c>
      <c r="I7">
        <v>2.6799999999999997</v>
      </c>
      <c r="J7">
        <v>45.85</v>
      </c>
      <c r="K7">
        <v>21.916666666666668</v>
      </c>
      <c r="L7">
        <v>71.050000000000011</v>
      </c>
      <c r="M7">
        <v>36.566666666666663</v>
      </c>
      <c r="N7">
        <v>0.50650000000000006</v>
      </c>
      <c r="O7">
        <v>0.65766666666666662</v>
      </c>
      <c r="P7">
        <v>1.1440000000000001</v>
      </c>
      <c r="Q7">
        <v>6.2166666666666677</v>
      </c>
      <c r="R7">
        <v>146.16666666666666</v>
      </c>
      <c r="T7" t="b">
        <f t="shared" si="0"/>
        <v>1</v>
      </c>
    </row>
    <row r="8" spans="1:24">
      <c r="A8" t="s">
        <v>6</v>
      </c>
      <c r="B8">
        <v>177720.5</v>
      </c>
      <c r="C8">
        <v>191217.55</v>
      </c>
      <c r="D8">
        <v>4.5</v>
      </c>
      <c r="E8" t="s">
        <v>171</v>
      </c>
      <c r="F8">
        <v>36</v>
      </c>
      <c r="G8">
        <v>21</v>
      </c>
      <c r="H8">
        <v>48.44</v>
      </c>
      <c r="I8">
        <v>2.6959999999999997</v>
      </c>
      <c r="J8">
        <v>61.46</v>
      </c>
      <c r="K8">
        <v>35.480000000000004</v>
      </c>
      <c r="L8">
        <v>72.974999999999994</v>
      </c>
      <c r="M8">
        <v>39.85</v>
      </c>
      <c r="N8">
        <v>0.64300000000000002</v>
      </c>
      <c r="O8">
        <v>0.78</v>
      </c>
      <c r="P8">
        <v>1.3252000000000002</v>
      </c>
      <c r="Q8">
        <v>6.1749999999999998</v>
      </c>
      <c r="R8">
        <v>143.6</v>
      </c>
      <c r="T8" t="b">
        <f t="shared" si="0"/>
        <v>0</v>
      </c>
      <c r="U8">
        <f>0.5*(O8-O9)^2</f>
        <v>4.0898000000000011E-2</v>
      </c>
      <c r="V8">
        <v>22</v>
      </c>
      <c r="W8">
        <f>ABS(O8-O9)</f>
        <v>0.28600000000000003</v>
      </c>
      <c r="X8">
        <f>F8-G8/2</f>
        <v>25.5</v>
      </c>
    </row>
    <row r="9" spans="1:24">
      <c r="A9" t="s">
        <v>6</v>
      </c>
      <c r="B9">
        <v>177720.5</v>
      </c>
      <c r="C9">
        <v>191217.55</v>
      </c>
      <c r="D9">
        <v>4.5</v>
      </c>
      <c r="E9" t="s">
        <v>171</v>
      </c>
      <c r="F9">
        <v>55</v>
      </c>
      <c r="G9">
        <v>15</v>
      </c>
      <c r="H9">
        <v>41.4</v>
      </c>
      <c r="I9">
        <v>2.67</v>
      </c>
      <c r="J9">
        <v>41.5</v>
      </c>
      <c r="K9">
        <v>19.3</v>
      </c>
      <c r="L9">
        <v>41.3</v>
      </c>
      <c r="M9">
        <v>24.2</v>
      </c>
      <c r="N9">
        <v>0.38</v>
      </c>
      <c r="O9">
        <v>0.49399999999999999</v>
      </c>
      <c r="P9">
        <v>1.1359999999999999</v>
      </c>
      <c r="Q9">
        <v>8.4</v>
      </c>
      <c r="R9">
        <v>127</v>
      </c>
      <c r="S9">
        <f>(F9-G9/2)-(F8-G8/2)</f>
        <v>22</v>
      </c>
      <c r="T9" t="b">
        <f t="shared" si="0"/>
        <v>0</v>
      </c>
      <c r="X9">
        <f t="shared" ref="X9:X11" si="1">F9-G9/2</f>
        <v>47.5</v>
      </c>
    </row>
    <row r="10" spans="1:24">
      <c r="A10" t="s">
        <v>7</v>
      </c>
      <c r="B10">
        <v>177245.26</v>
      </c>
      <c r="C10">
        <v>191228.23</v>
      </c>
      <c r="D10">
        <v>3.5</v>
      </c>
      <c r="E10" t="s">
        <v>171</v>
      </c>
      <c r="F10">
        <v>32</v>
      </c>
      <c r="G10">
        <v>19.5</v>
      </c>
      <c r="H10">
        <v>46.75</v>
      </c>
      <c r="I10">
        <v>2.6899999999999995</v>
      </c>
      <c r="J10">
        <v>50.3</v>
      </c>
      <c r="K10">
        <v>24.95</v>
      </c>
      <c r="L10">
        <v>60.550000000000004</v>
      </c>
      <c r="M10">
        <v>31.825000000000003</v>
      </c>
      <c r="N10">
        <v>0.52750000000000008</v>
      </c>
      <c r="O10">
        <v>0.66274999999999995</v>
      </c>
      <c r="P10">
        <v>1.2835000000000001</v>
      </c>
      <c r="Q10">
        <v>6.0750000000000011</v>
      </c>
      <c r="R10">
        <v>108.25</v>
      </c>
      <c r="T10" t="b">
        <f t="shared" si="0"/>
        <v>0</v>
      </c>
      <c r="U10">
        <f>0.5*(O10-O11)^2</f>
        <v>2.8203124999999854E-4</v>
      </c>
      <c r="V10">
        <v>16</v>
      </c>
      <c r="W10">
        <f>ABS(O10-O11)</f>
        <v>2.3749999999999938E-2</v>
      </c>
      <c r="X10">
        <f t="shared" si="1"/>
        <v>22.25</v>
      </c>
    </row>
    <row r="11" spans="1:24">
      <c r="A11" t="s">
        <v>7</v>
      </c>
      <c r="B11">
        <v>177245.26</v>
      </c>
      <c r="C11">
        <v>191228.23</v>
      </c>
      <c r="D11">
        <v>3.5</v>
      </c>
      <c r="E11" t="s">
        <v>171</v>
      </c>
      <c r="F11">
        <v>40</v>
      </c>
      <c r="G11">
        <v>3.5</v>
      </c>
      <c r="H11">
        <v>44.1</v>
      </c>
      <c r="I11">
        <v>2.68</v>
      </c>
      <c r="J11">
        <v>46.6</v>
      </c>
      <c r="K11">
        <v>24.8</v>
      </c>
      <c r="L11" t="s">
        <v>172</v>
      </c>
      <c r="M11" t="s">
        <v>172</v>
      </c>
      <c r="N11">
        <v>0.45700000000000002</v>
      </c>
      <c r="O11">
        <v>0.63900000000000001</v>
      </c>
      <c r="P11">
        <v>1.2</v>
      </c>
      <c r="Q11" t="s">
        <v>172</v>
      </c>
      <c r="R11">
        <v>89</v>
      </c>
      <c r="S11">
        <f>(F11-G11/2)-(F10-G10/2)</f>
        <v>16</v>
      </c>
      <c r="T11" t="b">
        <f t="shared" si="0"/>
        <v>0</v>
      </c>
      <c r="X11">
        <f t="shared" si="1"/>
        <v>38.25</v>
      </c>
    </row>
    <row r="12" spans="1:24" hidden="1">
      <c r="A12" t="s">
        <v>8</v>
      </c>
      <c r="B12">
        <v>176764.75</v>
      </c>
      <c r="C12">
        <v>191145.91</v>
      </c>
      <c r="D12">
        <v>1.5</v>
      </c>
      <c r="E12" t="s">
        <v>171</v>
      </c>
      <c r="F12">
        <v>29</v>
      </c>
      <c r="G12">
        <v>19</v>
      </c>
      <c r="H12">
        <v>46.449999999999996</v>
      </c>
      <c r="I12">
        <v>2.6783333333333332</v>
      </c>
      <c r="J12">
        <v>56.75</v>
      </c>
      <c r="K12">
        <v>31.524999999999999</v>
      </c>
      <c r="L12">
        <v>58.900000000000006</v>
      </c>
      <c r="M12">
        <v>20.3</v>
      </c>
      <c r="N12">
        <v>0.71350000000000002</v>
      </c>
      <c r="O12">
        <v>0.87950000000000006</v>
      </c>
      <c r="P12">
        <v>1.4737499999999999</v>
      </c>
      <c r="Q12">
        <v>5.65</v>
      </c>
      <c r="R12">
        <v>124.5</v>
      </c>
      <c r="T12" t="b">
        <f t="shared" si="0"/>
        <v>1</v>
      </c>
      <c r="V12">
        <v>24.75</v>
      </c>
    </row>
    <row r="13" spans="1:24" hidden="1">
      <c r="A13" t="s">
        <v>9</v>
      </c>
      <c r="B13">
        <v>177804.83</v>
      </c>
      <c r="C13">
        <v>191771.85</v>
      </c>
      <c r="D13">
        <v>0.8</v>
      </c>
      <c r="E13" t="s">
        <v>171</v>
      </c>
      <c r="F13">
        <v>27</v>
      </c>
      <c r="G13">
        <v>18.5</v>
      </c>
      <c r="H13">
        <v>50.26</v>
      </c>
      <c r="I13">
        <v>2.69</v>
      </c>
      <c r="J13">
        <v>54.220000000000006</v>
      </c>
      <c r="K13">
        <v>28.54</v>
      </c>
      <c r="L13">
        <v>68.8</v>
      </c>
      <c r="M13">
        <v>33.833333333333336</v>
      </c>
      <c r="N13">
        <v>0.59579999999999989</v>
      </c>
      <c r="O13">
        <v>0.72940000000000005</v>
      </c>
      <c r="P13">
        <v>1.2864</v>
      </c>
      <c r="Q13">
        <v>6.9799999999999995</v>
      </c>
      <c r="R13">
        <v>141.6</v>
      </c>
      <c r="T13" t="b">
        <f t="shared" si="0"/>
        <v>1</v>
      </c>
    </row>
    <row r="14" spans="1:24" hidden="1">
      <c r="A14" t="s">
        <v>10</v>
      </c>
      <c r="B14">
        <v>177287.36</v>
      </c>
      <c r="C14">
        <v>191572.82</v>
      </c>
      <c r="D14">
        <v>1.5</v>
      </c>
      <c r="E14" t="s">
        <v>171</v>
      </c>
      <c r="F14">
        <v>29</v>
      </c>
      <c r="G14">
        <v>18.5</v>
      </c>
      <c r="H14">
        <v>50.220000000000006</v>
      </c>
      <c r="I14">
        <v>2.6960000000000006</v>
      </c>
      <c r="J14">
        <v>58.2</v>
      </c>
      <c r="K14">
        <v>32.28</v>
      </c>
      <c r="L14">
        <v>73.260000000000005</v>
      </c>
      <c r="M14">
        <v>37.559999999999995</v>
      </c>
      <c r="N14">
        <v>0.66280000000000006</v>
      </c>
      <c r="O14">
        <v>0.84559999999999991</v>
      </c>
      <c r="P14">
        <v>1.3692</v>
      </c>
      <c r="Q14">
        <v>6.6</v>
      </c>
      <c r="R14">
        <v>151.80000000000001</v>
      </c>
      <c r="T14" t="b">
        <f t="shared" si="0"/>
        <v>1</v>
      </c>
      <c r="V14">
        <v>9.5</v>
      </c>
    </row>
    <row r="15" spans="1:24">
      <c r="A15" t="s">
        <v>11</v>
      </c>
      <c r="B15">
        <v>177006.17</v>
      </c>
      <c r="C15">
        <v>191588.91</v>
      </c>
      <c r="D15">
        <v>1</v>
      </c>
      <c r="E15" t="s">
        <v>171</v>
      </c>
      <c r="F15">
        <v>29.5</v>
      </c>
      <c r="G15">
        <v>19</v>
      </c>
      <c r="H15">
        <v>48.9</v>
      </c>
      <c r="I15">
        <v>2.6833333333333336</v>
      </c>
      <c r="J15">
        <v>58.219999999999992</v>
      </c>
      <c r="K15">
        <v>30.52</v>
      </c>
      <c r="L15">
        <v>68.12</v>
      </c>
      <c r="M15">
        <v>35.22</v>
      </c>
      <c r="N15">
        <v>0.72740000000000005</v>
      </c>
      <c r="O15">
        <v>0.85299999999999998</v>
      </c>
      <c r="P15">
        <v>1.4312</v>
      </c>
      <c r="Q15">
        <v>7.2200000000000006</v>
      </c>
      <c r="R15">
        <v>156.4</v>
      </c>
      <c r="T15" t="b">
        <f t="shared" si="0"/>
        <v>0</v>
      </c>
      <c r="U15">
        <f>0.5*(O15-O16)^2</f>
        <v>4.4179999999999974E-3</v>
      </c>
      <c r="V15">
        <v>24.75</v>
      </c>
      <c r="W15">
        <f>ABS(O15-O16)</f>
        <v>9.3999999999999972E-2</v>
      </c>
      <c r="X15">
        <f t="shared" ref="X15:X16" si="2">F15-G15/2</f>
        <v>20</v>
      </c>
    </row>
    <row r="16" spans="1:24">
      <c r="A16" t="s">
        <v>11</v>
      </c>
      <c r="B16">
        <v>177006.17</v>
      </c>
      <c r="C16">
        <v>191588.91</v>
      </c>
      <c r="D16">
        <v>1</v>
      </c>
      <c r="E16" t="s">
        <v>171</v>
      </c>
      <c r="F16">
        <v>47.5</v>
      </c>
      <c r="G16">
        <v>5.5</v>
      </c>
      <c r="H16">
        <v>66.599999999999994</v>
      </c>
      <c r="I16">
        <v>2.72</v>
      </c>
      <c r="J16">
        <v>74.5</v>
      </c>
      <c r="K16">
        <v>44.7</v>
      </c>
      <c r="L16">
        <v>17.7</v>
      </c>
      <c r="M16">
        <v>10.199999999999999</v>
      </c>
      <c r="N16">
        <v>0.59099999999999997</v>
      </c>
      <c r="O16">
        <v>0.75900000000000001</v>
      </c>
      <c r="P16">
        <v>1.8480000000000001</v>
      </c>
      <c r="Q16">
        <v>5.4</v>
      </c>
      <c r="R16">
        <v>47</v>
      </c>
      <c r="S16">
        <f>(F16-G16/2)-(F15-G15/2)</f>
        <v>24.75</v>
      </c>
      <c r="T16" t="b">
        <f t="shared" si="0"/>
        <v>0</v>
      </c>
      <c r="X16">
        <f t="shared" si="2"/>
        <v>44.75</v>
      </c>
    </row>
    <row r="17" spans="1:24" hidden="1">
      <c r="A17" t="s">
        <v>12</v>
      </c>
      <c r="B17">
        <v>177881.51</v>
      </c>
      <c r="C17">
        <v>192096.24</v>
      </c>
      <c r="D17">
        <v>1</v>
      </c>
      <c r="E17" t="s">
        <v>171</v>
      </c>
      <c r="F17">
        <v>31</v>
      </c>
      <c r="G17">
        <v>21.5</v>
      </c>
      <c r="H17">
        <v>49.1</v>
      </c>
      <c r="I17">
        <v>2.686666666666667</v>
      </c>
      <c r="J17">
        <v>53.320000000000007</v>
      </c>
      <c r="K17">
        <v>27.640000000000004</v>
      </c>
      <c r="L17">
        <v>61.7</v>
      </c>
      <c r="M17">
        <v>32.059999999999995</v>
      </c>
      <c r="N17">
        <v>0.74380000000000002</v>
      </c>
      <c r="O17">
        <v>0.91600000000000004</v>
      </c>
      <c r="P17">
        <v>1.4225999999999999</v>
      </c>
      <c r="Q17">
        <v>6.4799999999999995</v>
      </c>
      <c r="R17">
        <v>141</v>
      </c>
      <c r="T17" t="b">
        <f t="shared" si="0"/>
        <v>1</v>
      </c>
    </row>
    <row r="18" spans="1:24" hidden="1">
      <c r="A18" t="s">
        <v>13</v>
      </c>
      <c r="B18">
        <v>177433.24</v>
      </c>
      <c r="C18">
        <v>192102.64</v>
      </c>
      <c r="D18">
        <v>1.6</v>
      </c>
      <c r="E18" t="s">
        <v>171</v>
      </c>
      <c r="F18">
        <v>30</v>
      </c>
      <c r="G18">
        <v>20</v>
      </c>
      <c r="H18">
        <v>44.949999999999996</v>
      </c>
      <c r="I18">
        <v>2.6799999999999997</v>
      </c>
      <c r="J18">
        <v>61.5</v>
      </c>
      <c r="K18">
        <v>35.174999999999997</v>
      </c>
      <c r="L18">
        <v>62.06</v>
      </c>
      <c r="M18">
        <v>32.58</v>
      </c>
      <c r="N18">
        <v>0.59860000000000002</v>
      </c>
      <c r="O18">
        <v>0.73919999999999997</v>
      </c>
      <c r="P18">
        <v>1.3031999999999999</v>
      </c>
      <c r="Q18">
        <v>6.76</v>
      </c>
      <c r="R18">
        <v>151</v>
      </c>
      <c r="T18" t="b">
        <f t="shared" si="0"/>
        <v>1</v>
      </c>
      <c r="V18">
        <v>18.5</v>
      </c>
    </row>
    <row r="19" spans="1:24" hidden="1">
      <c r="A19" t="s">
        <v>14</v>
      </c>
      <c r="B19">
        <v>177123.22</v>
      </c>
      <c r="C19">
        <v>192182.02</v>
      </c>
      <c r="D19">
        <v>1.5</v>
      </c>
      <c r="E19" t="s">
        <v>171</v>
      </c>
      <c r="F19">
        <v>28.5</v>
      </c>
      <c r="G19">
        <v>18.5</v>
      </c>
      <c r="H19">
        <v>45.766666666666673</v>
      </c>
      <c r="I19">
        <v>2.6850000000000001</v>
      </c>
      <c r="J19">
        <v>51.04</v>
      </c>
      <c r="K19">
        <v>26.82</v>
      </c>
      <c r="L19">
        <v>51.1</v>
      </c>
      <c r="M19">
        <v>29.2</v>
      </c>
      <c r="N19">
        <v>0.495</v>
      </c>
      <c r="O19">
        <v>0.81620000000000004</v>
      </c>
      <c r="P19">
        <v>1.3327999999999998</v>
      </c>
      <c r="Q19">
        <v>5.54</v>
      </c>
      <c r="R19">
        <v>93</v>
      </c>
      <c r="T19" t="b">
        <f t="shared" si="0"/>
        <v>1</v>
      </c>
    </row>
    <row r="20" spans="1:24">
      <c r="A20" t="s">
        <v>15</v>
      </c>
      <c r="B20">
        <v>179229.06</v>
      </c>
      <c r="C20">
        <v>192580.18</v>
      </c>
      <c r="D20">
        <v>2.2000000000000002</v>
      </c>
      <c r="E20" t="s">
        <v>171</v>
      </c>
      <c r="F20">
        <v>11</v>
      </c>
      <c r="G20">
        <v>1</v>
      </c>
      <c r="H20">
        <v>40.599999999999994</v>
      </c>
      <c r="I20">
        <v>2.6749999999999998</v>
      </c>
      <c r="J20">
        <v>41.55</v>
      </c>
      <c r="K20">
        <v>16.95</v>
      </c>
      <c r="L20">
        <v>53.1</v>
      </c>
      <c r="M20">
        <v>29.2</v>
      </c>
      <c r="N20">
        <v>0.4345</v>
      </c>
      <c r="O20">
        <v>0.5585</v>
      </c>
      <c r="P20">
        <v>1.1215000000000002</v>
      </c>
      <c r="Q20">
        <v>4.3</v>
      </c>
      <c r="R20">
        <v>128.5</v>
      </c>
      <c r="T20" t="b">
        <f t="shared" si="0"/>
        <v>0</v>
      </c>
      <c r="U20">
        <f>0.5*(O20-O21)^2</f>
        <v>1.2720124999999995E-2</v>
      </c>
      <c r="V20">
        <v>9.5</v>
      </c>
      <c r="W20">
        <f>ABS(O20-O21)</f>
        <v>0.15949999999999998</v>
      </c>
      <c r="X20">
        <f t="shared" ref="X20:X21" si="3">F20-G20/2</f>
        <v>10.5</v>
      </c>
    </row>
    <row r="21" spans="1:24">
      <c r="A21" t="s">
        <v>15</v>
      </c>
      <c r="B21">
        <v>179229.06</v>
      </c>
      <c r="C21">
        <v>192580.18</v>
      </c>
      <c r="D21">
        <v>2.2000000000000002</v>
      </c>
      <c r="E21" t="s">
        <v>171</v>
      </c>
      <c r="F21">
        <v>28</v>
      </c>
      <c r="G21">
        <v>16</v>
      </c>
      <c r="H21">
        <v>51.933333333333337</v>
      </c>
      <c r="I21">
        <v>2.706666666666667</v>
      </c>
      <c r="J21">
        <v>54.800000000000004</v>
      </c>
      <c r="K21">
        <v>29.066666666666663</v>
      </c>
      <c r="L21">
        <v>80.7</v>
      </c>
      <c r="M21">
        <v>40.799999999999997</v>
      </c>
      <c r="N21">
        <v>0.57033333333333325</v>
      </c>
      <c r="O21">
        <v>0.71799999999999997</v>
      </c>
      <c r="P21">
        <v>1.4339999999999999</v>
      </c>
      <c r="Q21">
        <v>6.35</v>
      </c>
      <c r="R21">
        <v>113.33333333333333</v>
      </c>
      <c r="S21">
        <f>(F21-G21/2)-(F20-G20/2)</f>
        <v>9.5</v>
      </c>
      <c r="T21" t="b">
        <f t="shared" si="0"/>
        <v>0</v>
      </c>
      <c r="X21">
        <f t="shared" si="3"/>
        <v>20</v>
      </c>
    </row>
    <row r="22" spans="1:24" hidden="1">
      <c r="A22" t="s">
        <v>16</v>
      </c>
      <c r="B22">
        <v>178820.39</v>
      </c>
      <c r="C22">
        <v>192533.62</v>
      </c>
      <c r="D22">
        <v>2</v>
      </c>
      <c r="E22" t="s">
        <v>171</v>
      </c>
      <c r="F22">
        <v>34.299999999999997</v>
      </c>
      <c r="G22">
        <v>23.8</v>
      </c>
      <c r="H22">
        <v>48.199999999999996</v>
      </c>
      <c r="I22">
        <v>2.6866666666666661</v>
      </c>
      <c r="J22">
        <v>53.316666666666663</v>
      </c>
      <c r="K22">
        <v>28.233333333333334</v>
      </c>
      <c r="L22">
        <v>95.583333333333329</v>
      </c>
      <c r="M22">
        <v>49.033333333333331</v>
      </c>
      <c r="N22">
        <v>0.61799999999999999</v>
      </c>
      <c r="O22">
        <v>0.73899999999999999</v>
      </c>
      <c r="P22">
        <v>1.3091666666666666</v>
      </c>
      <c r="Q22">
        <v>7.166666666666667</v>
      </c>
      <c r="R22">
        <v>176.83333333333334</v>
      </c>
      <c r="T22" t="b">
        <f t="shared" si="0"/>
        <v>1</v>
      </c>
      <c r="V22">
        <v>27.75</v>
      </c>
    </row>
    <row r="23" spans="1:24" hidden="1">
      <c r="A23" t="s">
        <v>17</v>
      </c>
      <c r="B23">
        <v>177994.43</v>
      </c>
      <c r="C23">
        <v>192431.31</v>
      </c>
      <c r="D23">
        <v>2.2999999999999998</v>
      </c>
      <c r="E23" t="s">
        <v>171</v>
      </c>
      <c r="F23">
        <v>28.5</v>
      </c>
      <c r="G23">
        <v>18</v>
      </c>
      <c r="H23">
        <v>50.75</v>
      </c>
      <c r="I23">
        <v>2.6950000000000003</v>
      </c>
      <c r="J23">
        <v>56.324999999999996</v>
      </c>
      <c r="K23">
        <v>30.625</v>
      </c>
      <c r="L23">
        <v>62.150000000000006</v>
      </c>
      <c r="M23">
        <v>34</v>
      </c>
      <c r="N23">
        <v>0.67349999999999999</v>
      </c>
      <c r="O23">
        <v>0.76924999999999999</v>
      </c>
      <c r="P23">
        <v>1.3920000000000001</v>
      </c>
      <c r="Q23">
        <v>6.3</v>
      </c>
      <c r="R23">
        <v>146.5</v>
      </c>
      <c r="T23" t="b">
        <f t="shared" si="0"/>
        <v>1</v>
      </c>
    </row>
    <row r="24" spans="1:24" hidden="1">
      <c r="A24" t="s">
        <v>18</v>
      </c>
      <c r="B24">
        <v>177618.17</v>
      </c>
      <c r="C24">
        <v>192369.72</v>
      </c>
      <c r="D24">
        <v>1.5</v>
      </c>
      <c r="E24" t="s">
        <v>171</v>
      </c>
      <c r="F24">
        <v>31</v>
      </c>
      <c r="G24">
        <v>20.5</v>
      </c>
      <c r="H24">
        <v>52.25</v>
      </c>
      <c r="I24">
        <v>2.6975000000000002</v>
      </c>
      <c r="J24">
        <v>57.575000000000003</v>
      </c>
      <c r="K24">
        <v>31.175000000000001</v>
      </c>
      <c r="L24">
        <v>69.88000000000001</v>
      </c>
      <c r="M24">
        <v>27.700000000000003</v>
      </c>
      <c r="N24">
        <v>0.66159999999999997</v>
      </c>
      <c r="O24">
        <v>0.79</v>
      </c>
      <c r="P24">
        <v>1.4129999999999998</v>
      </c>
      <c r="Q24">
        <v>7.3199999999999985</v>
      </c>
      <c r="R24">
        <v>124.8</v>
      </c>
      <c r="T24" t="b">
        <f t="shared" si="0"/>
        <v>1</v>
      </c>
      <c r="V24">
        <v>17.199999999999996</v>
      </c>
    </row>
    <row r="25" spans="1:24" hidden="1">
      <c r="A25" t="s">
        <v>19</v>
      </c>
      <c r="B25">
        <v>177199.68</v>
      </c>
      <c r="C25">
        <v>192569.64</v>
      </c>
      <c r="D25">
        <v>1.4</v>
      </c>
      <c r="E25" t="s">
        <v>171</v>
      </c>
      <c r="F25">
        <v>34</v>
      </c>
      <c r="G25">
        <v>22</v>
      </c>
      <c r="H25">
        <v>49.125</v>
      </c>
      <c r="I25">
        <v>2.6924999999999999</v>
      </c>
      <c r="J25">
        <v>49.099999999999994</v>
      </c>
      <c r="K25">
        <v>25.549999999999997</v>
      </c>
      <c r="L25">
        <v>59.400000000000006</v>
      </c>
      <c r="M25">
        <v>31.5</v>
      </c>
      <c r="N25">
        <v>0.5129999999999999</v>
      </c>
      <c r="O25">
        <v>0.62575000000000003</v>
      </c>
      <c r="P25">
        <v>1.3394999999999999</v>
      </c>
      <c r="Q25">
        <v>6.6</v>
      </c>
      <c r="R25">
        <v>100.75</v>
      </c>
      <c r="T25" t="b">
        <f t="shared" si="0"/>
        <v>1</v>
      </c>
    </row>
    <row r="26" spans="1:24">
      <c r="A26" t="s">
        <v>20</v>
      </c>
      <c r="B26">
        <v>178989.99</v>
      </c>
      <c r="C26">
        <v>193042.74</v>
      </c>
      <c r="D26">
        <v>1</v>
      </c>
      <c r="E26" t="s">
        <v>171</v>
      </c>
      <c r="F26">
        <v>10.5</v>
      </c>
      <c r="G26">
        <v>3.5</v>
      </c>
      <c r="H26">
        <v>47.3</v>
      </c>
      <c r="I26">
        <v>2.68</v>
      </c>
      <c r="J26">
        <v>45.1</v>
      </c>
      <c r="K26">
        <v>23.2</v>
      </c>
      <c r="L26">
        <v>49.8</v>
      </c>
      <c r="M26">
        <v>27.5</v>
      </c>
      <c r="N26">
        <v>0.504</v>
      </c>
      <c r="O26">
        <v>0.60399999999999998</v>
      </c>
      <c r="P26">
        <v>1.288</v>
      </c>
      <c r="Q26">
        <v>9.4</v>
      </c>
      <c r="R26">
        <v>122</v>
      </c>
      <c r="T26" t="b">
        <f t="shared" si="0"/>
        <v>0</v>
      </c>
      <c r="U26">
        <f>0.5*(O26-O27)^2</f>
        <v>1.0952000000000003E-2</v>
      </c>
      <c r="V26">
        <v>23.75</v>
      </c>
      <c r="W26">
        <f>ABS(O26-O27)</f>
        <v>0.14800000000000002</v>
      </c>
      <c r="X26">
        <f t="shared" ref="X26:X27" si="4">F26-G26/2</f>
        <v>8.75</v>
      </c>
    </row>
    <row r="27" spans="1:24">
      <c r="A27" t="s">
        <v>20</v>
      </c>
      <c r="B27">
        <v>178989.99</v>
      </c>
      <c r="C27">
        <v>193042.74</v>
      </c>
      <c r="D27">
        <v>1</v>
      </c>
      <c r="E27" t="s">
        <v>171</v>
      </c>
      <c r="F27">
        <v>52.5</v>
      </c>
      <c r="G27">
        <v>40</v>
      </c>
      <c r="H27">
        <v>51.774999999999999</v>
      </c>
      <c r="I27">
        <v>2.6925000000000003</v>
      </c>
      <c r="J27">
        <v>55.275000000000006</v>
      </c>
      <c r="K27">
        <v>29.224999999999998</v>
      </c>
      <c r="L27">
        <v>74.825000000000003</v>
      </c>
      <c r="M27">
        <v>16.399999999999999</v>
      </c>
      <c r="N27">
        <v>0.59800000000000009</v>
      </c>
      <c r="O27">
        <v>0.752</v>
      </c>
      <c r="P27">
        <v>1.4020000000000001</v>
      </c>
      <c r="Q27">
        <v>6.8500000000000005</v>
      </c>
      <c r="R27">
        <v>109.25</v>
      </c>
      <c r="S27">
        <f>(F27-G27/2)-(F26-G26/2)</f>
        <v>23.75</v>
      </c>
      <c r="T27" t="b">
        <f t="shared" si="0"/>
        <v>0</v>
      </c>
      <c r="X27">
        <f t="shared" si="4"/>
        <v>32.5</v>
      </c>
    </row>
    <row r="28" spans="1:24" hidden="1">
      <c r="A28" t="s">
        <v>21</v>
      </c>
      <c r="B28">
        <v>178524.44</v>
      </c>
      <c r="C28">
        <v>192777.95</v>
      </c>
      <c r="D28">
        <v>1.5</v>
      </c>
      <c r="E28" t="s">
        <v>171</v>
      </c>
      <c r="F28">
        <v>36</v>
      </c>
      <c r="G28">
        <v>25.5</v>
      </c>
      <c r="H28">
        <v>42.033333333333339</v>
      </c>
      <c r="I28">
        <v>2.69</v>
      </c>
      <c r="J28">
        <v>48.066666666666663</v>
      </c>
      <c r="K28">
        <v>23.166666666666668</v>
      </c>
      <c r="L28">
        <v>87.433333333333337</v>
      </c>
      <c r="M28" t="s">
        <v>172</v>
      </c>
      <c r="N28">
        <v>0.60716666666666674</v>
      </c>
      <c r="O28">
        <v>0.73</v>
      </c>
      <c r="P28">
        <v>1.3356666666666668</v>
      </c>
      <c r="Q28">
        <v>6.8666666666666671</v>
      </c>
      <c r="R28">
        <v>160.83333333333334</v>
      </c>
      <c r="T28" t="b">
        <f t="shared" si="0"/>
        <v>1</v>
      </c>
      <c r="V28">
        <v>12.75</v>
      </c>
    </row>
    <row r="29" spans="1:24" hidden="1">
      <c r="A29" t="s">
        <v>22</v>
      </c>
      <c r="B29">
        <v>178252.79</v>
      </c>
      <c r="C29">
        <v>192809.82</v>
      </c>
      <c r="D29">
        <v>1.5</v>
      </c>
      <c r="E29" t="s">
        <v>171</v>
      </c>
      <c r="F29">
        <v>34.5</v>
      </c>
      <c r="G29">
        <v>24.5</v>
      </c>
      <c r="H29">
        <v>49.29999999999999</v>
      </c>
      <c r="I29">
        <v>2.7000000000000006</v>
      </c>
      <c r="J29">
        <v>61.833333333333336</v>
      </c>
      <c r="K29">
        <v>34.65</v>
      </c>
      <c r="L29">
        <v>75.61666666666666</v>
      </c>
      <c r="M29">
        <v>39.550000000000004</v>
      </c>
      <c r="N29">
        <v>0.67049999999999998</v>
      </c>
      <c r="O29">
        <v>0.75749999999999995</v>
      </c>
      <c r="P29">
        <v>1.3493333333333333</v>
      </c>
      <c r="Q29">
        <v>8.3666666666666654</v>
      </c>
      <c r="R29">
        <v>140.83333333333334</v>
      </c>
      <c r="T29" t="b">
        <f t="shared" si="0"/>
        <v>1</v>
      </c>
    </row>
    <row r="30" spans="1:24" hidden="1">
      <c r="A30" t="s">
        <v>23</v>
      </c>
      <c r="B30">
        <v>178216.88</v>
      </c>
      <c r="C30">
        <v>193217.58</v>
      </c>
      <c r="D30">
        <v>1.4</v>
      </c>
      <c r="E30" t="s">
        <v>171</v>
      </c>
      <c r="F30">
        <v>48.5</v>
      </c>
      <c r="G30">
        <v>38</v>
      </c>
      <c r="H30">
        <v>44.155555555555551</v>
      </c>
      <c r="I30">
        <v>2.6888888888888887</v>
      </c>
      <c r="J30">
        <v>45.355555555555561</v>
      </c>
      <c r="K30">
        <v>21.677777777777774</v>
      </c>
      <c r="L30">
        <v>64.160000000000011</v>
      </c>
      <c r="M30">
        <v>34.409999999999997</v>
      </c>
      <c r="N30">
        <v>0.5643999999999999</v>
      </c>
      <c r="O30">
        <v>0.74790000000000012</v>
      </c>
      <c r="P30">
        <v>1.2075999999999998</v>
      </c>
      <c r="Q30">
        <v>6.3499999999999988</v>
      </c>
      <c r="R30">
        <v>141.30000000000001</v>
      </c>
      <c r="T30" t="b">
        <f t="shared" si="0"/>
        <v>1</v>
      </c>
      <c r="V30">
        <v>12.2</v>
      </c>
    </row>
    <row r="31" spans="1:24" hidden="1">
      <c r="A31" t="s">
        <v>24</v>
      </c>
      <c r="B31">
        <v>177981.93</v>
      </c>
      <c r="C31">
        <v>192801.22</v>
      </c>
      <c r="D31">
        <v>0.7</v>
      </c>
      <c r="E31" t="s">
        <v>171</v>
      </c>
      <c r="F31">
        <v>31.2</v>
      </c>
      <c r="G31">
        <v>22.2</v>
      </c>
      <c r="H31">
        <v>52.339999999999996</v>
      </c>
      <c r="I31">
        <v>2.69</v>
      </c>
      <c r="J31">
        <v>50.04</v>
      </c>
      <c r="K31">
        <v>24.72</v>
      </c>
      <c r="L31">
        <v>78.224999999999994</v>
      </c>
      <c r="M31">
        <v>40.125</v>
      </c>
      <c r="N31">
        <v>0.5673999999999999</v>
      </c>
      <c r="O31">
        <v>0.68399999999999994</v>
      </c>
      <c r="P31">
        <v>1.3618000000000001</v>
      </c>
      <c r="Q31">
        <v>8.2249999999999996</v>
      </c>
      <c r="R31">
        <v>134.19999999999999</v>
      </c>
      <c r="T31" t="b">
        <f t="shared" si="0"/>
        <v>1</v>
      </c>
    </row>
    <row r="32" spans="1:24" hidden="1">
      <c r="A32" t="s">
        <v>25</v>
      </c>
      <c r="B32">
        <v>177624.56</v>
      </c>
      <c r="C32">
        <v>192798.07999999999</v>
      </c>
      <c r="D32">
        <v>1.3</v>
      </c>
      <c r="E32" t="s">
        <v>171</v>
      </c>
      <c r="F32">
        <v>31</v>
      </c>
      <c r="G32">
        <v>21</v>
      </c>
      <c r="H32">
        <v>44.583333333333336</v>
      </c>
      <c r="I32">
        <v>2.6850000000000001</v>
      </c>
      <c r="J32">
        <v>44.5</v>
      </c>
      <c r="K32">
        <v>20.466666666666665</v>
      </c>
      <c r="L32">
        <v>61.719999999999992</v>
      </c>
      <c r="M32">
        <v>37.633333333333333</v>
      </c>
      <c r="N32">
        <v>0.5149999999999999</v>
      </c>
      <c r="O32">
        <v>0.5222</v>
      </c>
      <c r="P32">
        <v>1.2550000000000001</v>
      </c>
      <c r="Q32">
        <v>5.92</v>
      </c>
      <c r="R32">
        <v>147</v>
      </c>
      <c r="T32" t="b">
        <f t="shared" si="0"/>
        <v>1</v>
      </c>
      <c r="V32">
        <v>16.75</v>
      </c>
    </row>
    <row r="33" spans="1:24" hidden="1">
      <c r="A33" t="s">
        <v>26</v>
      </c>
      <c r="B33">
        <v>179670.56</v>
      </c>
      <c r="C33">
        <v>191302.44</v>
      </c>
      <c r="D33">
        <v>2.2000000000000002</v>
      </c>
      <c r="E33" t="s">
        <v>171</v>
      </c>
      <c r="F33">
        <v>43.8</v>
      </c>
      <c r="G33">
        <v>26.3</v>
      </c>
      <c r="H33">
        <v>45.822222222222223</v>
      </c>
      <c r="I33">
        <v>2.6833333333333336</v>
      </c>
      <c r="J33">
        <v>46.266666666666673</v>
      </c>
      <c r="K33">
        <v>21.799999999999997</v>
      </c>
      <c r="L33">
        <v>75.922222222222217</v>
      </c>
      <c r="M33">
        <v>40.299999999999997</v>
      </c>
      <c r="N33">
        <v>1.0875555555555554</v>
      </c>
      <c r="O33">
        <v>0.72466666666666668</v>
      </c>
      <c r="P33">
        <v>1.2563333333333333</v>
      </c>
      <c r="Q33">
        <v>7.7988888888888885</v>
      </c>
      <c r="R33">
        <v>161.07777777777778</v>
      </c>
      <c r="T33" t="b">
        <f t="shared" si="0"/>
        <v>1</v>
      </c>
    </row>
    <row r="34" spans="1:24" hidden="1">
      <c r="A34" t="s">
        <v>27</v>
      </c>
      <c r="B34">
        <v>179533.31</v>
      </c>
      <c r="C34">
        <v>191455.7</v>
      </c>
      <c r="D34">
        <v>3.5</v>
      </c>
      <c r="E34" t="s">
        <v>171</v>
      </c>
      <c r="F34">
        <v>32</v>
      </c>
      <c r="G34">
        <v>16</v>
      </c>
      <c r="H34">
        <v>42.7</v>
      </c>
      <c r="I34">
        <v>2.6859999999999999</v>
      </c>
      <c r="J34">
        <v>44.819999999999993</v>
      </c>
      <c r="K34">
        <v>20.58</v>
      </c>
      <c r="L34">
        <v>85.160000000000011</v>
      </c>
      <c r="M34">
        <v>44.86</v>
      </c>
      <c r="N34">
        <v>0.45620000000000005</v>
      </c>
      <c r="O34">
        <v>0.60419999999999996</v>
      </c>
      <c r="P34">
        <v>1.1594000000000002</v>
      </c>
      <c r="Q34">
        <v>6.3</v>
      </c>
      <c r="R34">
        <v>162.19999999999999</v>
      </c>
      <c r="T34" t="b">
        <f t="shared" ref="T34:T65" si="5">COUNTIF($A$2:$A$199, A34)=1</f>
        <v>1</v>
      </c>
      <c r="V34">
        <v>21.75</v>
      </c>
    </row>
    <row r="35" spans="1:24" hidden="1">
      <c r="A35" t="s">
        <v>28</v>
      </c>
      <c r="B35">
        <v>179182.24</v>
      </c>
      <c r="C35">
        <v>190930.9</v>
      </c>
      <c r="D35">
        <v>2</v>
      </c>
      <c r="E35" t="s">
        <v>171</v>
      </c>
      <c r="F35">
        <v>58.5</v>
      </c>
      <c r="G35">
        <v>42</v>
      </c>
      <c r="H35">
        <v>47.107142857142868</v>
      </c>
      <c r="I35">
        <v>2.6758571428571427</v>
      </c>
      <c r="J35">
        <v>47.742857142857133</v>
      </c>
      <c r="K35">
        <v>24.050000000000004</v>
      </c>
      <c r="L35">
        <v>50.336363636363643</v>
      </c>
      <c r="M35">
        <v>28.390000000000004</v>
      </c>
      <c r="N35">
        <v>0.66441666666666666</v>
      </c>
      <c r="O35">
        <v>0.60183333333333333</v>
      </c>
      <c r="P35">
        <v>1.3069999999999999</v>
      </c>
      <c r="Q35">
        <v>4.3090909090909086</v>
      </c>
      <c r="R35">
        <v>121.83333333333333</v>
      </c>
      <c r="T35" t="b">
        <f t="shared" si="5"/>
        <v>1</v>
      </c>
    </row>
    <row r="36" spans="1:24">
      <c r="A36" t="s">
        <v>29</v>
      </c>
      <c r="B36">
        <v>178629.47</v>
      </c>
      <c r="C36">
        <v>190928.73</v>
      </c>
      <c r="D36">
        <v>2.9</v>
      </c>
      <c r="E36" t="s">
        <v>171</v>
      </c>
      <c r="F36">
        <v>37.5</v>
      </c>
      <c r="G36">
        <v>23.2</v>
      </c>
      <c r="H36">
        <v>50.25</v>
      </c>
      <c r="I36">
        <v>2.6819999999999999</v>
      </c>
      <c r="J36">
        <v>52.262500000000003</v>
      </c>
      <c r="K36">
        <v>28.0625</v>
      </c>
      <c r="L36">
        <v>63.98571428571428</v>
      </c>
      <c r="M36">
        <v>37.24</v>
      </c>
      <c r="N36">
        <v>2.9269999999999996</v>
      </c>
      <c r="O36">
        <v>0.62771428571428578</v>
      </c>
      <c r="P36">
        <v>1.4068571428571428</v>
      </c>
      <c r="Q36">
        <v>5.3285714285714292</v>
      </c>
      <c r="R36">
        <v>103.85714285714286</v>
      </c>
      <c r="T36" t="b">
        <f t="shared" si="5"/>
        <v>0</v>
      </c>
      <c r="U36">
        <f>0.5*(O36-O37)^2</f>
        <v>2.1262165816326548E-2</v>
      </c>
      <c r="V36">
        <v>18.5</v>
      </c>
      <c r="W36">
        <f>ABS(O36-O37)</f>
        <v>0.20621428571428579</v>
      </c>
      <c r="X36">
        <f t="shared" ref="X36:X39" si="6">F36-G36/2</f>
        <v>25.9</v>
      </c>
    </row>
    <row r="37" spans="1:24">
      <c r="A37" t="s">
        <v>29</v>
      </c>
      <c r="B37">
        <v>178629.47</v>
      </c>
      <c r="C37">
        <v>190928.73</v>
      </c>
      <c r="D37">
        <v>2.9</v>
      </c>
      <c r="E37" t="s">
        <v>171</v>
      </c>
      <c r="F37">
        <v>48.8</v>
      </c>
      <c r="G37">
        <v>8.8000000000000007</v>
      </c>
      <c r="H37">
        <v>38.475000000000001</v>
      </c>
      <c r="I37">
        <v>2.6715</v>
      </c>
      <c r="J37">
        <v>46.699999999999996</v>
      </c>
      <c r="K37">
        <v>21.7</v>
      </c>
      <c r="L37">
        <v>53.7</v>
      </c>
      <c r="M37">
        <v>30.35</v>
      </c>
      <c r="N37">
        <v>0.31</v>
      </c>
      <c r="O37">
        <v>0.42149999999999999</v>
      </c>
      <c r="P37">
        <v>1.089</v>
      </c>
      <c r="Q37">
        <v>3.5</v>
      </c>
      <c r="R37">
        <v>135.5</v>
      </c>
      <c r="S37">
        <f>(F37-G37/2)-(F36-G36/2)</f>
        <v>18.5</v>
      </c>
      <c r="T37" t="b">
        <f t="shared" si="5"/>
        <v>0</v>
      </c>
      <c r="X37">
        <f t="shared" si="6"/>
        <v>44.4</v>
      </c>
    </row>
    <row r="38" spans="1:24">
      <c r="A38" t="s">
        <v>30</v>
      </c>
      <c r="B38">
        <v>178050.4</v>
      </c>
      <c r="C38">
        <v>191297.22</v>
      </c>
      <c r="D38">
        <v>4.2</v>
      </c>
      <c r="E38" t="s">
        <v>171</v>
      </c>
      <c r="F38">
        <v>33</v>
      </c>
      <c r="G38">
        <v>18.3</v>
      </c>
      <c r="H38">
        <v>49.550000000000004</v>
      </c>
      <c r="I38">
        <v>2.688333333333333</v>
      </c>
      <c r="J38">
        <v>54.666666666666657</v>
      </c>
      <c r="K38">
        <v>28.366666666666671</v>
      </c>
      <c r="L38">
        <v>98.516666666666666</v>
      </c>
      <c r="M38">
        <v>52.316666666666663</v>
      </c>
      <c r="N38">
        <v>0.56266666666666676</v>
      </c>
      <c r="O38">
        <v>0.69466666666666665</v>
      </c>
      <c r="P38">
        <v>1.3381666666666667</v>
      </c>
      <c r="Q38">
        <v>5.9499999999999993</v>
      </c>
      <c r="R38">
        <v>156.5</v>
      </c>
      <c r="T38" t="b">
        <f t="shared" si="5"/>
        <v>0</v>
      </c>
      <c r="U38">
        <f>0.5*(O38-O39)^2</f>
        <v>1.3475347222222225E-2</v>
      </c>
      <c r="V38">
        <v>21.849999999999994</v>
      </c>
      <c r="W38">
        <f>ABS(O38-O39)</f>
        <v>0.16416666666666668</v>
      </c>
      <c r="X38">
        <f t="shared" si="6"/>
        <v>23.85</v>
      </c>
    </row>
    <row r="39" spans="1:24">
      <c r="A39" t="s">
        <v>30</v>
      </c>
      <c r="B39">
        <v>178050.4</v>
      </c>
      <c r="C39">
        <v>191297.22</v>
      </c>
      <c r="D39">
        <v>4.2</v>
      </c>
      <c r="E39" t="s">
        <v>171</v>
      </c>
      <c r="F39">
        <v>52.4</v>
      </c>
      <c r="G39">
        <v>13.4</v>
      </c>
      <c r="H39">
        <v>40.425000000000004</v>
      </c>
      <c r="I39">
        <v>2.6824999999999997</v>
      </c>
      <c r="J39">
        <v>46.375</v>
      </c>
      <c r="K39">
        <v>21.774999999999999</v>
      </c>
      <c r="L39">
        <v>140.6</v>
      </c>
      <c r="M39">
        <v>74.774999999999991</v>
      </c>
      <c r="N39">
        <v>0.37650000000000006</v>
      </c>
      <c r="O39">
        <v>0.53049999999999997</v>
      </c>
      <c r="P39">
        <v>1.0887499999999999</v>
      </c>
      <c r="Q39">
        <v>7.375</v>
      </c>
      <c r="R39">
        <v>200.25</v>
      </c>
      <c r="S39">
        <f>(F39-G39/2)-(F38-G38/2)</f>
        <v>21.849999999999994</v>
      </c>
      <c r="T39" t="b">
        <f t="shared" si="5"/>
        <v>0</v>
      </c>
      <c r="X39">
        <f t="shared" si="6"/>
        <v>45.699999999999996</v>
      </c>
    </row>
    <row r="40" spans="1:24" hidden="1">
      <c r="A40" t="s">
        <v>31</v>
      </c>
      <c r="B40">
        <v>177992.21</v>
      </c>
      <c r="C40">
        <v>191486.3</v>
      </c>
      <c r="D40">
        <v>3.6</v>
      </c>
      <c r="E40" t="s">
        <v>171</v>
      </c>
      <c r="F40">
        <v>52.5</v>
      </c>
      <c r="G40">
        <v>39.6</v>
      </c>
      <c r="H40">
        <v>48.458333333333336</v>
      </c>
      <c r="I40">
        <v>2.6774166666666672</v>
      </c>
      <c r="J40">
        <v>52.19166666666667</v>
      </c>
      <c r="K40">
        <v>27.024999999999995</v>
      </c>
      <c r="L40">
        <v>91.727272727272734</v>
      </c>
      <c r="M40">
        <v>48.027272727272724</v>
      </c>
      <c r="N40">
        <v>0.55563636363636359</v>
      </c>
      <c r="O40">
        <v>0.68618181818181812</v>
      </c>
      <c r="P40">
        <v>1.3820909090909093</v>
      </c>
      <c r="Q40">
        <v>6.963636363636363</v>
      </c>
      <c r="R40">
        <v>143.81818181818181</v>
      </c>
      <c r="T40" t="b">
        <f t="shared" si="5"/>
        <v>1</v>
      </c>
      <c r="V40">
        <v>17.25</v>
      </c>
    </row>
    <row r="41" spans="1:24">
      <c r="A41" t="s">
        <v>32</v>
      </c>
      <c r="B41">
        <v>177908.1</v>
      </c>
      <c r="C41">
        <v>190844.4</v>
      </c>
      <c r="D41">
        <v>0</v>
      </c>
      <c r="E41" t="s">
        <v>171</v>
      </c>
      <c r="F41">
        <v>34.5</v>
      </c>
      <c r="G41">
        <v>18</v>
      </c>
      <c r="H41">
        <v>48.48571428571428</v>
      </c>
      <c r="I41">
        <v>2.6842857142857146</v>
      </c>
      <c r="J41">
        <v>50.300000000000004</v>
      </c>
      <c r="K41">
        <v>26.699999999999996</v>
      </c>
      <c r="L41">
        <v>71.850000000000009</v>
      </c>
      <c r="M41">
        <v>38.466666666666669</v>
      </c>
      <c r="N41">
        <v>0.53933333333333333</v>
      </c>
      <c r="O41">
        <v>0.70250000000000001</v>
      </c>
      <c r="P41">
        <v>1.3658333333333335</v>
      </c>
      <c r="Q41">
        <v>5.7166666666666659</v>
      </c>
      <c r="R41">
        <v>113.16666666666667</v>
      </c>
      <c r="T41" t="b">
        <f t="shared" si="5"/>
        <v>0</v>
      </c>
      <c r="U41">
        <f>0.5*(O41-O42)^2</f>
        <v>1.3778000000000006E-2</v>
      </c>
      <c r="V41">
        <v>27.75</v>
      </c>
      <c r="W41">
        <f>ABS(O41-O42)</f>
        <v>0.16600000000000004</v>
      </c>
      <c r="X41">
        <f t="shared" ref="X41:X44" si="7">F41-G41/2</f>
        <v>25.5</v>
      </c>
    </row>
    <row r="42" spans="1:24">
      <c r="A42" t="s">
        <v>32</v>
      </c>
      <c r="B42">
        <v>177908.1</v>
      </c>
      <c r="C42">
        <v>190844.4</v>
      </c>
      <c r="D42">
        <v>0</v>
      </c>
      <c r="E42" t="s">
        <v>171</v>
      </c>
      <c r="F42">
        <v>55.5</v>
      </c>
      <c r="G42">
        <v>4.5</v>
      </c>
      <c r="H42">
        <v>39.6</v>
      </c>
      <c r="I42">
        <v>2.6900000000000004</v>
      </c>
      <c r="J42">
        <v>47.2</v>
      </c>
      <c r="K42">
        <v>21.65</v>
      </c>
      <c r="L42">
        <v>77.650000000000006</v>
      </c>
      <c r="M42">
        <v>43.4</v>
      </c>
      <c r="N42">
        <v>0.36950000000000005</v>
      </c>
      <c r="O42">
        <v>0.53649999999999998</v>
      </c>
      <c r="P42">
        <v>1.0834999999999999</v>
      </c>
      <c r="Q42">
        <v>4.0999999999999996</v>
      </c>
      <c r="R42">
        <v>150.5</v>
      </c>
      <c r="S42">
        <f>(F42-G42/2)-(F41-G41/2)</f>
        <v>27.75</v>
      </c>
      <c r="T42" t="b">
        <f t="shared" si="5"/>
        <v>0</v>
      </c>
      <c r="X42">
        <f t="shared" si="7"/>
        <v>53.25</v>
      </c>
    </row>
    <row r="43" spans="1:24">
      <c r="A43" t="s">
        <v>33</v>
      </c>
      <c r="B43">
        <v>177778.19</v>
      </c>
      <c r="C43">
        <v>191536.77</v>
      </c>
      <c r="D43">
        <v>0.8</v>
      </c>
      <c r="E43" t="s">
        <v>171</v>
      </c>
      <c r="F43">
        <v>28.4</v>
      </c>
      <c r="G43">
        <v>19.3</v>
      </c>
      <c r="H43">
        <v>47.400000000000006</v>
      </c>
      <c r="I43">
        <v>2.6533333333333333</v>
      </c>
      <c r="J43">
        <v>39.266666666666666</v>
      </c>
      <c r="K43">
        <v>22.983333333333334</v>
      </c>
      <c r="L43">
        <v>55.000000000000007</v>
      </c>
      <c r="M43">
        <v>37.000000000000007</v>
      </c>
      <c r="N43">
        <v>0.37483333333333335</v>
      </c>
      <c r="O43">
        <v>0.51349999999999996</v>
      </c>
      <c r="P43">
        <v>1.2463333333333333</v>
      </c>
      <c r="Q43" t="s">
        <v>172</v>
      </c>
      <c r="R43">
        <v>142.16666666666666</v>
      </c>
      <c r="T43" t="b">
        <f t="shared" si="5"/>
        <v>0</v>
      </c>
      <c r="U43">
        <f>0.5*(O43-O44)^2</f>
        <v>8.2561249999999926E-3</v>
      </c>
      <c r="V43">
        <v>17.199999999999996</v>
      </c>
      <c r="W43">
        <f>ABS(O43-O44)</f>
        <v>0.12849999999999995</v>
      </c>
      <c r="X43">
        <f t="shared" si="7"/>
        <v>18.75</v>
      </c>
    </row>
    <row r="44" spans="1:24">
      <c r="A44" t="s">
        <v>33</v>
      </c>
      <c r="B44">
        <v>177778.19</v>
      </c>
      <c r="C44">
        <v>191536.77</v>
      </c>
      <c r="D44">
        <v>0.8</v>
      </c>
      <c r="E44" t="s">
        <v>171</v>
      </c>
      <c r="F44">
        <v>37.4</v>
      </c>
      <c r="G44">
        <v>2.9</v>
      </c>
      <c r="H44">
        <v>45.4</v>
      </c>
      <c r="I44">
        <v>2.64</v>
      </c>
      <c r="J44">
        <v>39.6</v>
      </c>
      <c r="K44">
        <v>22.8</v>
      </c>
      <c r="L44">
        <v>43.8</v>
      </c>
      <c r="M44">
        <v>33.5</v>
      </c>
      <c r="N44">
        <v>0.28599999999999998</v>
      </c>
      <c r="O44">
        <v>0.38500000000000001</v>
      </c>
      <c r="P44">
        <v>1.2090000000000001</v>
      </c>
      <c r="Q44" t="s">
        <v>172</v>
      </c>
      <c r="R44">
        <v>81</v>
      </c>
      <c r="S44">
        <f>(F44-G44/2)-(F43-G43/2)</f>
        <v>17.199999999999996</v>
      </c>
      <c r="T44" t="b">
        <f t="shared" si="5"/>
        <v>0</v>
      </c>
      <c r="X44">
        <f t="shared" si="7"/>
        <v>35.949999999999996</v>
      </c>
    </row>
    <row r="45" spans="1:24" hidden="1">
      <c r="A45" t="s">
        <v>34</v>
      </c>
      <c r="B45">
        <v>177600.5</v>
      </c>
      <c r="C45">
        <v>190831.93</v>
      </c>
      <c r="D45">
        <v>1.1000000000000001</v>
      </c>
      <c r="E45" t="s">
        <v>171</v>
      </c>
      <c r="F45">
        <v>27.5</v>
      </c>
      <c r="G45">
        <v>17</v>
      </c>
      <c r="H45">
        <v>53.36</v>
      </c>
      <c r="I45">
        <v>2.6819999999999999</v>
      </c>
      <c r="J45">
        <v>47.32</v>
      </c>
      <c r="K45">
        <v>28.74</v>
      </c>
      <c r="L45">
        <v>47.08</v>
      </c>
      <c r="M45" t="s">
        <v>172</v>
      </c>
      <c r="N45">
        <v>0.4151999999999999</v>
      </c>
      <c r="O45">
        <v>0.72919999999999996</v>
      </c>
      <c r="P45">
        <v>1.4614</v>
      </c>
      <c r="Q45" t="s">
        <v>172</v>
      </c>
      <c r="R45">
        <v>259</v>
      </c>
      <c r="T45" t="b">
        <f t="shared" si="5"/>
        <v>1</v>
      </c>
    </row>
    <row r="46" spans="1:24">
      <c r="A46" t="s">
        <v>35</v>
      </c>
      <c r="B46">
        <v>177635.55</v>
      </c>
      <c r="C46">
        <v>191029.86</v>
      </c>
      <c r="D46">
        <v>1.7</v>
      </c>
      <c r="E46" t="s">
        <v>171</v>
      </c>
      <c r="F46">
        <v>30.2</v>
      </c>
      <c r="G46">
        <v>19.7</v>
      </c>
      <c r="H46">
        <v>51.828571428571429</v>
      </c>
      <c r="I46">
        <v>2.6785714285714284</v>
      </c>
      <c r="J46">
        <v>52.75714285714286</v>
      </c>
      <c r="K46">
        <v>28.514285714285712</v>
      </c>
      <c r="L46">
        <v>61.616666666666674</v>
      </c>
      <c r="M46">
        <v>32.449999999999996</v>
      </c>
      <c r="N46">
        <v>0.61716666666666675</v>
      </c>
      <c r="O46">
        <v>0.73716666666666664</v>
      </c>
      <c r="P46">
        <v>1.4635</v>
      </c>
      <c r="Q46">
        <v>6.6833333333333336</v>
      </c>
      <c r="R46">
        <v>140.33333333333334</v>
      </c>
      <c r="T46" t="b">
        <f t="shared" si="5"/>
        <v>0</v>
      </c>
      <c r="U46">
        <f>0.5*(O46-O47)^2</f>
        <v>1.2587555555555548E-2</v>
      </c>
      <c r="V46">
        <v>19.550000000000004</v>
      </c>
      <c r="W46">
        <f>ABS(O46-O47)</f>
        <v>0.15866666666666662</v>
      </c>
      <c r="X46">
        <f t="shared" ref="X46:X47" si="8">F46-G46/2</f>
        <v>20.350000000000001</v>
      </c>
    </row>
    <row r="47" spans="1:24">
      <c r="A47" t="s">
        <v>35</v>
      </c>
      <c r="B47">
        <v>177635.55</v>
      </c>
      <c r="C47">
        <v>191029.86</v>
      </c>
      <c r="D47">
        <v>1.7</v>
      </c>
      <c r="E47" t="s">
        <v>171</v>
      </c>
      <c r="F47">
        <v>43.7</v>
      </c>
      <c r="G47">
        <v>7.6</v>
      </c>
      <c r="H47">
        <v>39.533333333333331</v>
      </c>
      <c r="I47">
        <v>2.6623333333333332</v>
      </c>
      <c r="J47">
        <v>42.666666666666664</v>
      </c>
      <c r="K47">
        <v>21.366666666666664</v>
      </c>
      <c r="L47">
        <v>139.15</v>
      </c>
      <c r="M47">
        <v>73.949999999999989</v>
      </c>
      <c r="N47">
        <v>0.45099999999999996</v>
      </c>
      <c r="O47">
        <v>0.57850000000000001</v>
      </c>
      <c r="P47">
        <v>1.1475</v>
      </c>
      <c r="Q47">
        <v>6.45</v>
      </c>
      <c r="R47">
        <v>229.5</v>
      </c>
      <c r="S47">
        <f>(F47-G47/2)-(F46-G46/2)</f>
        <v>19.550000000000004</v>
      </c>
      <c r="T47" t="b">
        <f t="shared" si="5"/>
        <v>0</v>
      </c>
      <c r="X47">
        <f t="shared" si="8"/>
        <v>39.900000000000006</v>
      </c>
    </row>
    <row r="48" spans="1:24" hidden="1">
      <c r="A48" t="s">
        <v>36</v>
      </c>
      <c r="B48">
        <v>177505.95</v>
      </c>
      <c r="C48">
        <v>190924.27</v>
      </c>
      <c r="D48">
        <v>1.7</v>
      </c>
      <c r="E48" t="s">
        <v>171</v>
      </c>
      <c r="F48">
        <v>30.3</v>
      </c>
      <c r="G48">
        <v>20</v>
      </c>
      <c r="H48" t="s">
        <v>172</v>
      </c>
      <c r="I48" t="s">
        <v>172</v>
      </c>
      <c r="J48" t="s">
        <v>172</v>
      </c>
      <c r="K48" t="s">
        <v>172</v>
      </c>
      <c r="L48">
        <v>68.600000000000009</v>
      </c>
      <c r="M48">
        <v>36.016666666666666</v>
      </c>
      <c r="N48">
        <v>0.65033333333333332</v>
      </c>
      <c r="O48">
        <v>0.73949999999999994</v>
      </c>
      <c r="P48">
        <v>1.5056666666666667</v>
      </c>
      <c r="Q48">
        <v>6.2833333333333323</v>
      </c>
      <c r="R48">
        <v>156.5</v>
      </c>
      <c r="T48" t="b">
        <f t="shared" si="5"/>
        <v>1</v>
      </c>
      <c r="V48">
        <v>17.75</v>
      </c>
    </row>
    <row r="49" spans="1:24" hidden="1">
      <c r="A49" t="s">
        <v>37</v>
      </c>
      <c r="B49">
        <v>177448.42</v>
      </c>
      <c r="C49">
        <v>191233.58</v>
      </c>
      <c r="D49">
        <v>3</v>
      </c>
      <c r="E49" t="s">
        <v>171</v>
      </c>
      <c r="F49">
        <v>31.5</v>
      </c>
      <c r="G49">
        <v>18.5</v>
      </c>
      <c r="H49">
        <v>51.528571428571425</v>
      </c>
      <c r="I49">
        <v>2.6587142857142858</v>
      </c>
      <c r="J49">
        <v>45.571428571428577</v>
      </c>
      <c r="K49">
        <v>27.842857142857138</v>
      </c>
      <c r="L49">
        <v>74.45</v>
      </c>
      <c r="M49" t="s">
        <v>172</v>
      </c>
      <c r="N49">
        <v>0.46016666666666667</v>
      </c>
      <c r="O49">
        <v>0.69</v>
      </c>
      <c r="P49">
        <v>1.4311666666666667</v>
      </c>
      <c r="Q49" t="s">
        <v>172</v>
      </c>
      <c r="R49">
        <v>231.33333333333334</v>
      </c>
      <c r="T49" t="b">
        <f t="shared" si="5"/>
        <v>1</v>
      </c>
    </row>
    <row r="50" spans="1:24" hidden="1">
      <c r="A50" t="s">
        <v>38</v>
      </c>
      <c r="B50">
        <v>177232.51</v>
      </c>
      <c r="C50">
        <v>190937.36</v>
      </c>
      <c r="D50">
        <v>1.1000000000000001</v>
      </c>
      <c r="E50" t="s">
        <v>171</v>
      </c>
      <c r="F50">
        <v>33</v>
      </c>
      <c r="G50">
        <v>22.2</v>
      </c>
      <c r="H50">
        <v>55.160000000000004</v>
      </c>
      <c r="I50">
        <v>2.6590000000000003</v>
      </c>
      <c r="J50">
        <v>48.260000000000005</v>
      </c>
      <c r="K50">
        <v>28.560000000000002</v>
      </c>
      <c r="L50">
        <v>53.866666666666667</v>
      </c>
      <c r="M50" t="s">
        <v>172</v>
      </c>
      <c r="N50">
        <v>0.46349999999999997</v>
      </c>
      <c r="O50">
        <v>0.72699999999999998</v>
      </c>
      <c r="P50">
        <v>1.5471666666666666</v>
      </c>
      <c r="Q50" t="s">
        <v>172</v>
      </c>
      <c r="R50">
        <v>159.16666666666666</v>
      </c>
      <c r="T50" t="b">
        <f t="shared" si="5"/>
        <v>1</v>
      </c>
      <c r="V50">
        <v>18.75</v>
      </c>
    </row>
    <row r="51" spans="1:24" hidden="1">
      <c r="A51" t="s">
        <v>39</v>
      </c>
      <c r="B51">
        <v>177126.99</v>
      </c>
      <c r="C51">
        <v>191117.38</v>
      </c>
      <c r="D51">
        <v>0.9</v>
      </c>
      <c r="E51" t="s">
        <v>171</v>
      </c>
      <c r="F51">
        <v>29</v>
      </c>
      <c r="G51">
        <v>17</v>
      </c>
      <c r="H51">
        <v>53.879999999999995</v>
      </c>
      <c r="I51">
        <v>2.6659999999999999</v>
      </c>
      <c r="J51">
        <v>49.52</v>
      </c>
      <c r="K51">
        <v>30.78</v>
      </c>
      <c r="L51">
        <v>52.4</v>
      </c>
      <c r="M51" t="s">
        <v>172</v>
      </c>
      <c r="N51">
        <v>0.44460000000000005</v>
      </c>
      <c r="O51">
        <v>0.60539999999999994</v>
      </c>
      <c r="P51">
        <v>1.4512</v>
      </c>
      <c r="Q51" t="s">
        <v>172</v>
      </c>
      <c r="R51">
        <v>136.19999999999999</v>
      </c>
      <c r="T51" t="b">
        <f t="shared" si="5"/>
        <v>1</v>
      </c>
    </row>
    <row r="52" spans="1:24" hidden="1">
      <c r="A52" t="s">
        <v>40</v>
      </c>
      <c r="B52">
        <v>176983.89</v>
      </c>
      <c r="C52">
        <v>191017.44</v>
      </c>
      <c r="D52">
        <v>0.9</v>
      </c>
      <c r="E52" t="s">
        <v>171</v>
      </c>
      <c r="F52">
        <v>28.5</v>
      </c>
      <c r="G52">
        <v>18.5</v>
      </c>
      <c r="H52">
        <v>57.383333333333333</v>
      </c>
      <c r="I52">
        <v>2.6633333333333336</v>
      </c>
      <c r="J52">
        <v>50.833333333333336</v>
      </c>
      <c r="K52">
        <v>29.966666666666669</v>
      </c>
      <c r="L52">
        <v>44.066666666666663</v>
      </c>
      <c r="M52" t="s">
        <v>172</v>
      </c>
      <c r="N52">
        <v>0.46616666666666662</v>
      </c>
      <c r="O52">
        <v>0.65150000000000008</v>
      </c>
      <c r="P52">
        <v>1.5921666666666667</v>
      </c>
      <c r="Q52" t="s">
        <v>172</v>
      </c>
      <c r="R52">
        <v>130</v>
      </c>
      <c r="T52" t="b">
        <f t="shared" si="5"/>
        <v>1</v>
      </c>
      <c r="V52">
        <v>17</v>
      </c>
    </row>
    <row r="53" spans="1:24" hidden="1">
      <c r="A53" t="s">
        <v>41</v>
      </c>
      <c r="B53">
        <v>177382.63</v>
      </c>
      <c r="C53">
        <v>191379.68</v>
      </c>
      <c r="D53">
        <v>4.2</v>
      </c>
      <c r="E53" t="s">
        <v>171</v>
      </c>
      <c r="F53">
        <v>31.5</v>
      </c>
      <c r="G53">
        <v>19.5</v>
      </c>
      <c r="H53">
        <v>48.31666666666667</v>
      </c>
      <c r="I53">
        <v>2.6933333333333334</v>
      </c>
      <c r="J53">
        <v>48.716666666666669</v>
      </c>
      <c r="K53">
        <v>24.95</v>
      </c>
      <c r="L53">
        <v>60.166666666666664</v>
      </c>
      <c r="M53" t="s">
        <v>172</v>
      </c>
      <c r="N53">
        <v>0.51800000000000002</v>
      </c>
      <c r="O53">
        <v>0.62583333333333335</v>
      </c>
      <c r="P53">
        <v>1.3141666666666667</v>
      </c>
      <c r="Q53">
        <v>4.45</v>
      </c>
      <c r="R53">
        <v>152.33333333333334</v>
      </c>
      <c r="T53" t="b">
        <f t="shared" si="5"/>
        <v>1</v>
      </c>
    </row>
    <row r="54" spans="1:24" hidden="1">
      <c r="A54" t="s">
        <v>42</v>
      </c>
      <c r="B54">
        <v>176927.39</v>
      </c>
      <c r="C54">
        <v>191452.37</v>
      </c>
      <c r="D54">
        <v>3.2</v>
      </c>
      <c r="E54" t="s">
        <v>171</v>
      </c>
      <c r="F54">
        <v>30</v>
      </c>
      <c r="G54">
        <v>16.5</v>
      </c>
      <c r="H54">
        <v>55.760000000000005</v>
      </c>
      <c r="I54">
        <v>2.6759999999999997</v>
      </c>
      <c r="J54">
        <v>48.46</v>
      </c>
      <c r="K54">
        <v>28.139999999999997</v>
      </c>
      <c r="L54">
        <v>64.900000000000006</v>
      </c>
      <c r="M54" t="s">
        <v>172</v>
      </c>
      <c r="N54">
        <v>0.43160000000000009</v>
      </c>
      <c r="O54">
        <v>1.0626</v>
      </c>
      <c r="P54">
        <v>1.5096000000000001</v>
      </c>
      <c r="Q54" t="s">
        <v>172</v>
      </c>
      <c r="R54">
        <v>160.97999999999999</v>
      </c>
      <c r="T54" t="b">
        <f t="shared" si="5"/>
        <v>1</v>
      </c>
      <c r="V54">
        <v>20.65</v>
      </c>
    </row>
    <row r="55" spans="1:24" hidden="1">
      <c r="A55" t="s">
        <v>43</v>
      </c>
      <c r="B55">
        <v>177515.09</v>
      </c>
      <c r="C55">
        <v>191747.36</v>
      </c>
      <c r="D55">
        <v>0.8</v>
      </c>
      <c r="E55" t="s">
        <v>171</v>
      </c>
      <c r="F55">
        <v>26.5</v>
      </c>
      <c r="G55">
        <v>16</v>
      </c>
      <c r="H55">
        <v>48.239999999999995</v>
      </c>
      <c r="I55">
        <v>2.69</v>
      </c>
      <c r="J55">
        <v>51.9</v>
      </c>
      <c r="K55">
        <v>25.6</v>
      </c>
      <c r="L55">
        <v>66.08</v>
      </c>
      <c r="M55" t="s">
        <v>172</v>
      </c>
      <c r="N55">
        <v>0.59840000000000004</v>
      </c>
      <c r="O55">
        <v>0.75859999999999994</v>
      </c>
      <c r="P55">
        <v>1.3258000000000001</v>
      </c>
      <c r="Q55">
        <v>4.7799999999999994</v>
      </c>
      <c r="R55">
        <v>134.6</v>
      </c>
      <c r="T55" t="b">
        <f t="shared" si="5"/>
        <v>1</v>
      </c>
    </row>
    <row r="56" spans="1:24" hidden="1">
      <c r="A56" t="s">
        <v>44</v>
      </c>
      <c r="B56">
        <v>177713.84</v>
      </c>
      <c r="C56">
        <v>191957.78</v>
      </c>
      <c r="D56">
        <v>1.3</v>
      </c>
      <c r="E56" t="s">
        <v>171</v>
      </c>
      <c r="F56">
        <v>29</v>
      </c>
      <c r="G56">
        <v>18</v>
      </c>
      <c r="H56">
        <v>56.966666666666669</v>
      </c>
      <c r="I56">
        <v>2.6701666666666668</v>
      </c>
      <c r="J56">
        <v>51.4</v>
      </c>
      <c r="K56">
        <v>33.050000000000004</v>
      </c>
      <c r="L56">
        <v>53.58</v>
      </c>
      <c r="M56" t="s">
        <v>172</v>
      </c>
      <c r="N56">
        <v>0.42320000000000002</v>
      </c>
      <c r="O56">
        <v>0.56240000000000001</v>
      </c>
      <c r="P56">
        <v>1.5936000000000001</v>
      </c>
      <c r="Q56" t="s">
        <v>172</v>
      </c>
      <c r="R56">
        <v>199.8</v>
      </c>
      <c r="T56" t="b">
        <f t="shared" si="5"/>
        <v>1</v>
      </c>
      <c r="V56">
        <v>16.5</v>
      </c>
    </row>
    <row r="57" spans="1:24" hidden="1">
      <c r="A57" t="s">
        <v>45</v>
      </c>
      <c r="B57">
        <v>176737.07</v>
      </c>
      <c r="C57">
        <v>191651.29</v>
      </c>
      <c r="D57">
        <v>1.7</v>
      </c>
      <c r="E57" t="s">
        <v>171</v>
      </c>
      <c r="F57">
        <v>29.2</v>
      </c>
      <c r="G57">
        <v>18.7</v>
      </c>
      <c r="H57">
        <v>46.400000000000006</v>
      </c>
      <c r="I57">
        <v>2.648333333333333</v>
      </c>
      <c r="J57">
        <v>37.75</v>
      </c>
      <c r="K57">
        <v>21.616666666666664</v>
      </c>
      <c r="L57">
        <v>50.96</v>
      </c>
      <c r="M57">
        <v>31.879999999999995</v>
      </c>
      <c r="N57">
        <v>0.37480000000000002</v>
      </c>
      <c r="O57">
        <v>0.48659999999999998</v>
      </c>
      <c r="P57">
        <v>1.2578</v>
      </c>
      <c r="Q57" t="s">
        <v>172</v>
      </c>
      <c r="R57">
        <v>90.6</v>
      </c>
      <c r="T57" t="b">
        <f t="shared" si="5"/>
        <v>1</v>
      </c>
    </row>
    <row r="58" spans="1:24" hidden="1">
      <c r="A58" t="s">
        <v>46</v>
      </c>
      <c r="B58">
        <v>177052.49</v>
      </c>
      <c r="C58">
        <v>191950.89</v>
      </c>
      <c r="D58">
        <v>1.2</v>
      </c>
      <c r="E58" t="s">
        <v>171</v>
      </c>
      <c r="F58">
        <v>28</v>
      </c>
      <c r="G58">
        <v>17.5</v>
      </c>
      <c r="H58">
        <v>49.81666666666667</v>
      </c>
      <c r="I58">
        <v>2.6666666666666665</v>
      </c>
      <c r="J58">
        <v>45.9</v>
      </c>
      <c r="K58">
        <v>26.3</v>
      </c>
      <c r="L58">
        <v>46.883333333333333</v>
      </c>
      <c r="M58" t="s">
        <v>172</v>
      </c>
      <c r="N58">
        <v>0.46066666666666672</v>
      </c>
      <c r="O58">
        <v>0.62183333333333335</v>
      </c>
      <c r="P58">
        <v>1.4240000000000002</v>
      </c>
      <c r="Q58" t="s">
        <v>172</v>
      </c>
      <c r="R58">
        <v>114.16666666666667</v>
      </c>
      <c r="T58" t="b">
        <f t="shared" si="5"/>
        <v>1</v>
      </c>
      <c r="V58">
        <v>33.4</v>
      </c>
    </row>
    <row r="59" spans="1:24" hidden="1">
      <c r="A59" t="s">
        <v>47</v>
      </c>
      <c r="B59">
        <v>176865.43</v>
      </c>
      <c r="C59">
        <v>192099.6</v>
      </c>
      <c r="D59">
        <v>0.5</v>
      </c>
      <c r="E59" t="s">
        <v>171</v>
      </c>
      <c r="F59">
        <v>29</v>
      </c>
      <c r="G59">
        <v>18.5</v>
      </c>
      <c r="H59">
        <v>53.566666666666663</v>
      </c>
      <c r="I59">
        <v>2.6966666666666668</v>
      </c>
      <c r="J59">
        <v>58.050000000000011</v>
      </c>
      <c r="K59">
        <v>31.75</v>
      </c>
      <c r="L59">
        <v>72.666666666666671</v>
      </c>
      <c r="M59">
        <v>37.333333333333336</v>
      </c>
      <c r="N59">
        <v>0.66933333333333334</v>
      </c>
      <c r="O59">
        <v>0.80733333333333335</v>
      </c>
      <c r="P59">
        <v>1.4675</v>
      </c>
      <c r="Q59">
        <v>6.5</v>
      </c>
      <c r="R59">
        <v>128.83333333333334</v>
      </c>
      <c r="T59" t="b">
        <f t="shared" si="5"/>
        <v>1</v>
      </c>
    </row>
    <row r="60" spans="1:24" hidden="1">
      <c r="A60" t="s">
        <v>48</v>
      </c>
      <c r="B60">
        <v>177076.46</v>
      </c>
      <c r="C60">
        <v>192655.91</v>
      </c>
      <c r="D60">
        <v>0.3</v>
      </c>
      <c r="E60" t="s">
        <v>171</v>
      </c>
      <c r="F60">
        <v>27</v>
      </c>
      <c r="G60">
        <v>19.5</v>
      </c>
      <c r="H60">
        <v>53.080000000000005</v>
      </c>
      <c r="I60">
        <v>2.6960000000000002</v>
      </c>
      <c r="J60">
        <v>55.1</v>
      </c>
      <c r="K60">
        <v>28.860000000000003</v>
      </c>
      <c r="L60">
        <v>94.2</v>
      </c>
      <c r="M60">
        <v>49.4</v>
      </c>
      <c r="N60">
        <v>0.66399999999999992</v>
      </c>
      <c r="O60">
        <v>0.78959999999999997</v>
      </c>
      <c r="P60">
        <v>1.4430000000000001</v>
      </c>
      <c r="Q60">
        <v>6.9800000000000013</v>
      </c>
      <c r="R60">
        <v>146.80000000000001</v>
      </c>
      <c r="T60" t="b">
        <f t="shared" si="5"/>
        <v>1</v>
      </c>
    </row>
    <row r="61" spans="1:24">
      <c r="A61" t="s">
        <v>49</v>
      </c>
      <c r="B61">
        <v>177241.27</v>
      </c>
      <c r="C61">
        <v>193133.74</v>
      </c>
      <c r="D61">
        <v>0.5</v>
      </c>
      <c r="E61" t="s">
        <v>171</v>
      </c>
      <c r="F61">
        <v>25.5</v>
      </c>
      <c r="G61">
        <v>16.5</v>
      </c>
      <c r="H61">
        <v>53.36</v>
      </c>
      <c r="I61">
        <v>2.6960000000000002</v>
      </c>
      <c r="J61">
        <v>59.92</v>
      </c>
      <c r="K61">
        <v>32.6</v>
      </c>
      <c r="L61">
        <v>95.4</v>
      </c>
      <c r="M61">
        <v>50.6</v>
      </c>
      <c r="N61">
        <v>0.71560000000000001</v>
      </c>
      <c r="O61">
        <v>0.88100000000000001</v>
      </c>
      <c r="P61">
        <v>1.4605999999999999</v>
      </c>
      <c r="Q61">
        <v>7.2799999999999994</v>
      </c>
      <c r="R61">
        <v>158.6</v>
      </c>
      <c r="T61" t="b">
        <f t="shared" si="5"/>
        <v>0</v>
      </c>
      <c r="U61">
        <f>0.5*(O61-O62)^2</f>
        <v>1.6928000000000009E-2</v>
      </c>
      <c r="V61">
        <v>12.75</v>
      </c>
      <c r="W61">
        <f>ABS(O61-O62)</f>
        <v>0.18400000000000005</v>
      </c>
      <c r="X61">
        <f t="shared" ref="X61:X62" si="9">F61-G61/2</f>
        <v>17.25</v>
      </c>
    </row>
    <row r="62" spans="1:24">
      <c r="A62" t="s">
        <v>49</v>
      </c>
      <c r="B62">
        <v>177241.27</v>
      </c>
      <c r="C62">
        <v>193133.74</v>
      </c>
      <c r="D62">
        <v>0.5</v>
      </c>
      <c r="E62" t="s">
        <v>171</v>
      </c>
      <c r="F62">
        <v>31.5</v>
      </c>
      <c r="G62">
        <v>3</v>
      </c>
      <c r="H62">
        <v>41.6</v>
      </c>
      <c r="I62">
        <v>2.69</v>
      </c>
      <c r="J62">
        <v>48.5</v>
      </c>
      <c r="K62">
        <v>23.9</v>
      </c>
      <c r="L62">
        <v>125</v>
      </c>
      <c r="M62">
        <v>69</v>
      </c>
      <c r="N62">
        <v>0.53600000000000003</v>
      </c>
      <c r="O62">
        <v>0.69699999999999995</v>
      </c>
      <c r="P62">
        <v>1.133</v>
      </c>
      <c r="Q62">
        <v>7.7</v>
      </c>
      <c r="R62">
        <v>235</v>
      </c>
      <c r="S62">
        <f>(F62-G62/2)-(F61-G61/2)</f>
        <v>12.75</v>
      </c>
      <c r="T62" t="b">
        <f t="shared" si="5"/>
        <v>0</v>
      </c>
      <c r="X62">
        <f t="shared" si="9"/>
        <v>30</v>
      </c>
    </row>
    <row r="63" spans="1:24" hidden="1">
      <c r="A63" t="s">
        <v>50</v>
      </c>
      <c r="B63">
        <v>177438.78</v>
      </c>
      <c r="C63">
        <v>192360.82</v>
      </c>
      <c r="D63">
        <v>0.5</v>
      </c>
      <c r="E63" t="s">
        <v>171</v>
      </c>
      <c r="F63">
        <v>27</v>
      </c>
      <c r="G63">
        <v>16.5</v>
      </c>
      <c r="H63">
        <v>51.3</v>
      </c>
      <c r="I63">
        <v>2.7</v>
      </c>
      <c r="J63">
        <v>59.02</v>
      </c>
      <c r="K63">
        <v>31.1</v>
      </c>
      <c r="L63">
        <v>82.6</v>
      </c>
      <c r="M63">
        <v>43</v>
      </c>
      <c r="N63">
        <v>0.67080000000000006</v>
      </c>
      <c r="O63">
        <v>0.82919999999999994</v>
      </c>
      <c r="P63">
        <v>1.4059999999999999</v>
      </c>
      <c r="Q63">
        <v>5.82</v>
      </c>
      <c r="R63">
        <v>140.6</v>
      </c>
      <c r="T63" t="b">
        <f t="shared" si="5"/>
        <v>1</v>
      </c>
    </row>
    <row r="64" spans="1:24" hidden="1">
      <c r="A64" t="s">
        <v>51</v>
      </c>
      <c r="B64">
        <v>177388.05</v>
      </c>
      <c r="C64">
        <v>192662.32</v>
      </c>
      <c r="D64">
        <v>0.5</v>
      </c>
      <c r="E64" t="s">
        <v>171</v>
      </c>
      <c r="F64">
        <v>29</v>
      </c>
      <c r="G64">
        <v>18.5</v>
      </c>
      <c r="H64">
        <v>50.550000000000004</v>
      </c>
      <c r="I64">
        <v>2.6966666666666668</v>
      </c>
      <c r="J64">
        <v>55.449999999999996</v>
      </c>
      <c r="K64">
        <v>29.616666666666664</v>
      </c>
      <c r="L64">
        <v>80.666666666666671</v>
      </c>
      <c r="M64" t="s">
        <v>172</v>
      </c>
      <c r="N64">
        <v>0.61950000000000005</v>
      </c>
      <c r="O64">
        <v>0.74066666666666681</v>
      </c>
      <c r="P64">
        <v>1.38</v>
      </c>
      <c r="Q64">
        <v>6.3166666666666664</v>
      </c>
      <c r="R64">
        <v>164.16666666666666</v>
      </c>
      <c r="T64" t="b">
        <f t="shared" si="5"/>
        <v>1</v>
      </c>
    </row>
    <row r="65" spans="1:24" hidden="1">
      <c r="A65" t="s">
        <v>52</v>
      </c>
      <c r="B65">
        <v>177561.34</v>
      </c>
      <c r="C65">
        <v>193002.16</v>
      </c>
      <c r="D65">
        <v>0.9</v>
      </c>
      <c r="E65" t="s">
        <v>171</v>
      </c>
      <c r="F65">
        <v>30</v>
      </c>
      <c r="G65">
        <v>19.5</v>
      </c>
      <c r="H65">
        <v>45.43333333333333</v>
      </c>
      <c r="I65">
        <v>2.68</v>
      </c>
      <c r="J65">
        <v>47.550000000000004</v>
      </c>
      <c r="K65">
        <v>22.583333333333332</v>
      </c>
      <c r="L65">
        <v>77.833333333333329</v>
      </c>
      <c r="M65" t="s">
        <v>172</v>
      </c>
      <c r="N65">
        <v>0.52016666666666667</v>
      </c>
      <c r="O65">
        <v>0.68983333333333319</v>
      </c>
      <c r="P65">
        <v>1.2348333333333332</v>
      </c>
      <c r="Q65">
        <v>5.6999999999999993</v>
      </c>
      <c r="R65">
        <v>133.16666666666666</v>
      </c>
      <c r="T65" t="b">
        <f t="shared" si="5"/>
        <v>1</v>
      </c>
    </row>
    <row r="66" spans="1:24" hidden="1">
      <c r="A66" t="s">
        <v>53</v>
      </c>
      <c r="B66">
        <v>177837.27</v>
      </c>
      <c r="C66">
        <v>192449.88</v>
      </c>
      <c r="D66">
        <v>0.4</v>
      </c>
      <c r="E66" t="s">
        <v>171</v>
      </c>
      <c r="F66">
        <v>28.5</v>
      </c>
      <c r="G66">
        <v>18.7</v>
      </c>
      <c r="H66">
        <v>50.866666666666653</v>
      </c>
      <c r="I66">
        <v>2.6916666666666669</v>
      </c>
      <c r="J66">
        <v>55.349999999999994</v>
      </c>
      <c r="K66">
        <v>29.166666666666668</v>
      </c>
      <c r="L66">
        <v>77.8</v>
      </c>
      <c r="M66">
        <v>39.4</v>
      </c>
      <c r="N66">
        <v>0.56600000000000006</v>
      </c>
      <c r="O66">
        <v>0.69279999999999997</v>
      </c>
      <c r="P66">
        <v>1.4675</v>
      </c>
      <c r="Q66">
        <v>6.18</v>
      </c>
      <c r="R66">
        <v>133.19999999999999</v>
      </c>
      <c r="T66" t="b">
        <f t="shared" ref="T66:T97" si="10">COUNTIF($A$2:$A$199, A66)=1</f>
        <v>1</v>
      </c>
    </row>
    <row r="67" spans="1:24" hidden="1">
      <c r="A67" t="s">
        <v>54</v>
      </c>
      <c r="B67">
        <v>177791.51</v>
      </c>
      <c r="C67">
        <v>192729.58</v>
      </c>
      <c r="D67">
        <v>0.3</v>
      </c>
      <c r="E67" t="s">
        <v>171</v>
      </c>
      <c r="F67">
        <v>29</v>
      </c>
      <c r="G67">
        <v>18.5</v>
      </c>
      <c r="H67">
        <v>52.150000000000006</v>
      </c>
      <c r="I67">
        <v>2.6933333333333334</v>
      </c>
      <c r="J67">
        <v>56.533333333333331</v>
      </c>
      <c r="K67">
        <v>30.566666666666663</v>
      </c>
      <c r="L67">
        <v>72.2</v>
      </c>
      <c r="M67">
        <v>37.799999999999997</v>
      </c>
      <c r="N67">
        <v>0.7350000000000001</v>
      </c>
      <c r="O67">
        <v>0.85319999999999996</v>
      </c>
      <c r="P67">
        <v>1.4973999999999998</v>
      </c>
      <c r="Q67">
        <v>6.56</v>
      </c>
      <c r="R67">
        <v>155.80000000000001</v>
      </c>
      <c r="T67" t="b">
        <f t="shared" si="10"/>
        <v>1</v>
      </c>
    </row>
    <row r="68" spans="1:24" hidden="1">
      <c r="A68" t="s">
        <v>55</v>
      </c>
      <c r="B68">
        <v>177795.49</v>
      </c>
      <c r="C68">
        <v>193100.36</v>
      </c>
      <c r="D68">
        <v>0.7</v>
      </c>
      <c r="E68" t="s">
        <v>171</v>
      </c>
      <c r="F68">
        <v>33</v>
      </c>
      <c r="G68">
        <v>22.5</v>
      </c>
      <c r="H68">
        <v>51.385714285714293</v>
      </c>
      <c r="I68">
        <v>2.6942857142857148</v>
      </c>
      <c r="J68">
        <v>60.857142857142847</v>
      </c>
      <c r="K68">
        <v>34.428571428571431</v>
      </c>
      <c r="L68">
        <v>90.714285714285708</v>
      </c>
      <c r="M68" t="s">
        <v>172</v>
      </c>
      <c r="N68">
        <v>0.64428571428571435</v>
      </c>
      <c r="O68">
        <v>0.72242857142857153</v>
      </c>
      <c r="P68">
        <v>1.4025714285714286</v>
      </c>
      <c r="Q68">
        <v>6.1714285714285708</v>
      </c>
      <c r="R68">
        <v>162.57142857142858</v>
      </c>
      <c r="T68" t="b">
        <f t="shared" si="10"/>
        <v>1</v>
      </c>
    </row>
    <row r="69" spans="1:24" hidden="1">
      <c r="A69" t="s">
        <v>56</v>
      </c>
      <c r="B69">
        <v>177901.42</v>
      </c>
      <c r="C69">
        <v>193327.37</v>
      </c>
      <c r="D69">
        <v>0.3</v>
      </c>
      <c r="E69" t="s">
        <v>171</v>
      </c>
      <c r="F69">
        <v>46.5</v>
      </c>
      <c r="G69">
        <v>33</v>
      </c>
      <c r="H69">
        <v>45.39</v>
      </c>
      <c r="I69">
        <v>2.6829999999999998</v>
      </c>
      <c r="J69">
        <v>49.06</v>
      </c>
      <c r="K69">
        <v>23.580000000000002</v>
      </c>
      <c r="L69">
        <v>101.3</v>
      </c>
      <c r="M69">
        <v>53.4</v>
      </c>
      <c r="N69">
        <v>0.52350000000000008</v>
      </c>
      <c r="O69">
        <v>0.71239999999999992</v>
      </c>
      <c r="P69">
        <v>1.2337</v>
      </c>
      <c r="Q69">
        <v>6.45</v>
      </c>
      <c r="R69">
        <v>171.7</v>
      </c>
      <c r="T69" t="b">
        <f t="shared" si="10"/>
        <v>1</v>
      </c>
    </row>
    <row r="70" spans="1:24" hidden="1">
      <c r="A70" t="s">
        <v>57</v>
      </c>
      <c r="B70">
        <v>178014.07999999999</v>
      </c>
      <c r="C70">
        <v>192935.27</v>
      </c>
      <c r="D70">
        <v>0.3</v>
      </c>
      <c r="E70" t="s">
        <v>171</v>
      </c>
      <c r="F70">
        <v>33</v>
      </c>
      <c r="G70">
        <v>23.7</v>
      </c>
      <c r="H70">
        <v>50.300000000000004</v>
      </c>
      <c r="I70">
        <v>2.6916666666666669</v>
      </c>
      <c r="J70">
        <v>56.683333333333337</v>
      </c>
      <c r="K70">
        <v>30.533333333333331</v>
      </c>
      <c r="L70">
        <v>82.666666666666671</v>
      </c>
      <c r="M70" t="s">
        <v>172</v>
      </c>
      <c r="N70">
        <v>0.60116666666666663</v>
      </c>
      <c r="O70">
        <v>0.72466666666666668</v>
      </c>
      <c r="P70">
        <v>1.3805000000000003</v>
      </c>
      <c r="Q70">
        <v>6.1833333333333336</v>
      </c>
      <c r="R70">
        <v>135.5</v>
      </c>
      <c r="T70" t="b">
        <f t="shared" si="10"/>
        <v>1</v>
      </c>
    </row>
    <row r="71" spans="1:24" hidden="1">
      <c r="A71" t="s">
        <v>58</v>
      </c>
      <c r="B71">
        <v>178224.38</v>
      </c>
      <c r="C71">
        <v>193015.37</v>
      </c>
      <c r="D71">
        <v>0.3</v>
      </c>
      <c r="E71" t="s">
        <v>171</v>
      </c>
      <c r="F71">
        <v>39.6</v>
      </c>
      <c r="G71">
        <v>29.1</v>
      </c>
      <c r="H71">
        <v>49.844444444444441</v>
      </c>
      <c r="I71">
        <v>2.6888888888888887</v>
      </c>
      <c r="J71">
        <v>51.855555555555561</v>
      </c>
      <c r="K71">
        <v>26.011111111111113</v>
      </c>
      <c r="L71">
        <v>85.555555555555557</v>
      </c>
      <c r="M71" t="s">
        <v>172</v>
      </c>
      <c r="N71">
        <v>0.63188888888888906</v>
      </c>
      <c r="O71">
        <v>0.72922222222222222</v>
      </c>
      <c r="P71">
        <v>1.3680000000000001</v>
      </c>
      <c r="Q71">
        <v>6.0111111111111102</v>
      </c>
      <c r="R71">
        <v>130.55555555555554</v>
      </c>
      <c r="T71" t="b">
        <f t="shared" si="10"/>
        <v>1</v>
      </c>
    </row>
    <row r="72" spans="1:24" hidden="1">
      <c r="A72" t="s">
        <v>59</v>
      </c>
      <c r="B72">
        <v>178399.32</v>
      </c>
      <c r="C72">
        <v>193417.95</v>
      </c>
      <c r="D72">
        <v>1</v>
      </c>
      <c r="E72" t="s">
        <v>171</v>
      </c>
      <c r="F72">
        <v>49.5</v>
      </c>
      <c r="G72">
        <v>38</v>
      </c>
      <c r="H72">
        <v>46.516666666666659</v>
      </c>
      <c r="I72">
        <v>2.69</v>
      </c>
      <c r="J72">
        <v>51.566666666666663</v>
      </c>
      <c r="K72">
        <v>26.299999999999997</v>
      </c>
      <c r="L72">
        <v>109.58333333333333</v>
      </c>
      <c r="M72">
        <v>57.5</v>
      </c>
      <c r="N72">
        <v>0.61124999999999996</v>
      </c>
      <c r="O72">
        <v>0.79283333333333328</v>
      </c>
      <c r="P72">
        <v>1.2764166666666668</v>
      </c>
      <c r="Q72">
        <v>6.3750000000000009</v>
      </c>
      <c r="R72">
        <v>184</v>
      </c>
      <c r="T72" t="b">
        <f t="shared" si="10"/>
        <v>1</v>
      </c>
    </row>
    <row r="73" spans="1:24" hidden="1">
      <c r="A73" t="s">
        <v>60</v>
      </c>
      <c r="B73">
        <v>178424.49</v>
      </c>
      <c r="C73">
        <v>193017.85</v>
      </c>
      <c r="D73">
        <v>0.3</v>
      </c>
      <c r="E73" t="s">
        <v>171</v>
      </c>
      <c r="F73">
        <v>45.3</v>
      </c>
      <c r="G73">
        <v>33.799999999999997</v>
      </c>
      <c r="H73">
        <v>50.422222222222231</v>
      </c>
      <c r="I73">
        <v>2.6933333333333334</v>
      </c>
      <c r="J73">
        <v>56.599999999999994</v>
      </c>
      <c r="K73">
        <v>29.877777777777776</v>
      </c>
      <c r="L73">
        <v>88.555555555555557</v>
      </c>
      <c r="M73" t="s">
        <v>172</v>
      </c>
      <c r="N73">
        <v>0.59133333333333338</v>
      </c>
      <c r="O73">
        <v>0.72133333333333327</v>
      </c>
      <c r="P73">
        <v>1.3792222222222223</v>
      </c>
      <c r="Q73">
        <v>6.988888888888888</v>
      </c>
      <c r="R73">
        <v>154.66666666666666</v>
      </c>
      <c r="T73" t="b">
        <f t="shared" si="10"/>
        <v>1</v>
      </c>
    </row>
    <row r="74" spans="1:24" hidden="1">
      <c r="A74" t="s">
        <v>61</v>
      </c>
      <c r="B74">
        <v>178485.36</v>
      </c>
      <c r="C74">
        <v>193227.43</v>
      </c>
      <c r="D74">
        <v>0.5</v>
      </c>
      <c r="E74" t="s">
        <v>171</v>
      </c>
      <c r="F74">
        <v>49.4</v>
      </c>
      <c r="G74">
        <v>37.9</v>
      </c>
      <c r="H74">
        <v>44.474999999999994</v>
      </c>
      <c r="I74">
        <v>2.6833333333333336</v>
      </c>
      <c r="J74">
        <v>47.766666666666659</v>
      </c>
      <c r="K74">
        <v>23.366666666666671</v>
      </c>
      <c r="L74">
        <v>80.5</v>
      </c>
      <c r="M74">
        <v>43.416666666666664</v>
      </c>
      <c r="N74">
        <v>0.52849999999999997</v>
      </c>
      <c r="O74">
        <v>0.68758333333333332</v>
      </c>
      <c r="P74">
        <v>1.2100833333333334</v>
      </c>
      <c r="Q74">
        <v>6.1333333333333337</v>
      </c>
      <c r="R74">
        <v>179.83333333333334</v>
      </c>
      <c r="T74" t="b">
        <f t="shared" si="10"/>
        <v>1</v>
      </c>
    </row>
    <row r="75" spans="1:24">
      <c r="A75" t="s">
        <v>62</v>
      </c>
      <c r="B75">
        <v>178778.58</v>
      </c>
      <c r="C75">
        <v>192835.64</v>
      </c>
      <c r="D75">
        <v>0.6</v>
      </c>
      <c r="E75" t="s">
        <v>171</v>
      </c>
      <c r="F75">
        <v>26.5</v>
      </c>
      <c r="G75">
        <v>16.5</v>
      </c>
      <c r="H75">
        <v>48.999999999999993</v>
      </c>
      <c r="I75">
        <v>2.69</v>
      </c>
      <c r="J75">
        <v>52.98</v>
      </c>
      <c r="K75">
        <v>26.619999999999997</v>
      </c>
      <c r="L75">
        <v>93.4</v>
      </c>
      <c r="M75">
        <v>50.6</v>
      </c>
      <c r="N75">
        <v>0.53439999999999999</v>
      </c>
      <c r="O75">
        <v>0.66120000000000001</v>
      </c>
      <c r="P75">
        <v>1.339</v>
      </c>
      <c r="Q75">
        <v>7.2200000000000006</v>
      </c>
      <c r="R75">
        <v>161.19999999999999</v>
      </c>
      <c r="T75" t="b">
        <f t="shared" si="10"/>
        <v>0</v>
      </c>
      <c r="U75">
        <f>0.5*(O75-O76)^2</f>
        <v>5.5335199999999958E-3</v>
      </c>
      <c r="V75">
        <v>12.2</v>
      </c>
      <c r="W75">
        <f>ABS(O75-O76)</f>
        <v>0.10519999999999996</v>
      </c>
      <c r="X75">
        <f t="shared" ref="X75:X76" si="11">F75-G75/2</f>
        <v>18.25</v>
      </c>
    </row>
    <row r="76" spans="1:24">
      <c r="A76" t="s">
        <v>62</v>
      </c>
      <c r="B76">
        <v>178778.58</v>
      </c>
      <c r="C76">
        <v>192835.64</v>
      </c>
      <c r="D76">
        <v>0.6</v>
      </c>
      <c r="E76" t="s">
        <v>171</v>
      </c>
      <c r="F76">
        <v>31.5</v>
      </c>
      <c r="G76">
        <v>2.1</v>
      </c>
      <c r="H76">
        <v>35.9</v>
      </c>
      <c r="I76">
        <v>2.68</v>
      </c>
      <c r="J76">
        <v>37.4</v>
      </c>
      <c r="K76">
        <v>13.4</v>
      </c>
      <c r="L76">
        <v>138</v>
      </c>
      <c r="M76">
        <v>73</v>
      </c>
      <c r="N76">
        <v>0.42</v>
      </c>
      <c r="O76">
        <v>0.55600000000000005</v>
      </c>
      <c r="P76">
        <v>0.97499999999999998</v>
      </c>
      <c r="Q76">
        <v>6.6</v>
      </c>
      <c r="R76">
        <v>250</v>
      </c>
      <c r="S76">
        <f>(F76-G76/2)-(F75-G75/2)</f>
        <v>12.2</v>
      </c>
      <c r="T76" t="b">
        <f t="shared" si="10"/>
        <v>0</v>
      </c>
      <c r="X76">
        <f t="shared" si="11"/>
        <v>30.45</v>
      </c>
    </row>
    <row r="77" spans="1:24" hidden="1">
      <c r="A77" t="s">
        <v>63</v>
      </c>
      <c r="B77">
        <v>179022.66</v>
      </c>
      <c r="C77">
        <v>192885.25</v>
      </c>
      <c r="D77">
        <v>1</v>
      </c>
      <c r="E77" t="s">
        <v>171</v>
      </c>
      <c r="F77">
        <v>36.700000000000003</v>
      </c>
      <c r="G77">
        <v>26.2</v>
      </c>
      <c r="H77">
        <v>48.783333333333331</v>
      </c>
      <c r="I77">
        <v>2.686666666666667</v>
      </c>
      <c r="J77">
        <v>52.400000000000006</v>
      </c>
      <c r="K77">
        <v>26.966666666666665</v>
      </c>
      <c r="L77">
        <v>86.666666666666671</v>
      </c>
      <c r="M77">
        <v>44.333333333333336</v>
      </c>
      <c r="N77">
        <v>0.62283333333333324</v>
      </c>
      <c r="O77">
        <v>0.75</v>
      </c>
      <c r="P77">
        <v>1.3328333333333335</v>
      </c>
      <c r="Q77">
        <v>5.9666666666666659</v>
      </c>
      <c r="R77">
        <v>152.5</v>
      </c>
      <c r="T77" t="b">
        <f t="shared" si="10"/>
        <v>1</v>
      </c>
    </row>
    <row r="78" spans="1:24" hidden="1">
      <c r="A78" t="s">
        <v>64</v>
      </c>
      <c r="B78">
        <v>179168.15</v>
      </c>
      <c r="C78">
        <v>192777.37</v>
      </c>
      <c r="D78">
        <v>0.6</v>
      </c>
      <c r="E78" t="s">
        <v>171</v>
      </c>
      <c r="F78">
        <v>26.5</v>
      </c>
      <c r="G78">
        <v>16.5</v>
      </c>
      <c r="H78">
        <v>49.120000000000005</v>
      </c>
      <c r="I78">
        <v>2.6920000000000002</v>
      </c>
      <c r="J78">
        <v>52.759999999999991</v>
      </c>
      <c r="K78">
        <v>26.959999999999997</v>
      </c>
      <c r="L78">
        <v>69.599999999999994</v>
      </c>
      <c r="M78">
        <v>37.200000000000003</v>
      </c>
      <c r="N78">
        <v>0.5978</v>
      </c>
      <c r="O78">
        <v>0.72660000000000002</v>
      </c>
      <c r="P78">
        <v>1.3484</v>
      </c>
      <c r="Q78">
        <v>5.48</v>
      </c>
      <c r="R78">
        <v>150</v>
      </c>
      <c r="T78" t="b">
        <f t="shared" si="10"/>
        <v>1</v>
      </c>
    </row>
    <row r="79" spans="1:24" hidden="1">
      <c r="A79" t="s">
        <v>65</v>
      </c>
      <c r="B79">
        <v>179422.11</v>
      </c>
      <c r="C79">
        <v>192639.53</v>
      </c>
      <c r="D79">
        <v>1</v>
      </c>
      <c r="E79" t="s">
        <v>171</v>
      </c>
      <c r="F79">
        <v>25.5</v>
      </c>
      <c r="G79">
        <v>10.5</v>
      </c>
      <c r="H79">
        <v>45.766666666666673</v>
      </c>
      <c r="I79">
        <v>2.686666666666667</v>
      </c>
      <c r="J79">
        <v>47.466666666666669</v>
      </c>
      <c r="K79">
        <v>23</v>
      </c>
      <c r="L79">
        <v>63.233333333333327</v>
      </c>
      <c r="M79">
        <v>33.1</v>
      </c>
      <c r="N79">
        <v>0.51033333333333342</v>
      </c>
      <c r="O79">
        <v>0.63466666666666671</v>
      </c>
      <c r="P79">
        <v>1.2476666666666667</v>
      </c>
      <c r="Q79">
        <v>6.1999999999999993</v>
      </c>
      <c r="R79">
        <v>131.66666666666666</v>
      </c>
      <c r="T79" t="b">
        <f t="shared" si="10"/>
        <v>1</v>
      </c>
    </row>
    <row r="80" spans="1:24" hidden="1">
      <c r="A80" t="s">
        <v>66</v>
      </c>
      <c r="B80">
        <v>179797.09</v>
      </c>
      <c r="C80">
        <v>191462</v>
      </c>
      <c r="D80">
        <v>1.8</v>
      </c>
      <c r="E80" t="s">
        <v>171</v>
      </c>
      <c r="F80">
        <v>43.5</v>
      </c>
      <c r="G80">
        <v>3</v>
      </c>
      <c r="H80">
        <v>42.325000000000003</v>
      </c>
      <c r="I80">
        <v>2.6875</v>
      </c>
      <c r="J80">
        <v>46.575000000000003</v>
      </c>
      <c r="K80">
        <v>25.599999999999998</v>
      </c>
      <c r="L80">
        <v>45.725000000000001</v>
      </c>
      <c r="M80">
        <v>25.05</v>
      </c>
      <c r="N80">
        <v>0.42199999999999999</v>
      </c>
      <c r="O80">
        <v>0.53849999999999998</v>
      </c>
      <c r="P80">
        <v>1.2010000000000001</v>
      </c>
      <c r="Q80">
        <v>5.7000000000000011</v>
      </c>
      <c r="R80">
        <v>86.5</v>
      </c>
      <c r="S80" t="e">
        <f>(F80-G80/2)-(#REF!-#REF!/2)</f>
        <v>#REF!</v>
      </c>
      <c r="T80" t="b">
        <f t="shared" si="10"/>
        <v>1</v>
      </c>
    </row>
    <row r="81" spans="1:20" hidden="1">
      <c r="A81" t="s">
        <v>67</v>
      </c>
      <c r="B81">
        <v>179329.55</v>
      </c>
      <c r="C81">
        <v>191413.16</v>
      </c>
      <c r="D81">
        <v>4</v>
      </c>
      <c r="E81" t="s">
        <v>171</v>
      </c>
      <c r="F81">
        <v>31.5</v>
      </c>
      <c r="G81">
        <v>15</v>
      </c>
      <c r="H81">
        <v>40.64</v>
      </c>
      <c r="I81">
        <v>2.69</v>
      </c>
      <c r="J81">
        <v>44.14</v>
      </c>
      <c r="K81">
        <v>24.4</v>
      </c>
      <c r="L81">
        <v>69.5</v>
      </c>
      <c r="M81">
        <v>37.839999999999996</v>
      </c>
      <c r="N81">
        <v>0.44059999999999999</v>
      </c>
      <c r="O81">
        <v>0.55740000000000001</v>
      </c>
      <c r="P81">
        <v>1.1823999999999999</v>
      </c>
      <c r="Q81">
        <v>5.0199999999999996</v>
      </c>
      <c r="R81">
        <v>98.8</v>
      </c>
      <c r="T81" t="b">
        <f t="shared" si="10"/>
        <v>1</v>
      </c>
    </row>
    <row r="82" spans="1:20" hidden="1">
      <c r="A82" t="s">
        <v>68</v>
      </c>
      <c r="B82">
        <v>179193.06</v>
      </c>
      <c r="C82">
        <v>191205.01</v>
      </c>
      <c r="D82">
        <v>3.8</v>
      </c>
      <c r="E82" t="s">
        <v>171</v>
      </c>
      <c r="F82">
        <v>36</v>
      </c>
      <c r="G82">
        <v>19.5</v>
      </c>
      <c r="H82">
        <v>45.44</v>
      </c>
      <c r="I82">
        <v>2.7</v>
      </c>
      <c r="J82">
        <v>50.11999999999999</v>
      </c>
      <c r="K82">
        <v>27.52</v>
      </c>
      <c r="L82">
        <v>66.559999999999988</v>
      </c>
      <c r="M82" t="s">
        <v>172</v>
      </c>
      <c r="N82">
        <v>0.53820000000000001</v>
      </c>
      <c r="O82">
        <v>0.66020000000000001</v>
      </c>
      <c r="P82">
        <v>1.3344</v>
      </c>
      <c r="Q82">
        <v>5.0999999999999996</v>
      </c>
      <c r="R82">
        <v>117</v>
      </c>
      <c r="T82" t="b">
        <f t="shared" si="10"/>
        <v>1</v>
      </c>
    </row>
    <row r="83" spans="1:20" hidden="1">
      <c r="A83" t="s">
        <v>69</v>
      </c>
      <c r="B83">
        <v>178839.3</v>
      </c>
      <c r="C83">
        <v>191360.16</v>
      </c>
      <c r="D83">
        <v>3.2</v>
      </c>
      <c r="E83" t="s">
        <v>171</v>
      </c>
      <c r="F83">
        <v>35</v>
      </c>
      <c r="G83">
        <v>23</v>
      </c>
      <c r="H83">
        <v>40.81428571428571</v>
      </c>
      <c r="I83">
        <v>2.6742857142857139</v>
      </c>
      <c r="J83">
        <v>43</v>
      </c>
      <c r="K83">
        <v>22.942857142857143</v>
      </c>
      <c r="L83">
        <v>82.199999999999989</v>
      </c>
      <c r="M83">
        <v>44.125</v>
      </c>
      <c r="N83">
        <v>0.54925000000000002</v>
      </c>
      <c r="O83">
        <v>0.62450000000000006</v>
      </c>
      <c r="P83">
        <v>1.2172499999999999</v>
      </c>
      <c r="Q83">
        <v>5.2249999999999996</v>
      </c>
      <c r="R83">
        <v>141</v>
      </c>
      <c r="T83" t="b">
        <f t="shared" si="10"/>
        <v>1</v>
      </c>
    </row>
    <row r="84" spans="1:20" hidden="1">
      <c r="A84" t="s">
        <v>70</v>
      </c>
      <c r="B84">
        <v>178344.34</v>
      </c>
      <c r="C84">
        <v>191119.6</v>
      </c>
      <c r="D84">
        <v>3.2</v>
      </c>
      <c r="E84" t="s">
        <v>171</v>
      </c>
      <c r="F84">
        <v>36</v>
      </c>
      <c r="G84">
        <v>19.5</v>
      </c>
      <c r="H84">
        <v>42.116666666666667</v>
      </c>
      <c r="I84">
        <v>2.6866666666666661</v>
      </c>
      <c r="J84">
        <v>45.050000000000004</v>
      </c>
      <c r="K84">
        <v>23.8</v>
      </c>
      <c r="L84">
        <v>76.983333333333334</v>
      </c>
      <c r="M84" t="s">
        <v>172</v>
      </c>
      <c r="N84">
        <v>0.46900000000000003</v>
      </c>
      <c r="O84">
        <v>0.54133333333333333</v>
      </c>
      <c r="P84">
        <v>1.18</v>
      </c>
      <c r="Q84">
        <v>4.833333333333333</v>
      </c>
      <c r="R84">
        <v>122.33333333333333</v>
      </c>
      <c r="S84" t="e">
        <f>(F84-G84/2)-(#REF!-#REF!/2)</f>
        <v>#REF!</v>
      </c>
      <c r="T84" t="b">
        <f t="shared" si="10"/>
        <v>1</v>
      </c>
    </row>
    <row r="85" spans="1:20" hidden="1">
      <c r="A85" t="s">
        <v>71</v>
      </c>
      <c r="B85">
        <v>177836.25</v>
      </c>
      <c r="C85">
        <v>191378.36</v>
      </c>
      <c r="D85">
        <v>2.2000000000000002</v>
      </c>
      <c r="E85" t="s">
        <v>171</v>
      </c>
      <c r="F85">
        <v>31</v>
      </c>
      <c r="G85">
        <v>18</v>
      </c>
      <c r="H85">
        <v>49.800000000000004</v>
      </c>
      <c r="I85">
        <v>2.7016666666666667</v>
      </c>
      <c r="J85">
        <v>53.416666666666664</v>
      </c>
      <c r="K85">
        <v>28.7</v>
      </c>
      <c r="L85">
        <v>76.11666666666666</v>
      </c>
      <c r="M85" t="s">
        <v>172</v>
      </c>
      <c r="N85">
        <v>0.62816666666666665</v>
      </c>
      <c r="O85">
        <v>0.75733333333333341</v>
      </c>
      <c r="P85">
        <v>1.4268333333333334</v>
      </c>
      <c r="Q85">
        <v>5.5666666666666664</v>
      </c>
      <c r="R85">
        <v>123</v>
      </c>
      <c r="T85" t="b">
        <f t="shared" si="10"/>
        <v>1</v>
      </c>
    </row>
    <row r="86" spans="1:20" hidden="1">
      <c r="A86" t="s">
        <v>72</v>
      </c>
      <c r="B86">
        <v>177636.71</v>
      </c>
      <c r="C86">
        <v>191377.07</v>
      </c>
      <c r="D86">
        <v>2.9</v>
      </c>
      <c r="E86" t="s">
        <v>171</v>
      </c>
      <c r="F86">
        <v>49.8</v>
      </c>
      <c r="G86">
        <v>36.299999999999997</v>
      </c>
      <c r="H86">
        <v>49.385714285714286</v>
      </c>
      <c r="I86">
        <v>2.6879999999999997</v>
      </c>
      <c r="J86">
        <v>51.542857142857152</v>
      </c>
      <c r="K86">
        <v>27.542857142857141</v>
      </c>
      <c r="L86">
        <v>66.016666666666666</v>
      </c>
      <c r="M86" t="s">
        <v>172</v>
      </c>
      <c r="N86">
        <v>0.64166666666666672</v>
      </c>
      <c r="O86">
        <v>0.76650000000000007</v>
      </c>
      <c r="P86">
        <v>1.4231666666666667</v>
      </c>
      <c r="Q86">
        <v>5.6333333333333329</v>
      </c>
      <c r="R86">
        <v>139.33333333333334</v>
      </c>
      <c r="T86" t="b">
        <f t="shared" si="10"/>
        <v>1</v>
      </c>
    </row>
    <row r="87" spans="1:20" hidden="1">
      <c r="A87" t="s">
        <v>73</v>
      </c>
      <c r="B87">
        <v>177022.59</v>
      </c>
      <c r="C87">
        <v>190779.59</v>
      </c>
      <c r="D87">
        <v>1.2</v>
      </c>
      <c r="E87" t="s">
        <v>171</v>
      </c>
      <c r="F87">
        <v>31.5</v>
      </c>
      <c r="G87">
        <v>21</v>
      </c>
      <c r="H87">
        <v>54.599999999999987</v>
      </c>
      <c r="I87">
        <v>2.6909999999999998</v>
      </c>
      <c r="J87">
        <v>59.114285714285714</v>
      </c>
      <c r="K87">
        <v>33.628571428571426</v>
      </c>
      <c r="L87">
        <v>60.4</v>
      </c>
      <c r="M87">
        <v>29.283333333333331</v>
      </c>
      <c r="N87">
        <v>0.73333333333333328</v>
      </c>
      <c r="O87">
        <v>0.85399999999999998</v>
      </c>
      <c r="P87">
        <v>1.6138333333333332</v>
      </c>
      <c r="Q87">
        <v>5.7666666666666666</v>
      </c>
      <c r="R87">
        <v>130.5</v>
      </c>
      <c r="T87" t="b">
        <f t="shared" si="10"/>
        <v>1</v>
      </c>
    </row>
    <row r="88" spans="1:20" hidden="1">
      <c r="A88" t="s">
        <v>74</v>
      </c>
      <c r="B88">
        <v>176963.39</v>
      </c>
      <c r="C88">
        <v>191181.97</v>
      </c>
      <c r="D88">
        <v>2.5</v>
      </c>
      <c r="E88" t="s">
        <v>171</v>
      </c>
      <c r="F88">
        <v>30.7</v>
      </c>
      <c r="G88">
        <v>20.2</v>
      </c>
      <c r="H88">
        <v>51.18333333333333</v>
      </c>
      <c r="I88">
        <v>2.7000000000000006</v>
      </c>
      <c r="J88">
        <v>54.85</v>
      </c>
      <c r="K88">
        <v>30.233333333333338</v>
      </c>
      <c r="L88">
        <v>52.35</v>
      </c>
      <c r="M88" t="s">
        <v>172</v>
      </c>
      <c r="N88">
        <v>0.60599999999999998</v>
      </c>
      <c r="O88">
        <v>0.71683333333333332</v>
      </c>
      <c r="P88">
        <v>1.4413333333333334</v>
      </c>
      <c r="Q88">
        <v>5.8666666666666671</v>
      </c>
      <c r="R88">
        <v>114.16666666666667</v>
      </c>
      <c r="T88" t="b">
        <f t="shared" si="10"/>
        <v>1</v>
      </c>
    </row>
    <row r="89" spans="1:20" hidden="1">
      <c r="A89" t="s">
        <v>75</v>
      </c>
      <c r="B89">
        <v>176756.21</v>
      </c>
      <c r="C89">
        <v>191465.65</v>
      </c>
      <c r="D89">
        <v>2.4</v>
      </c>
      <c r="E89" t="s">
        <v>171</v>
      </c>
      <c r="F89">
        <v>29</v>
      </c>
      <c r="G89">
        <v>18.5</v>
      </c>
      <c r="H89">
        <v>48.628571428571433</v>
      </c>
      <c r="I89">
        <v>2.6680000000000001</v>
      </c>
      <c r="J89">
        <v>48.914285714285718</v>
      </c>
      <c r="K89">
        <v>26.957142857142856</v>
      </c>
      <c r="L89">
        <v>58.92</v>
      </c>
      <c r="M89">
        <v>31.3</v>
      </c>
      <c r="N89">
        <v>0.57379999999999998</v>
      </c>
      <c r="O89">
        <v>0.71140000000000003</v>
      </c>
      <c r="P89">
        <v>1.4219999999999999</v>
      </c>
      <c r="Q89">
        <v>5.82</v>
      </c>
      <c r="R89">
        <v>111.6</v>
      </c>
      <c r="T89" t="b">
        <f t="shared" si="10"/>
        <v>1</v>
      </c>
    </row>
    <row r="90" spans="1:20" hidden="1">
      <c r="A90" t="s">
        <v>76</v>
      </c>
      <c r="B90">
        <v>177293.46</v>
      </c>
      <c r="C90">
        <v>191978.5</v>
      </c>
      <c r="D90">
        <v>1.8</v>
      </c>
      <c r="E90" t="s">
        <v>171</v>
      </c>
      <c r="F90">
        <v>29</v>
      </c>
      <c r="G90">
        <v>17</v>
      </c>
      <c r="H90">
        <v>43.660000000000004</v>
      </c>
      <c r="I90">
        <v>2.6640000000000001</v>
      </c>
      <c r="J90">
        <v>42.14</v>
      </c>
      <c r="K90">
        <v>23.060000000000002</v>
      </c>
      <c r="L90">
        <v>72.88</v>
      </c>
      <c r="M90" t="s">
        <v>172</v>
      </c>
      <c r="N90">
        <v>0.40179999999999999</v>
      </c>
      <c r="O90">
        <v>0.53759999999999997</v>
      </c>
      <c r="P90" t="s">
        <v>172</v>
      </c>
      <c r="Q90" t="s">
        <v>172</v>
      </c>
      <c r="R90">
        <v>146.80000000000001</v>
      </c>
      <c r="T90" t="b">
        <f t="shared" si="10"/>
        <v>1</v>
      </c>
    </row>
    <row r="91" spans="1:20" hidden="1">
      <c r="A91" t="s">
        <v>77</v>
      </c>
      <c r="B91">
        <v>177725.71</v>
      </c>
      <c r="C91">
        <v>192170.75</v>
      </c>
      <c r="D91">
        <v>0.5</v>
      </c>
      <c r="E91" t="s">
        <v>171</v>
      </c>
      <c r="F91">
        <v>27</v>
      </c>
      <c r="G91">
        <v>15</v>
      </c>
      <c r="H91">
        <v>46.760000000000005</v>
      </c>
      <c r="I91">
        <v>2.6879999999999997</v>
      </c>
      <c r="J91">
        <v>52.14</v>
      </c>
      <c r="K91">
        <v>28.22</v>
      </c>
      <c r="L91">
        <v>73.8</v>
      </c>
      <c r="M91" t="s">
        <v>172</v>
      </c>
      <c r="N91">
        <v>0.53239999999999998</v>
      </c>
      <c r="O91">
        <v>0.62939999999999996</v>
      </c>
      <c r="P91">
        <v>1.3252000000000002</v>
      </c>
      <c r="Q91">
        <v>5.0200000000000005</v>
      </c>
      <c r="R91">
        <v>100.8</v>
      </c>
      <c r="T91" t="b">
        <f t="shared" si="10"/>
        <v>1</v>
      </c>
    </row>
    <row r="92" spans="1:20" hidden="1">
      <c r="A92" t="s">
        <v>78</v>
      </c>
      <c r="B92">
        <v>177177.16</v>
      </c>
      <c r="C92">
        <v>192383.91</v>
      </c>
      <c r="D92">
        <v>0.6</v>
      </c>
      <c r="E92" t="s">
        <v>171</v>
      </c>
      <c r="F92">
        <v>29.5</v>
      </c>
      <c r="G92">
        <v>19</v>
      </c>
      <c r="H92">
        <v>53.833333333333336</v>
      </c>
      <c r="I92">
        <v>2.7016666666666667</v>
      </c>
      <c r="J92">
        <v>59.016666666666673</v>
      </c>
      <c r="K92">
        <v>33.1</v>
      </c>
      <c r="L92">
        <v>75.066666666666677</v>
      </c>
      <c r="M92" t="s">
        <v>172</v>
      </c>
      <c r="N92">
        <v>0.66216666666666668</v>
      </c>
      <c r="O92">
        <v>0.79333333333333333</v>
      </c>
      <c r="P92">
        <v>1.5090000000000001</v>
      </c>
      <c r="Q92">
        <v>5.5833333333333348</v>
      </c>
      <c r="R92">
        <v>118.33333333333333</v>
      </c>
      <c r="T92" t="b">
        <f t="shared" si="10"/>
        <v>1</v>
      </c>
    </row>
    <row r="93" spans="1:20" hidden="1">
      <c r="A93" t="s">
        <v>79</v>
      </c>
      <c r="B93">
        <v>177509.95</v>
      </c>
      <c r="C93">
        <v>192563.93</v>
      </c>
      <c r="D93">
        <v>0.5</v>
      </c>
      <c r="E93" t="s">
        <v>171</v>
      </c>
      <c r="F93">
        <v>32</v>
      </c>
      <c r="G93">
        <v>20.8</v>
      </c>
      <c r="H93">
        <v>49.4</v>
      </c>
      <c r="I93">
        <v>2.694</v>
      </c>
      <c r="J93">
        <v>53.52</v>
      </c>
      <c r="K93">
        <v>29.4</v>
      </c>
      <c r="L93">
        <v>68.97999999999999</v>
      </c>
      <c r="M93" t="s">
        <v>172</v>
      </c>
      <c r="N93">
        <v>0.60139999999999993</v>
      </c>
      <c r="O93">
        <v>0.7288</v>
      </c>
      <c r="P93">
        <v>1.3862000000000001</v>
      </c>
      <c r="Q93">
        <v>5.4999999999999991</v>
      </c>
      <c r="R93">
        <v>115</v>
      </c>
      <c r="T93" t="b">
        <f t="shared" si="10"/>
        <v>1</v>
      </c>
    </row>
    <row r="94" spans="1:20" hidden="1">
      <c r="A94" t="s">
        <v>80</v>
      </c>
      <c r="B94">
        <v>177276.88</v>
      </c>
      <c r="C94">
        <v>192859.17</v>
      </c>
      <c r="D94">
        <v>1</v>
      </c>
      <c r="E94" t="s">
        <v>171</v>
      </c>
      <c r="F94">
        <v>32</v>
      </c>
      <c r="G94">
        <v>21.5</v>
      </c>
      <c r="H94">
        <v>44.14</v>
      </c>
      <c r="I94">
        <v>2.66</v>
      </c>
      <c r="J94">
        <v>37.78</v>
      </c>
      <c r="K94">
        <v>21.639999999999997</v>
      </c>
      <c r="L94">
        <v>60.2</v>
      </c>
      <c r="M94" t="s">
        <v>172</v>
      </c>
      <c r="N94">
        <v>0.39340000000000003</v>
      </c>
      <c r="O94">
        <v>0.50700000000000001</v>
      </c>
      <c r="P94" t="s">
        <v>172</v>
      </c>
      <c r="Q94" t="s">
        <v>172</v>
      </c>
      <c r="R94">
        <v>148.6</v>
      </c>
      <c r="T94" t="b">
        <f t="shared" si="10"/>
        <v>1</v>
      </c>
    </row>
    <row r="95" spans="1:20" hidden="1">
      <c r="A95" t="s">
        <v>81</v>
      </c>
      <c r="B95">
        <v>177352.92</v>
      </c>
      <c r="C95">
        <v>193035.99</v>
      </c>
      <c r="D95">
        <v>1</v>
      </c>
      <c r="E95" t="s">
        <v>171</v>
      </c>
      <c r="F95">
        <v>31.5</v>
      </c>
      <c r="G95">
        <v>21</v>
      </c>
      <c r="H95">
        <v>49.133333333333333</v>
      </c>
      <c r="I95">
        <v>2.6866666666666661</v>
      </c>
      <c r="J95">
        <v>52.116666666666667</v>
      </c>
      <c r="K95">
        <v>30.083333333333329</v>
      </c>
      <c r="L95">
        <v>69.600000000000009</v>
      </c>
      <c r="M95" t="s">
        <v>172</v>
      </c>
      <c r="N95">
        <v>0.56766666666666665</v>
      </c>
      <c r="O95">
        <v>0.68633333333333335</v>
      </c>
      <c r="P95">
        <v>1.3821666666666665</v>
      </c>
      <c r="Q95">
        <v>5.5166666666666666</v>
      </c>
      <c r="R95">
        <v>116.66666666666667</v>
      </c>
      <c r="T95" t="b">
        <f t="shared" si="10"/>
        <v>1</v>
      </c>
    </row>
    <row r="96" spans="1:20" hidden="1">
      <c r="A96" t="s">
        <v>82</v>
      </c>
      <c r="B96">
        <v>177836</v>
      </c>
      <c r="C96">
        <v>192894.29</v>
      </c>
      <c r="D96">
        <v>1.2</v>
      </c>
      <c r="E96" t="s">
        <v>171</v>
      </c>
      <c r="F96">
        <v>31.5</v>
      </c>
      <c r="G96">
        <v>21</v>
      </c>
      <c r="H96">
        <v>47.46</v>
      </c>
      <c r="I96">
        <v>2.6700000000000004</v>
      </c>
      <c r="J96">
        <v>39.839999999999996</v>
      </c>
      <c r="K96">
        <v>22.68</v>
      </c>
      <c r="L96">
        <v>85.7</v>
      </c>
      <c r="M96" t="s">
        <v>172</v>
      </c>
      <c r="N96">
        <v>0.37259999999999999</v>
      </c>
      <c r="O96">
        <v>0.50219999999999998</v>
      </c>
      <c r="P96" t="s">
        <v>172</v>
      </c>
      <c r="Q96" t="s">
        <v>172</v>
      </c>
      <c r="R96">
        <v>175.8</v>
      </c>
      <c r="T96" t="b">
        <f t="shared" si="10"/>
        <v>1</v>
      </c>
    </row>
    <row r="97" spans="1:24" hidden="1">
      <c r="A97" t="s">
        <v>83</v>
      </c>
      <c r="B97">
        <v>178026.9</v>
      </c>
      <c r="C97">
        <v>193144.1</v>
      </c>
      <c r="D97">
        <v>1.2</v>
      </c>
      <c r="E97" t="s">
        <v>171</v>
      </c>
      <c r="F97">
        <v>37.5</v>
      </c>
      <c r="G97">
        <v>24</v>
      </c>
      <c r="H97">
        <v>49</v>
      </c>
      <c r="I97">
        <v>2.6948571428571424</v>
      </c>
      <c r="J97">
        <v>49.900000000000013</v>
      </c>
      <c r="K97">
        <v>26.471428571428572</v>
      </c>
      <c r="L97">
        <v>67.2</v>
      </c>
      <c r="M97" t="s">
        <v>172</v>
      </c>
      <c r="N97">
        <v>0.62049999999999994</v>
      </c>
      <c r="O97">
        <v>0.7553333333333333</v>
      </c>
      <c r="P97">
        <v>1.4348333333333334</v>
      </c>
      <c r="Q97">
        <v>5.2333333333333334</v>
      </c>
      <c r="R97">
        <v>151.5</v>
      </c>
      <c r="T97" t="b">
        <f t="shared" si="10"/>
        <v>1</v>
      </c>
    </row>
    <row r="98" spans="1:24" hidden="1">
      <c r="A98" t="s">
        <v>84</v>
      </c>
      <c r="B98">
        <v>178063.88</v>
      </c>
      <c r="C98">
        <v>192582.39999999999</v>
      </c>
      <c r="D98">
        <v>1</v>
      </c>
      <c r="E98" t="s">
        <v>171</v>
      </c>
      <c r="F98">
        <v>28.3</v>
      </c>
      <c r="G98">
        <v>17.8</v>
      </c>
      <c r="H98">
        <v>53.179999999999993</v>
      </c>
      <c r="I98">
        <v>2.6860000000000004</v>
      </c>
      <c r="J98">
        <v>47.08</v>
      </c>
      <c r="K98">
        <v>25.860000000000003</v>
      </c>
      <c r="L98">
        <v>53.96</v>
      </c>
      <c r="M98" t="s">
        <v>172</v>
      </c>
      <c r="N98">
        <v>0.50274999999999992</v>
      </c>
      <c r="O98">
        <v>0.75119999999999998</v>
      </c>
      <c r="P98">
        <v>1.6185</v>
      </c>
      <c r="Q98">
        <v>5.85</v>
      </c>
      <c r="R98">
        <v>125.8</v>
      </c>
      <c r="T98" t="b">
        <f t="shared" ref="T98:T129" si="12">COUNTIF($A$2:$A$199, A98)=1</f>
        <v>1</v>
      </c>
    </row>
    <row r="99" spans="1:24" hidden="1">
      <c r="A99" t="s">
        <v>85</v>
      </c>
      <c r="B99">
        <v>178347.55</v>
      </c>
      <c r="C99">
        <v>193168.02</v>
      </c>
      <c r="D99">
        <v>1</v>
      </c>
      <c r="E99" t="s">
        <v>171</v>
      </c>
      <c r="F99">
        <v>30</v>
      </c>
      <c r="G99">
        <v>16.5</v>
      </c>
      <c r="H99">
        <v>44.2</v>
      </c>
      <c r="I99">
        <v>2.6707999999999998</v>
      </c>
      <c r="J99">
        <v>45.4</v>
      </c>
      <c r="K99">
        <v>26.080000000000002</v>
      </c>
      <c r="L99">
        <v>66.099999999999994</v>
      </c>
      <c r="M99" t="s">
        <v>172</v>
      </c>
      <c r="N99">
        <v>0.48199999999999998</v>
      </c>
      <c r="O99">
        <v>0.60899999999999999</v>
      </c>
      <c r="P99">
        <v>1.2405000000000002</v>
      </c>
      <c r="Q99">
        <v>4.7</v>
      </c>
      <c r="R99">
        <v>98.75</v>
      </c>
      <c r="T99" t="b">
        <f t="shared" si="12"/>
        <v>1</v>
      </c>
    </row>
    <row r="100" spans="1:24">
      <c r="A100" t="s">
        <v>86</v>
      </c>
      <c r="B100">
        <v>178631</v>
      </c>
      <c r="C100">
        <v>193309.02</v>
      </c>
      <c r="D100">
        <v>1.3</v>
      </c>
      <c r="E100" t="s">
        <v>171</v>
      </c>
      <c r="F100">
        <v>22.5</v>
      </c>
      <c r="G100">
        <v>11.5</v>
      </c>
      <c r="H100">
        <v>40.974999999999994</v>
      </c>
      <c r="I100">
        <v>2.6679999999999997</v>
      </c>
      <c r="J100">
        <v>44.5</v>
      </c>
      <c r="K100">
        <v>24.9</v>
      </c>
      <c r="L100">
        <v>86.7</v>
      </c>
      <c r="M100">
        <v>45.766666666666673</v>
      </c>
      <c r="N100">
        <v>0.51066666666666671</v>
      </c>
      <c r="O100">
        <v>0.62033333333333329</v>
      </c>
      <c r="P100">
        <v>1.24</v>
      </c>
      <c r="Q100">
        <v>4.2333333333333334</v>
      </c>
      <c r="R100">
        <v>121.66666666666667</v>
      </c>
      <c r="T100" t="b">
        <f t="shared" si="12"/>
        <v>0</v>
      </c>
      <c r="U100">
        <f>0.5*(O100-O101)^2</f>
        <v>1.6592347222222227E-2</v>
      </c>
      <c r="V100">
        <v>16.75</v>
      </c>
      <c r="W100">
        <f>ABS(O100-O101)</f>
        <v>0.1821666666666667</v>
      </c>
      <c r="X100">
        <f t="shared" ref="X100:X101" si="13">F100-G100/2</f>
        <v>16.75</v>
      </c>
    </row>
    <row r="101" spans="1:24">
      <c r="A101" t="s">
        <v>86</v>
      </c>
      <c r="B101">
        <v>178631</v>
      </c>
      <c r="C101">
        <v>193309.02</v>
      </c>
      <c r="D101">
        <v>1.3</v>
      </c>
      <c r="E101" t="s">
        <v>171</v>
      </c>
      <c r="F101">
        <v>42</v>
      </c>
      <c r="G101">
        <v>17</v>
      </c>
      <c r="H101">
        <v>55.625</v>
      </c>
      <c r="I101">
        <v>2.6975000000000002</v>
      </c>
      <c r="J101">
        <v>57.974999999999994</v>
      </c>
      <c r="K101">
        <v>32.049999999999997</v>
      </c>
      <c r="L101">
        <v>78.025000000000006</v>
      </c>
      <c r="M101">
        <v>40.325000000000003</v>
      </c>
      <c r="N101">
        <v>0.65749999999999997</v>
      </c>
      <c r="O101">
        <v>0.80249999999999999</v>
      </c>
      <c r="P101">
        <v>1.5462500000000001</v>
      </c>
      <c r="Q101">
        <v>5.3000000000000007</v>
      </c>
      <c r="R101">
        <v>144.25</v>
      </c>
      <c r="S101">
        <f>(F101-G101/2)-(F100-G100/2)</f>
        <v>16.75</v>
      </c>
      <c r="T101" t="b">
        <f t="shared" si="12"/>
        <v>0</v>
      </c>
      <c r="X101">
        <f t="shared" si="13"/>
        <v>33.5</v>
      </c>
    </row>
    <row r="102" spans="1:24" hidden="1">
      <c r="A102" t="s">
        <v>87</v>
      </c>
      <c r="B102">
        <v>178659.22</v>
      </c>
      <c r="C102">
        <v>193024.82</v>
      </c>
      <c r="D102">
        <v>0.9</v>
      </c>
      <c r="E102" t="s">
        <v>171</v>
      </c>
      <c r="F102">
        <v>28.5</v>
      </c>
      <c r="G102">
        <v>15</v>
      </c>
      <c r="H102">
        <v>41</v>
      </c>
      <c r="I102">
        <v>2.6665000000000001</v>
      </c>
      <c r="J102">
        <v>42.825000000000003</v>
      </c>
      <c r="K102">
        <v>23.95</v>
      </c>
      <c r="L102">
        <v>58.766666666666673</v>
      </c>
      <c r="M102">
        <v>31.399999999999995</v>
      </c>
      <c r="N102">
        <v>0.46500000000000002</v>
      </c>
      <c r="O102">
        <v>0.59066666666666656</v>
      </c>
      <c r="P102">
        <v>1.1896666666666667</v>
      </c>
      <c r="Q102">
        <v>5.2</v>
      </c>
      <c r="R102">
        <v>103</v>
      </c>
      <c r="T102" t="b">
        <f t="shared" si="12"/>
        <v>1</v>
      </c>
    </row>
    <row r="103" spans="1:24" hidden="1">
      <c r="A103" t="s">
        <v>88</v>
      </c>
      <c r="B103">
        <v>178549.34</v>
      </c>
      <c r="C103">
        <v>192525.95</v>
      </c>
      <c r="D103">
        <v>0.9</v>
      </c>
      <c r="E103" t="s">
        <v>171</v>
      </c>
      <c r="F103">
        <v>33</v>
      </c>
      <c r="G103">
        <v>19.5</v>
      </c>
      <c r="H103">
        <v>47.683333333333337</v>
      </c>
      <c r="I103">
        <v>2.6878333333333333</v>
      </c>
      <c r="J103">
        <v>48.883333333333333</v>
      </c>
      <c r="K103">
        <v>27.450000000000003</v>
      </c>
      <c r="L103">
        <v>70.680000000000007</v>
      </c>
      <c r="M103">
        <v>35.58</v>
      </c>
      <c r="N103">
        <v>0.5776</v>
      </c>
      <c r="O103">
        <v>0.68599999999999994</v>
      </c>
      <c r="P103">
        <v>1.3708000000000002</v>
      </c>
      <c r="Q103">
        <v>5.82</v>
      </c>
      <c r="R103">
        <v>150</v>
      </c>
      <c r="T103" t="b">
        <f t="shared" si="12"/>
        <v>1</v>
      </c>
    </row>
    <row r="104" spans="1:24" hidden="1">
      <c r="A104" t="s">
        <v>89</v>
      </c>
      <c r="B104">
        <v>179065.24</v>
      </c>
      <c r="C104">
        <v>192573.18</v>
      </c>
      <c r="D104">
        <v>1.3</v>
      </c>
      <c r="E104" t="s">
        <v>171</v>
      </c>
      <c r="F104">
        <v>28.5</v>
      </c>
      <c r="G104">
        <v>19.5</v>
      </c>
      <c r="H104">
        <v>52.042857142857144</v>
      </c>
      <c r="I104">
        <v>2.677285714285714</v>
      </c>
      <c r="J104">
        <v>53.257142857142853</v>
      </c>
      <c r="K104">
        <v>29.414285714285711</v>
      </c>
      <c r="L104">
        <v>86.733333333333348</v>
      </c>
      <c r="M104">
        <v>45.783333333333331</v>
      </c>
      <c r="N104">
        <v>0.66400000000000003</v>
      </c>
      <c r="O104">
        <v>0.77366666666666661</v>
      </c>
      <c r="P104">
        <v>1.4390000000000001</v>
      </c>
      <c r="Q104">
        <v>5.2833333333333341</v>
      </c>
      <c r="R104">
        <v>150.83333333333334</v>
      </c>
      <c r="T104" t="b">
        <f t="shared" si="12"/>
        <v>1</v>
      </c>
    </row>
    <row r="105" spans="1:24" hidden="1">
      <c r="A105" t="s">
        <v>90</v>
      </c>
      <c r="B105">
        <v>179413.88</v>
      </c>
      <c r="C105">
        <v>192782.55</v>
      </c>
      <c r="D105">
        <v>1.2</v>
      </c>
      <c r="E105" t="s">
        <v>171</v>
      </c>
      <c r="F105">
        <v>32</v>
      </c>
      <c r="G105">
        <v>21.5</v>
      </c>
      <c r="H105">
        <v>45.616666666666667</v>
      </c>
      <c r="I105">
        <v>2.6854999999999998</v>
      </c>
      <c r="J105">
        <v>49.166666666666664</v>
      </c>
      <c r="K105">
        <v>27.25</v>
      </c>
      <c r="L105">
        <v>79.64</v>
      </c>
      <c r="M105">
        <v>41.42</v>
      </c>
      <c r="N105">
        <v>0.56379999999999997</v>
      </c>
      <c r="O105">
        <v>0.67440000000000011</v>
      </c>
      <c r="P105">
        <v>1.3431999999999999</v>
      </c>
      <c r="Q105">
        <v>4.9599999999999991</v>
      </c>
      <c r="R105">
        <v>142</v>
      </c>
      <c r="T105" t="b">
        <f t="shared" si="12"/>
        <v>1</v>
      </c>
    </row>
    <row r="106" spans="1:24" hidden="1">
      <c r="A106" t="s">
        <v>91</v>
      </c>
      <c r="B106">
        <v>178610.86</v>
      </c>
      <c r="C106">
        <v>191354.92</v>
      </c>
      <c r="D106">
        <v>1</v>
      </c>
      <c r="E106" t="s">
        <v>171</v>
      </c>
      <c r="F106">
        <v>33</v>
      </c>
      <c r="G106">
        <v>16.5</v>
      </c>
      <c r="H106">
        <v>47.56</v>
      </c>
      <c r="I106">
        <v>2.6920000000000002</v>
      </c>
      <c r="J106">
        <v>49.679999999999993</v>
      </c>
      <c r="K106">
        <v>25.620000000000005</v>
      </c>
      <c r="L106">
        <v>88.8</v>
      </c>
      <c r="M106" t="s">
        <v>172</v>
      </c>
      <c r="N106">
        <v>0.54299999999999993</v>
      </c>
      <c r="O106">
        <v>0.70599999999999985</v>
      </c>
      <c r="P106">
        <v>1.2282</v>
      </c>
      <c r="Q106">
        <v>5.6400000000000006</v>
      </c>
      <c r="R106">
        <v>163.4</v>
      </c>
      <c r="T106" t="b">
        <f t="shared" si="12"/>
        <v>1</v>
      </c>
    </row>
    <row r="107" spans="1:24" hidden="1">
      <c r="A107" t="s">
        <v>92</v>
      </c>
      <c r="B107">
        <v>178252.55</v>
      </c>
      <c r="C107">
        <v>191296.4</v>
      </c>
      <c r="D107">
        <v>5.0999999999999996</v>
      </c>
      <c r="E107" t="s">
        <v>171</v>
      </c>
      <c r="F107">
        <v>34.5</v>
      </c>
      <c r="G107">
        <v>19.600000000000001</v>
      </c>
      <c r="H107">
        <v>48.266666666666673</v>
      </c>
      <c r="I107">
        <v>2.6949999999999998</v>
      </c>
      <c r="J107">
        <v>51.966666666666669</v>
      </c>
      <c r="K107">
        <v>27.883333333333336</v>
      </c>
      <c r="L107">
        <v>104.66666666666667</v>
      </c>
      <c r="M107" t="s">
        <v>172</v>
      </c>
      <c r="N107">
        <v>0.55733333333333335</v>
      </c>
      <c r="O107">
        <v>0.69733333333333325</v>
      </c>
      <c r="P107">
        <v>1.3125</v>
      </c>
      <c r="Q107">
        <v>5.4333333333333336</v>
      </c>
      <c r="R107">
        <v>158</v>
      </c>
      <c r="T107" t="b">
        <f t="shared" si="12"/>
        <v>1</v>
      </c>
    </row>
    <row r="108" spans="1:24">
      <c r="A108" t="s">
        <v>93</v>
      </c>
      <c r="B108">
        <v>177917.11</v>
      </c>
      <c r="C108">
        <v>191384.17</v>
      </c>
      <c r="D108">
        <v>0.5</v>
      </c>
      <c r="E108" t="s">
        <v>171</v>
      </c>
      <c r="F108">
        <v>30</v>
      </c>
      <c r="G108">
        <v>18</v>
      </c>
      <c r="H108">
        <v>48.816666666666663</v>
      </c>
      <c r="I108">
        <v>2.6116666666666664</v>
      </c>
      <c r="J108">
        <v>49.066666666666663</v>
      </c>
      <c r="K108">
        <v>29.799999999999997</v>
      </c>
      <c r="L108">
        <v>89</v>
      </c>
      <c r="M108" t="s">
        <v>172</v>
      </c>
      <c r="N108">
        <v>0.42149999999999999</v>
      </c>
      <c r="O108">
        <v>0.56616666666666671</v>
      </c>
      <c r="P108">
        <v>1.2619999999999998</v>
      </c>
      <c r="Q108" t="s">
        <v>172</v>
      </c>
      <c r="R108">
        <v>269.34999999999997</v>
      </c>
      <c r="T108" t="b">
        <f t="shared" si="12"/>
        <v>0</v>
      </c>
      <c r="U108">
        <f>0.5*(O108-O109)^2</f>
        <v>6.330868055555551E-2</v>
      </c>
      <c r="V108">
        <v>21.75</v>
      </c>
      <c r="W108">
        <f>ABS(O108-O109)</f>
        <v>0.35583333333333322</v>
      </c>
      <c r="X108">
        <f t="shared" ref="X108:X113" si="14">F108-G108/2</f>
        <v>21</v>
      </c>
    </row>
    <row r="109" spans="1:24">
      <c r="A109" t="s">
        <v>93</v>
      </c>
      <c r="B109">
        <v>177917.11</v>
      </c>
      <c r="C109">
        <v>191384.17</v>
      </c>
      <c r="D109">
        <v>0.5</v>
      </c>
      <c r="E109" t="s">
        <v>171</v>
      </c>
      <c r="F109">
        <v>51</v>
      </c>
      <c r="G109">
        <v>16.5</v>
      </c>
      <c r="H109">
        <v>35.166666666666664</v>
      </c>
      <c r="I109">
        <v>2.6166666666666667</v>
      </c>
      <c r="J109">
        <v>45.5</v>
      </c>
      <c r="K109">
        <v>26.733333333333334</v>
      </c>
      <c r="L109">
        <v>125</v>
      </c>
      <c r="M109" t="s">
        <v>172</v>
      </c>
      <c r="N109">
        <v>0.39149999999999996</v>
      </c>
      <c r="O109">
        <v>0.92199999999999993</v>
      </c>
      <c r="P109">
        <v>1.0155000000000001</v>
      </c>
      <c r="Q109" t="s">
        <v>172</v>
      </c>
      <c r="R109">
        <v>363.8</v>
      </c>
      <c r="S109">
        <f>(F109-G109/2)-(F108-G108/2)</f>
        <v>21.75</v>
      </c>
      <c r="T109" t="b">
        <f t="shared" si="12"/>
        <v>0</v>
      </c>
      <c r="X109">
        <f t="shared" si="14"/>
        <v>42.75</v>
      </c>
    </row>
    <row r="110" spans="1:24">
      <c r="A110" t="s">
        <v>94</v>
      </c>
      <c r="B110">
        <v>177585.96</v>
      </c>
      <c r="C110">
        <v>191244.76</v>
      </c>
      <c r="D110">
        <v>0.5</v>
      </c>
      <c r="E110" t="s">
        <v>171</v>
      </c>
      <c r="F110">
        <v>33</v>
      </c>
      <c r="G110">
        <v>21.5</v>
      </c>
      <c r="H110">
        <v>52.414285714285711</v>
      </c>
      <c r="I110">
        <v>2.5857142857142859</v>
      </c>
      <c r="J110">
        <v>53.671428571428564</v>
      </c>
      <c r="K110">
        <v>30.971428571428568</v>
      </c>
      <c r="L110">
        <v>76.714285714285708</v>
      </c>
      <c r="M110" t="s">
        <v>172</v>
      </c>
      <c r="N110">
        <v>0.48128571428571426</v>
      </c>
      <c r="O110">
        <v>0.68614285714285717</v>
      </c>
      <c r="P110">
        <v>1.3461428571428571</v>
      </c>
      <c r="Q110" t="s">
        <v>172</v>
      </c>
      <c r="R110">
        <v>277.11428571428576</v>
      </c>
      <c r="T110" t="b">
        <f t="shared" si="12"/>
        <v>0</v>
      </c>
      <c r="U110">
        <f>0.5*(O110-O111)^2</f>
        <v>3.8845816326530652E-3</v>
      </c>
      <c r="V110">
        <v>17.25</v>
      </c>
      <c r="W110">
        <f>ABS(O110-O111)</f>
        <v>8.8142857142857189E-2</v>
      </c>
      <c r="X110">
        <f t="shared" si="14"/>
        <v>22.25</v>
      </c>
    </row>
    <row r="111" spans="1:24">
      <c r="A111" t="s">
        <v>94</v>
      </c>
      <c r="B111">
        <v>177585.96</v>
      </c>
      <c r="C111">
        <v>191244.76</v>
      </c>
      <c r="D111">
        <v>0.5</v>
      </c>
      <c r="E111" t="s">
        <v>171</v>
      </c>
      <c r="F111">
        <v>43</v>
      </c>
      <c r="G111">
        <v>7</v>
      </c>
      <c r="H111">
        <v>41.9</v>
      </c>
      <c r="I111">
        <v>2.5649999999999999</v>
      </c>
      <c r="J111">
        <v>49.45</v>
      </c>
      <c r="K111">
        <v>28.05</v>
      </c>
      <c r="L111">
        <v>129</v>
      </c>
      <c r="M111" t="s">
        <v>172</v>
      </c>
      <c r="N111">
        <v>0.35550000000000004</v>
      </c>
      <c r="O111">
        <v>0.59799999999999998</v>
      </c>
      <c r="P111">
        <v>0.9385</v>
      </c>
      <c r="Q111" t="s">
        <v>172</v>
      </c>
      <c r="R111">
        <v>373.65</v>
      </c>
      <c r="S111">
        <f>(F111-G111/2)-(F110-G110/2)</f>
        <v>17.25</v>
      </c>
      <c r="T111" t="b">
        <f t="shared" si="12"/>
        <v>0</v>
      </c>
      <c r="X111">
        <f t="shared" si="14"/>
        <v>39.5</v>
      </c>
    </row>
    <row r="112" spans="1:24">
      <c r="A112" t="s">
        <v>95</v>
      </c>
      <c r="B112">
        <v>177440.68</v>
      </c>
      <c r="C112">
        <v>191084.31</v>
      </c>
      <c r="D112">
        <v>0.3</v>
      </c>
      <c r="E112" t="s">
        <v>171</v>
      </c>
      <c r="F112">
        <v>30.2</v>
      </c>
      <c r="G112">
        <v>18.7</v>
      </c>
      <c r="H112">
        <v>53.599999999999994</v>
      </c>
      <c r="I112">
        <v>2.5866666666666664</v>
      </c>
      <c r="J112">
        <v>48.866666666666667</v>
      </c>
      <c r="K112">
        <v>26.766666666666666</v>
      </c>
      <c r="L112">
        <v>95.5</v>
      </c>
      <c r="M112" t="s">
        <v>172</v>
      </c>
      <c r="N112">
        <v>0.48333333333333323</v>
      </c>
      <c r="O112">
        <v>0.69966666666666677</v>
      </c>
      <c r="P112">
        <v>1.2976666666666665</v>
      </c>
      <c r="Q112" t="s">
        <v>172</v>
      </c>
      <c r="R112">
        <v>223.26666666666665</v>
      </c>
      <c r="T112" t="b">
        <f t="shared" si="12"/>
        <v>0</v>
      </c>
      <c r="U112">
        <f>0.5*(O112-O113)^2</f>
        <v>6.5742222222222382E-3</v>
      </c>
      <c r="V112">
        <v>16.649999999999999</v>
      </c>
      <c r="W112">
        <f>ABS(O112-O113)</f>
        <v>0.11466666666666681</v>
      </c>
      <c r="X112">
        <f t="shared" si="14"/>
        <v>20.85</v>
      </c>
    </row>
    <row r="113" spans="1:24">
      <c r="A113" t="s">
        <v>95</v>
      </c>
      <c r="B113">
        <v>177440.68</v>
      </c>
      <c r="C113">
        <v>191084.31</v>
      </c>
      <c r="D113">
        <v>0.3</v>
      </c>
      <c r="E113" t="s">
        <v>171</v>
      </c>
      <c r="F113">
        <v>40.5</v>
      </c>
      <c r="G113">
        <v>6</v>
      </c>
      <c r="H113">
        <v>41.55</v>
      </c>
      <c r="I113">
        <v>2.605</v>
      </c>
      <c r="J113">
        <v>41.95</v>
      </c>
      <c r="K113">
        <v>26.7</v>
      </c>
      <c r="L113">
        <v>147.5</v>
      </c>
      <c r="M113" t="s">
        <v>172</v>
      </c>
      <c r="N113">
        <v>0.36399999999999999</v>
      </c>
      <c r="O113">
        <v>0.58499999999999996</v>
      </c>
      <c r="P113">
        <v>1.1094999999999999</v>
      </c>
      <c r="Q113" t="s">
        <v>172</v>
      </c>
      <c r="R113">
        <v>296.64999999999998</v>
      </c>
      <c r="S113">
        <f>(F113-G113/2)-(F112-G112/2)</f>
        <v>16.649999999999999</v>
      </c>
      <c r="T113" t="b">
        <f t="shared" si="12"/>
        <v>0</v>
      </c>
      <c r="X113">
        <f t="shared" si="14"/>
        <v>37.5</v>
      </c>
    </row>
    <row r="114" spans="1:24" hidden="1">
      <c r="A114" t="s">
        <v>96</v>
      </c>
      <c r="B114">
        <v>177326.2</v>
      </c>
      <c r="C114">
        <v>191219</v>
      </c>
      <c r="D114">
        <v>3.5</v>
      </c>
      <c r="E114" t="s">
        <v>171</v>
      </c>
      <c r="F114">
        <v>31.5</v>
      </c>
      <c r="G114">
        <v>16.5</v>
      </c>
      <c r="H114">
        <v>54.720000000000006</v>
      </c>
      <c r="I114">
        <v>2.6120000000000001</v>
      </c>
      <c r="J114">
        <v>47.14</v>
      </c>
      <c r="K114">
        <v>26.3</v>
      </c>
      <c r="L114">
        <v>90.2</v>
      </c>
      <c r="M114" t="s">
        <v>172</v>
      </c>
      <c r="N114">
        <v>0.47860000000000003</v>
      </c>
      <c r="O114">
        <v>0.73119999999999996</v>
      </c>
      <c r="P114">
        <v>1.4596</v>
      </c>
      <c r="Q114" t="s">
        <v>172</v>
      </c>
      <c r="R114">
        <v>251.24</v>
      </c>
      <c r="T114" t="b">
        <f t="shared" si="12"/>
        <v>1</v>
      </c>
    </row>
    <row r="115" spans="1:24">
      <c r="A115" t="s">
        <v>97</v>
      </c>
      <c r="B115">
        <v>177485.12</v>
      </c>
      <c r="C115">
        <v>191525.24</v>
      </c>
      <c r="D115">
        <v>0.4</v>
      </c>
      <c r="E115" t="s">
        <v>171</v>
      </c>
      <c r="F115">
        <v>30</v>
      </c>
      <c r="G115">
        <v>19</v>
      </c>
      <c r="H115">
        <v>54.566666666666663</v>
      </c>
      <c r="I115">
        <v>2.5966666666666667</v>
      </c>
      <c r="J115">
        <v>42.716666666666669</v>
      </c>
      <c r="K115">
        <v>23.516666666666666</v>
      </c>
      <c r="L115">
        <v>75.166666666666671</v>
      </c>
      <c r="M115" t="s">
        <v>172</v>
      </c>
      <c r="N115">
        <v>0.44750000000000001</v>
      </c>
      <c r="O115">
        <v>0.6173333333333334</v>
      </c>
      <c r="P115">
        <v>1.3615000000000002</v>
      </c>
      <c r="Q115" t="s">
        <v>172</v>
      </c>
      <c r="R115">
        <v>240.93333333333331</v>
      </c>
      <c r="T115" t="b">
        <f t="shared" si="12"/>
        <v>0</v>
      </c>
      <c r="U115">
        <f>0.5*(O115-O116)^2</f>
        <v>1.4056055555555532E-2</v>
      </c>
      <c r="V115">
        <v>17.25</v>
      </c>
      <c r="W115">
        <f>ABS(O115-O116)</f>
        <v>0.16766666666666652</v>
      </c>
      <c r="X115">
        <f t="shared" ref="X115:X116" si="15">F115-G115/2</f>
        <v>20.5</v>
      </c>
    </row>
    <row r="116" spans="1:24">
      <c r="A116" t="s">
        <v>97</v>
      </c>
      <c r="B116">
        <v>177485.12</v>
      </c>
      <c r="C116">
        <v>191525.24</v>
      </c>
      <c r="D116">
        <v>0.4</v>
      </c>
      <c r="E116" t="s">
        <v>171</v>
      </c>
      <c r="F116">
        <v>41.5</v>
      </c>
      <c r="G116">
        <v>7.5</v>
      </c>
      <c r="H116">
        <v>41.55</v>
      </c>
      <c r="I116">
        <v>2.5949999999999998</v>
      </c>
      <c r="J116">
        <v>34.65</v>
      </c>
      <c r="K116">
        <v>18.55</v>
      </c>
      <c r="L116">
        <v>126</v>
      </c>
      <c r="M116" t="s">
        <v>172</v>
      </c>
      <c r="N116">
        <v>0.44</v>
      </c>
      <c r="O116">
        <v>0.78499999999999992</v>
      </c>
      <c r="P116">
        <v>1.0775000000000001</v>
      </c>
      <c r="Q116" t="s">
        <v>172</v>
      </c>
      <c r="R116">
        <v>366.25</v>
      </c>
      <c r="S116">
        <f>(F116-G116/2)-(F115-G115/2)</f>
        <v>17.25</v>
      </c>
      <c r="T116" t="b">
        <f t="shared" si="12"/>
        <v>0</v>
      </c>
      <c r="X116">
        <f t="shared" si="15"/>
        <v>37.75</v>
      </c>
    </row>
    <row r="117" spans="1:24" hidden="1">
      <c r="A117" t="s">
        <v>98</v>
      </c>
      <c r="B117">
        <v>177406.19</v>
      </c>
      <c r="C117">
        <v>191808.82</v>
      </c>
      <c r="D117">
        <v>0.5</v>
      </c>
      <c r="E117" t="s">
        <v>171</v>
      </c>
      <c r="F117">
        <v>29.3</v>
      </c>
      <c r="G117">
        <v>18.3</v>
      </c>
      <c r="H117">
        <v>53.666666666666664</v>
      </c>
      <c r="I117">
        <v>2.5933333333333333</v>
      </c>
      <c r="J117">
        <v>46.916666666666664</v>
      </c>
      <c r="K117">
        <v>26.583333333333332</v>
      </c>
      <c r="L117">
        <v>71.166666666666671</v>
      </c>
      <c r="M117" t="s">
        <v>172</v>
      </c>
      <c r="N117">
        <v>0.47383333333333333</v>
      </c>
      <c r="O117">
        <v>0.7503333333333333</v>
      </c>
      <c r="P117">
        <v>1.3594999999999999</v>
      </c>
      <c r="Q117" t="s">
        <v>172</v>
      </c>
      <c r="R117">
        <v>282.11666666666667</v>
      </c>
      <c r="T117" t="b">
        <f t="shared" si="12"/>
        <v>1</v>
      </c>
    </row>
    <row r="118" spans="1:24" hidden="1">
      <c r="A118" t="s">
        <v>99</v>
      </c>
      <c r="B118">
        <v>176817.46</v>
      </c>
      <c r="C118">
        <v>190978.49</v>
      </c>
      <c r="D118">
        <v>3.5</v>
      </c>
      <c r="E118" t="s">
        <v>171</v>
      </c>
      <c r="F118">
        <v>31</v>
      </c>
      <c r="G118">
        <v>19</v>
      </c>
      <c r="H118">
        <v>54.233333333333327</v>
      </c>
      <c r="I118">
        <v>2.6966666666666668</v>
      </c>
      <c r="J118">
        <v>54.800000000000004</v>
      </c>
      <c r="K118">
        <v>30.066666666666666</v>
      </c>
      <c r="L118">
        <v>74.833333333333329</v>
      </c>
      <c r="M118" t="s">
        <v>172</v>
      </c>
      <c r="N118">
        <v>0.66616666666666668</v>
      </c>
      <c r="O118">
        <v>0.80650000000000011</v>
      </c>
      <c r="P118">
        <v>1.4833333333333334</v>
      </c>
      <c r="Q118">
        <v>5.5333333333333341</v>
      </c>
      <c r="R118">
        <v>130.33333333333334</v>
      </c>
      <c r="T118" t="b">
        <f t="shared" si="12"/>
        <v>1</v>
      </c>
    </row>
    <row r="119" spans="1:24">
      <c r="A119" t="s">
        <v>100</v>
      </c>
      <c r="B119">
        <v>177049.71</v>
      </c>
      <c r="C119">
        <v>191422.18</v>
      </c>
      <c r="D119">
        <v>0.5</v>
      </c>
      <c r="E119" t="s">
        <v>171</v>
      </c>
      <c r="F119">
        <v>28.5</v>
      </c>
      <c r="G119">
        <v>18</v>
      </c>
      <c r="H119">
        <v>50.133333333333333</v>
      </c>
      <c r="I119">
        <v>2.6133333333333328</v>
      </c>
      <c r="J119">
        <v>47.316666666666663</v>
      </c>
      <c r="K119">
        <v>25.033333333333335</v>
      </c>
      <c r="L119">
        <v>84</v>
      </c>
      <c r="M119" t="s">
        <v>172</v>
      </c>
      <c r="N119">
        <v>0.39183333333333331</v>
      </c>
      <c r="O119">
        <v>0.53666666666666674</v>
      </c>
      <c r="P119">
        <v>1.3230000000000002</v>
      </c>
      <c r="Q119" t="s">
        <v>172</v>
      </c>
      <c r="R119">
        <v>247.46666666666667</v>
      </c>
      <c r="T119" t="b">
        <f t="shared" si="12"/>
        <v>0</v>
      </c>
      <c r="U119">
        <f>0.5*(O119-O120)^2</f>
        <v>1.1679013888888878E-2</v>
      </c>
      <c r="V119">
        <v>28.5</v>
      </c>
      <c r="W119">
        <f>ABS(O119-O120)</f>
        <v>0.15283333333333327</v>
      </c>
      <c r="X119">
        <f t="shared" ref="X119:X120" si="16">F119-G119/2</f>
        <v>19.5</v>
      </c>
    </row>
    <row r="120" spans="1:24">
      <c r="A120" t="s">
        <v>100</v>
      </c>
      <c r="B120">
        <v>177049.71</v>
      </c>
      <c r="C120">
        <v>191422.18</v>
      </c>
      <c r="D120">
        <v>0.5</v>
      </c>
      <c r="E120" t="s">
        <v>171</v>
      </c>
      <c r="F120">
        <v>51</v>
      </c>
      <c r="G120">
        <v>6</v>
      </c>
      <c r="H120">
        <v>49.85</v>
      </c>
      <c r="I120">
        <v>2.62</v>
      </c>
      <c r="J120">
        <v>50.65</v>
      </c>
      <c r="K120">
        <v>25.25</v>
      </c>
      <c r="L120">
        <v>80</v>
      </c>
      <c r="M120" t="s">
        <v>172</v>
      </c>
      <c r="N120">
        <v>0.42249999999999999</v>
      </c>
      <c r="O120">
        <v>0.6895</v>
      </c>
      <c r="P120">
        <v>1.3105</v>
      </c>
      <c r="Q120" t="s">
        <v>172</v>
      </c>
      <c r="R120">
        <v>495.7</v>
      </c>
      <c r="S120">
        <f>(F120-G120/2)-(F119-G119/2)</f>
        <v>28.5</v>
      </c>
      <c r="T120" t="b">
        <f t="shared" si="12"/>
        <v>0</v>
      </c>
      <c r="X120">
        <f t="shared" si="16"/>
        <v>48</v>
      </c>
    </row>
    <row r="121" spans="1:24" hidden="1">
      <c r="A121" t="s">
        <v>101</v>
      </c>
      <c r="B121">
        <v>176808.62</v>
      </c>
      <c r="C121">
        <v>191829.96</v>
      </c>
      <c r="D121">
        <v>1.4</v>
      </c>
      <c r="E121" t="s">
        <v>171</v>
      </c>
      <c r="F121">
        <v>30.1</v>
      </c>
      <c r="G121">
        <v>18.100000000000001</v>
      </c>
      <c r="H121">
        <v>50.633333333333333</v>
      </c>
      <c r="I121">
        <v>2.6149999999999998</v>
      </c>
      <c r="J121">
        <v>46.133333333333333</v>
      </c>
      <c r="K121">
        <v>24.533333333333335</v>
      </c>
      <c r="L121">
        <v>88.166666666666671</v>
      </c>
      <c r="M121" t="s">
        <v>172</v>
      </c>
      <c r="N121">
        <v>0.37600000000000006</v>
      </c>
      <c r="O121">
        <v>0.52366666666666672</v>
      </c>
      <c r="P121">
        <v>1.2503333333333335</v>
      </c>
      <c r="Q121" t="s">
        <v>172</v>
      </c>
      <c r="R121">
        <v>285.36666666666667</v>
      </c>
      <c r="T121" t="b">
        <f t="shared" si="12"/>
        <v>1</v>
      </c>
    </row>
    <row r="122" spans="1:24" hidden="1">
      <c r="A122" t="s">
        <v>102</v>
      </c>
      <c r="B122">
        <v>177289.98</v>
      </c>
      <c r="C122">
        <v>192210.21</v>
      </c>
      <c r="D122">
        <v>0.7</v>
      </c>
      <c r="E122" t="s">
        <v>171</v>
      </c>
      <c r="F122">
        <v>28.8</v>
      </c>
      <c r="G122">
        <v>16.8</v>
      </c>
      <c r="H122">
        <v>53.36</v>
      </c>
      <c r="I122">
        <v>2.6280000000000001</v>
      </c>
      <c r="J122">
        <v>49.08</v>
      </c>
      <c r="K122">
        <v>27.759999999999998</v>
      </c>
      <c r="L122">
        <v>88.4</v>
      </c>
      <c r="M122" t="s">
        <v>172</v>
      </c>
      <c r="N122">
        <v>0.39739999999999998</v>
      </c>
      <c r="O122">
        <v>0.55840000000000001</v>
      </c>
      <c r="P122">
        <v>1.365</v>
      </c>
      <c r="Q122" t="s">
        <v>172</v>
      </c>
      <c r="R122">
        <v>257.71999999999997</v>
      </c>
      <c r="T122" t="b">
        <f t="shared" si="12"/>
        <v>1</v>
      </c>
    </row>
    <row r="123" spans="1:24" hidden="1">
      <c r="A123" t="s">
        <v>103</v>
      </c>
      <c r="B123">
        <v>177567.11</v>
      </c>
      <c r="C123">
        <v>192215.82</v>
      </c>
      <c r="D123">
        <v>0.7</v>
      </c>
      <c r="E123" t="s">
        <v>171</v>
      </c>
      <c r="F123">
        <v>28.4</v>
      </c>
      <c r="G123">
        <v>17.899999999999999</v>
      </c>
      <c r="H123" t="s">
        <v>172</v>
      </c>
      <c r="I123" t="s">
        <v>172</v>
      </c>
      <c r="J123" t="s">
        <v>172</v>
      </c>
      <c r="K123" t="s">
        <v>172</v>
      </c>
      <c r="L123">
        <v>96.666666666666671</v>
      </c>
      <c r="M123" t="s">
        <v>172</v>
      </c>
      <c r="N123">
        <v>0.3681666666666667</v>
      </c>
      <c r="O123">
        <v>0.52200000000000002</v>
      </c>
      <c r="P123">
        <v>1.21</v>
      </c>
      <c r="Q123" t="s">
        <v>172</v>
      </c>
      <c r="R123">
        <v>280.66666666666669</v>
      </c>
      <c r="T123" t="b">
        <f t="shared" si="12"/>
        <v>1</v>
      </c>
    </row>
    <row r="124" spans="1:24" hidden="1">
      <c r="A124" t="s">
        <v>104</v>
      </c>
      <c r="B124">
        <v>177887.12</v>
      </c>
      <c r="C124">
        <v>192219.18</v>
      </c>
      <c r="D124">
        <v>1.6</v>
      </c>
      <c r="E124" t="s">
        <v>171</v>
      </c>
      <c r="F124">
        <v>28.5</v>
      </c>
      <c r="G124">
        <v>16.5</v>
      </c>
      <c r="H124">
        <v>52.14</v>
      </c>
      <c r="I124">
        <v>2.6320000000000006</v>
      </c>
      <c r="J124">
        <v>46.64</v>
      </c>
      <c r="K124">
        <v>27.340000000000003</v>
      </c>
      <c r="L124">
        <v>77.599999999999994</v>
      </c>
      <c r="M124" t="s">
        <v>172</v>
      </c>
      <c r="N124">
        <v>0.37259999999999999</v>
      </c>
      <c r="O124">
        <v>0.47560000000000002</v>
      </c>
      <c r="P124">
        <v>1.335</v>
      </c>
      <c r="Q124" t="s">
        <v>172</v>
      </c>
      <c r="R124">
        <v>256</v>
      </c>
      <c r="T124" t="b">
        <f t="shared" si="12"/>
        <v>1</v>
      </c>
    </row>
    <row r="125" spans="1:24" hidden="1">
      <c r="A125" t="s">
        <v>105</v>
      </c>
      <c r="B125">
        <v>177678.17</v>
      </c>
      <c r="C125">
        <v>192580.67</v>
      </c>
      <c r="D125">
        <v>0.5</v>
      </c>
      <c r="E125" t="s">
        <v>171</v>
      </c>
      <c r="F125">
        <v>31.5</v>
      </c>
      <c r="G125">
        <v>19.5</v>
      </c>
      <c r="H125">
        <v>48.7</v>
      </c>
      <c r="I125">
        <v>2.6019999999999999</v>
      </c>
      <c r="J125">
        <v>42.94</v>
      </c>
      <c r="K125">
        <v>23.62</v>
      </c>
      <c r="L125">
        <v>101.8</v>
      </c>
      <c r="M125" t="s">
        <v>172</v>
      </c>
      <c r="N125">
        <v>0.35039999999999993</v>
      </c>
      <c r="O125">
        <v>0.46460000000000001</v>
      </c>
      <c r="P125">
        <v>1.2394000000000001</v>
      </c>
      <c r="Q125" t="s">
        <v>172</v>
      </c>
      <c r="R125">
        <v>271</v>
      </c>
      <c r="T125" t="b">
        <f t="shared" si="12"/>
        <v>1</v>
      </c>
    </row>
    <row r="126" spans="1:24" hidden="1">
      <c r="A126" t="s">
        <v>106</v>
      </c>
      <c r="B126">
        <v>177973.7</v>
      </c>
      <c r="C126">
        <v>193201.94</v>
      </c>
      <c r="D126">
        <v>0.4</v>
      </c>
      <c r="E126" t="s">
        <v>171</v>
      </c>
      <c r="F126">
        <v>36</v>
      </c>
      <c r="G126">
        <v>24</v>
      </c>
      <c r="H126">
        <v>46.199999999999996</v>
      </c>
      <c r="I126">
        <v>2.6185714285714283</v>
      </c>
      <c r="J126">
        <v>39.871428571428567</v>
      </c>
      <c r="K126">
        <v>21.8</v>
      </c>
      <c r="L126">
        <v>81</v>
      </c>
      <c r="M126" t="s">
        <v>172</v>
      </c>
      <c r="N126">
        <v>0.38716666666666666</v>
      </c>
      <c r="O126">
        <v>0.54</v>
      </c>
      <c r="P126">
        <v>1.2733333333333332</v>
      </c>
      <c r="Q126" t="s">
        <v>172</v>
      </c>
      <c r="R126">
        <v>271.76666666666671</v>
      </c>
      <c r="T126" t="b">
        <f t="shared" si="12"/>
        <v>1</v>
      </c>
    </row>
    <row r="127" spans="1:24" hidden="1">
      <c r="A127" t="s">
        <v>107</v>
      </c>
      <c r="B127">
        <v>178099.84</v>
      </c>
      <c r="C127">
        <v>193186.82</v>
      </c>
      <c r="D127">
        <v>0.5</v>
      </c>
      <c r="E127" t="s">
        <v>171</v>
      </c>
      <c r="F127">
        <v>43.5</v>
      </c>
      <c r="G127">
        <v>31.5</v>
      </c>
      <c r="H127">
        <v>47.333333333333336</v>
      </c>
      <c r="I127">
        <v>2.6288888888888895</v>
      </c>
      <c r="J127">
        <v>42.6</v>
      </c>
      <c r="K127">
        <v>24.333333333333332</v>
      </c>
      <c r="L127">
        <v>78.333333333333329</v>
      </c>
      <c r="M127" t="s">
        <v>172</v>
      </c>
      <c r="N127">
        <v>0.37077777777777776</v>
      </c>
      <c r="O127">
        <v>0.52811111111111109</v>
      </c>
      <c r="P127">
        <v>1.3227777777777776</v>
      </c>
      <c r="Q127" t="s">
        <v>172</v>
      </c>
      <c r="R127">
        <v>318.38888888888891</v>
      </c>
      <c r="T127" t="b">
        <f t="shared" si="12"/>
        <v>1</v>
      </c>
    </row>
    <row r="128" spans="1:24" hidden="1">
      <c r="A128" t="s">
        <v>108</v>
      </c>
      <c r="B128">
        <v>178201.76</v>
      </c>
      <c r="C128">
        <v>192891.41</v>
      </c>
      <c r="D128">
        <v>1.2</v>
      </c>
      <c r="E128" t="s">
        <v>171</v>
      </c>
      <c r="F128">
        <v>33</v>
      </c>
      <c r="G128">
        <v>22.5</v>
      </c>
      <c r="H128">
        <v>48.714285714285708</v>
      </c>
      <c r="I128">
        <v>2.6585714285714284</v>
      </c>
      <c r="J128">
        <v>41.31428571428571</v>
      </c>
      <c r="K128">
        <v>23.442857142857143</v>
      </c>
      <c r="L128">
        <v>62.428571428571431</v>
      </c>
      <c r="M128" t="s">
        <v>172</v>
      </c>
      <c r="N128">
        <v>0.37528571428571433</v>
      </c>
      <c r="O128">
        <v>0.51557142857142857</v>
      </c>
      <c r="P128">
        <v>1.2912857142857141</v>
      </c>
      <c r="Q128" t="s">
        <v>172</v>
      </c>
      <c r="R128">
        <v>250.9</v>
      </c>
      <c r="T128" t="b">
        <f t="shared" si="12"/>
        <v>1</v>
      </c>
    </row>
    <row r="129" spans="1:24" hidden="1">
      <c r="A129" t="s">
        <v>109</v>
      </c>
      <c r="B129">
        <v>178347.08</v>
      </c>
      <c r="C129">
        <v>192887</v>
      </c>
      <c r="D129">
        <v>1.2</v>
      </c>
      <c r="E129" t="s">
        <v>171</v>
      </c>
      <c r="F129">
        <v>38.5</v>
      </c>
      <c r="G129">
        <v>26.5</v>
      </c>
      <c r="H129">
        <v>53.571428571428569</v>
      </c>
      <c r="I129">
        <v>2.6885714285714291</v>
      </c>
      <c r="J129">
        <v>51.957142857142856</v>
      </c>
      <c r="K129">
        <v>29.68571428571428</v>
      </c>
      <c r="L129">
        <v>67.571428571428569</v>
      </c>
      <c r="M129" t="s">
        <v>172</v>
      </c>
      <c r="N129">
        <v>0.45242857142857135</v>
      </c>
      <c r="O129">
        <v>0.69571428571428573</v>
      </c>
      <c r="P129">
        <v>1.3818571428571429</v>
      </c>
      <c r="Q129" t="s">
        <v>172</v>
      </c>
      <c r="R129">
        <v>283.62857142857143</v>
      </c>
      <c r="T129" t="b">
        <f t="shared" si="12"/>
        <v>1</v>
      </c>
    </row>
    <row r="130" spans="1:24" hidden="1">
      <c r="A130" t="s">
        <v>110</v>
      </c>
      <c r="B130">
        <v>178385.09</v>
      </c>
      <c r="C130">
        <v>192646.22</v>
      </c>
      <c r="D130">
        <v>0.3</v>
      </c>
      <c r="E130" t="s">
        <v>171</v>
      </c>
      <c r="F130">
        <v>31.5</v>
      </c>
      <c r="G130">
        <v>20.5</v>
      </c>
      <c r="H130">
        <v>51.440000000000012</v>
      </c>
      <c r="I130">
        <v>2.6779999999999999</v>
      </c>
      <c r="J130">
        <v>49.18</v>
      </c>
      <c r="K130">
        <v>27.1</v>
      </c>
      <c r="L130">
        <v>96.5</v>
      </c>
      <c r="M130" t="s">
        <v>172</v>
      </c>
      <c r="N130">
        <v>0.67474999999999996</v>
      </c>
      <c r="O130">
        <v>0.80249999999999999</v>
      </c>
      <c r="P130">
        <v>1.4922499999999999</v>
      </c>
      <c r="Q130">
        <v>7.75</v>
      </c>
      <c r="R130">
        <v>127.75</v>
      </c>
      <c r="T130" t="b">
        <f t="shared" ref="T130:T161" si="17">COUNTIF($A$2:$A$199, A130)=1</f>
        <v>1</v>
      </c>
    </row>
    <row r="131" spans="1:24">
      <c r="A131" t="s">
        <v>111</v>
      </c>
      <c r="B131">
        <v>178530.46</v>
      </c>
      <c r="C131">
        <v>193073.61</v>
      </c>
      <c r="D131">
        <v>1.1000000000000001</v>
      </c>
      <c r="E131" t="s">
        <v>171</v>
      </c>
      <c r="F131">
        <v>32.5</v>
      </c>
      <c r="G131">
        <v>21</v>
      </c>
      <c r="H131">
        <v>48.028571428571432</v>
      </c>
      <c r="I131">
        <v>2.6914285714285717</v>
      </c>
      <c r="J131">
        <v>49.5</v>
      </c>
      <c r="K131">
        <v>24.900000000000002</v>
      </c>
      <c r="L131">
        <v>82</v>
      </c>
      <c r="M131" t="s">
        <v>172</v>
      </c>
      <c r="N131">
        <v>0.5764285714285714</v>
      </c>
      <c r="O131">
        <v>0.76200000000000001</v>
      </c>
      <c r="P131">
        <v>1.3085714285714285</v>
      </c>
      <c r="Q131">
        <v>5.4714285714285706</v>
      </c>
      <c r="R131">
        <v>142.78571428571428</v>
      </c>
      <c r="T131" t="b">
        <f t="shared" si="17"/>
        <v>0</v>
      </c>
      <c r="U131">
        <f>0.5*(O131-O132)^2</f>
        <v>8.4933888888888854E-3</v>
      </c>
      <c r="V131">
        <v>21.300000000000004</v>
      </c>
      <c r="W131">
        <f>ABS(O131-O132)</f>
        <v>0.1303333333333333</v>
      </c>
      <c r="X131">
        <f t="shared" ref="X131:X132" si="18">F131-G131/2</f>
        <v>22</v>
      </c>
    </row>
    <row r="132" spans="1:24">
      <c r="A132" t="s">
        <v>111</v>
      </c>
      <c r="B132">
        <v>178530.46</v>
      </c>
      <c r="C132">
        <v>193073.61</v>
      </c>
      <c r="D132">
        <v>1.1000000000000001</v>
      </c>
      <c r="E132" t="s">
        <v>171</v>
      </c>
      <c r="F132">
        <v>51.1</v>
      </c>
      <c r="G132">
        <v>15.6</v>
      </c>
      <c r="H132">
        <v>40.775000000000006</v>
      </c>
      <c r="I132">
        <v>2.6675000000000004</v>
      </c>
      <c r="J132">
        <v>33.35</v>
      </c>
      <c r="K132">
        <v>40.549999999999997</v>
      </c>
      <c r="L132">
        <v>120.33333333333333</v>
      </c>
      <c r="M132" t="s">
        <v>172</v>
      </c>
      <c r="N132">
        <v>0.58799999999999997</v>
      </c>
      <c r="O132">
        <v>0.89233333333333331</v>
      </c>
      <c r="P132">
        <v>1.1486666666666667</v>
      </c>
      <c r="Q132">
        <v>5.8666666666666671</v>
      </c>
      <c r="R132">
        <v>285.66666666666669</v>
      </c>
      <c r="S132">
        <f>(F132-G132/2)-(F131-G131/2)</f>
        <v>21.300000000000004</v>
      </c>
      <c r="T132" t="b">
        <f t="shared" si="17"/>
        <v>0</v>
      </c>
      <c r="X132">
        <f t="shared" si="18"/>
        <v>43.300000000000004</v>
      </c>
    </row>
    <row r="133" spans="1:24" hidden="1">
      <c r="A133" t="s">
        <v>112</v>
      </c>
      <c r="B133">
        <v>178844.75</v>
      </c>
      <c r="C133">
        <v>193039.8</v>
      </c>
      <c r="D133">
        <v>0.9</v>
      </c>
      <c r="E133" t="s">
        <v>171</v>
      </c>
      <c r="F133">
        <v>51</v>
      </c>
      <c r="G133">
        <v>37.200000000000003</v>
      </c>
      <c r="H133">
        <v>47.34</v>
      </c>
      <c r="I133">
        <v>2.6900000000000004</v>
      </c>
      <c r="J133">
        <v>49.669999999999995</v>
      </c>
      <c r="K133">
        <v>25.15</v>
      </c>
      <c r="L133">
        <v>106.1</v>
      </c>
      <c r="M133" t="s">
        <v>172</v>
      </c>
      <c r="N133">
        <v>0.59520000000000006</v>
      </c>
      <c r="O133">
        <v>0.76729999999999987</v>
      </c>
      <c r="P133">
        <v>1.2909999999999999</v>
      </c>
      <c r="Q133">
        <v>6.0600000000000005</v>
      </c>
      <c r="R133">
        <v>205.1</v>
      </c>
      <c r="T133" t="b">
        <f t="shared" si="17"/>
        <v>1</v>
      </c>
    </row>
    <row r="134" spans="1:24" hidden="1">
      <c r="A134" t="s">
        <v>113</v>
      </c>
      <c r="B134">
        <v>178974.2</v>
      </c>
      <c r="C134">
        <v>192669.93</v>
      </c>
      <c r="D134">
        <v>0.8</v>
      </c>
      <c r="E134" t="s">
        <v>171</v>
      </c>
      <c r="F134">
        <v>31.5</v>
      </c>
      <c r="G134">
        <v>18</v>
      </c>
      <c r="H134">
        <v>51.7</v>
      </c>
      <c r="I134">
        <v>2.68</v>
      </c>
      <c r="J134">
        <v>51.5</v>
      </c>
      <c r="K134">
        <v>29.619999999999997</v>
      </c>
      <c r="L134">
        <v>66.2</v>
      </c>
      <c r="M134" t="s">
        <v>172</v>
      </c>
      <c r="N134">
        <v>0.39419999999999999</v>
      </c>
      <c r="O134">
        <v>0.51800000000000002</v>
      </c>
      <c r="P134">
        <v>1.3834</v>
      </c>
      <c r="Q134" t="s">
        <v>172</v>
      </c>
      <c r="R134">
        <v>285.2</v>
      </c>
      <c r="T134" t="b">
        <f t="shared" si="17"/>
        <v>1</v>
      </c>
    </row>
    <row r="135" spans="1:24">
      <c r="A135" t="s">
        <v>114</v>
      </c>
      <c r="B135">
        <v>179146.27</v>
      </c>
      <c r="C135">
        <v>192954.9</v>
      </c>
      <c r="D135">
        <v>0.6</v>
      </c>
      <c r="E135" t="s">
        <v>171</v>
      </c>
      <c r="F135">
        <v>28.5</v>
      </c>
      <c r="G135">
        <v>15</v>
      </c>
      <c r="H135">
        <v>48.320000000000007</v>
      </c>
      <c r="I135">
        <v>2.6900000000000004</v>
      </c>
      <c r="J135">
        <v>49.599999999999994</v>
      </c>
      <c r="K135">
        <v>25.619999999999997</v>
      </c>
      <c r="L135">
        <v>106.2</v>
      </c>
      <c r="M135" t="s">
        <v>172</v>
      </c>
      <c r="N135">
        <v>0.6412000000000001</v>
      </c>
      <c r="O135">
        <v>0.80380000000000007</v>
      </c>
      <c r="P135">
        <v>1.3214000000000001</v>
      </c>
      <c r="Q135">
        <v>6.4599999999999991</v>
      </c>
      <c r="R135">
        <v>175.2</v>
      </c>
      <c r="T135" t="b">
        <f t="shared" si="17"/>
        <v>0</v>
      </c>
      <c r="U135">
        <f>0.5*(O135-O136)^2</f>
        <v>1.3911120000000009E-2</v>
      </c>
      <c r="V135">
        <v>12</v>
      </c>
      <c r="W135">
        <f>ABS(O135-O136)</f>
        <v>0.16680000000000006</v>
      </c>
      <c r="X135">
        <f t="shared" ref="X135:X136" si="19">F135-G135/2</f>
        <v>21</v>
      </c>
    </row>
    <row r="136" spans="1:24">
      <c r="A136" t="s">
        <v>114</v>
      </c>
      <c r="B136">
        <v>179146.27</v>
      </c>
      <c r="C136">
        <v>192954.9</v>
      </c>
      <c r="D136">
        <v>0.6</v>
      </c>
      <c r="E136" t="s">
        <v>171</v>
      </c>
      <c r="F136">
        <v>34.5</v>
      </c>
      <c r="G136">
        <v>3</v>
      </c>
      <c r="H136">
        <v>43.1</v>
      </c>
      <c r="I136">
        <v>2.68</v>
      </c>
      <c r="J136">
        <v>42.6</v>
      </c>
      <c r="K136">
        <v>19</v>
      </c>
      <c r="L136">
        <v>94.5</v>
      </c>
      <c r="M136" t="s">
        <v>172</v>
      </c>
      <c r="N136">
        <v>0.41000000000000003</v>
      </c>
      <c r="O136">
        <v>0.63700000000000001</v>
      </c>
      <c r="P136">
        <v>0.98799999999999999</v>
      </c>
      <c r="Q136">
        <v>5.7</v>
      </c>
      <c r="R136">
        <v>242.5</v>
      </c>
      <c r="S136">
        <f>(F136-G136/2)-(F135-G135/2)</f>
        <v>12</v>
      </c>
      <c r="T136" t="b">
        <f t="shared" si="17"/>
        <v>0</v>
      </c>
      <c r="X136">
        <f t="shared" si="19"/>
        <v>33</v>
      </c>
    </row>
    <row r="137" spans="1:24" hidden="1">
      <c r="A137" t="s">
        <v>115</v>
      </c>
      <c r="B137">
        <v>179339.71</v>
      </c>
      <c r="C137">
        <v>192785.72</v>
      </c>
      <c r="D137">
        <v>0.6</v>
      </c>
      <c r="E137" t="s">
        <v>171</v>
      </c>
      <c r="F137">
        <v>27</v>
      </c>
      <c r="G137">
        <v>15</v>
      </c>
      <c r="H137">
        <v>47.080000000000005</v>
      </c>
      <c r="I137">
        <v>2.694</v>
      </c>
      <c r="J137">
        <v>45.18</v>
      </c>
      <c r="K137">
        <v>26.060000000000002</v>
      </c>
      <c r="L137">
        <v>69.2</v>
      </c>
      <c r="M137" t="s">
        <v>172</v>
      </c>
      <c r="N137">
        <v>0.40280000000000005</v>
      </c>
      <c r="O137">
        <v>0.54879999999999995</v>
      </c>
      <c r="P137">
        <v>1.2818000000000001</v>
      </c>
      <c r="Q137" t="s">
        <v>172</v>
      </c>
      <c r="R137">
        <v>253.6</v>
      </c>
      <c r="T137" t="b">
        <f t="shared" si="17"/>
        <v>1</v>
      </c>
    </row>
    <row r="138" spans="1:24">
      <c r="A138" t="s">
        <v>116</v>
      </c>
      <c r="B138">
        <v>179810.97</v>
      </c>
      <c r="C138">
        <v>191302.07</v>
      </c>
      <c r="D138">
        <v>0</v>
      </c>
      <c r="E138" t="s">
        <v>171</v>
      </c>
      <c r="F138">
        <v>26.5</v>
      </c>
      <c r="G138">
        <v>16</v>
      </c>
      <c r="H138">
        <v>46.260000000000005</v>
      </c>
      <c r="I138">
        <v>2.68</v>
      </c>
      <c r="J138">
        <v>44.56</v>
      </c>
      <c r="K138">
        <v>19.52</v>
      </c>
      <c r="L138">
        <v>49.96</v>
      </c>
      <c r="M138">
        <v>27.259999999999998</v>
      </c>
      <c r="N138">
        <v>0.56040000000000001</v>
      </c>
      <c r="O138">
        <v>0.67179999999999995</v>
      </c>
      <c r="P138">
        <v>1.2618000000000003</v>
      </c>
      <c r="Q138">
        <v>4.82</v>
      </c>
      <c r="R138">
        <v>146.35999999999999</v>
      </c>
      <c r="T138" t="b">
        <f t="shared" si="17"/>
        <v>0</v>
      </c>
      <c r="U138">
        <f>0.5*(O138-O139)^2</f>
        <v>2.0401999999999991E-4</v>
      </c>
      <c r="V138">
        <v>17.75</v>
      </c>
      <c r="W138">
        <f>ABS(O138-O139)</f>
        <v>2.0199999999999996E-2</v>
      </c>
      <c r="X138">
        <f t="shared" ref="X138:X139" si="20">F138-G138/2</f>
        <v>18.5</v>
      </c>
    </row>
    <row r="139" spans="1:24">
      <c r="A139" t="s">
        <v>116</v>
      </c>
      <c r="B139">
        <v>179810.97</v>
      </c>
      <c r="C139">
        <v>191302.07</v>
      </c>
      <c r="D139">
        <v>0</v>
      </c>
      <c r="E139" t="s">
        <v>171</v>
      </c>
      <c r="F139">
        <v>39.5</v>
      </c>
      <c r="G139">
        <v>6.5</v>
      </c>
      <c r="H139">
        <v>47.5</v>
      </c>
      <c r="I139">
        <v>2.6950000000000003</v>
      </c>
      <c r="J139">
        <v>47.05</v>
      </c>
      <c r="K139">
        <v>23.65</v>
      </c>
      <c r="L139">
        <v>58.9</v>
      </c>
      <c r="M139">
        <v>33.049999999999997</v>
      </c>
      <c r="N139">
        <v>0.57000000000000006</v>
      </c>
      <c r="O139">
        <v>0.69199999999999995</v>
      </c>
      <c r="P139">
        <v>1.2995000000000001</v>
      </c>
      <c r="Q139">
        <v>4.1999999999999993</v>
      </c>
      <c r="R139">
        <v>131.65</v>
      </c>
      <c r="S139">
        <f>(F139-G139/2)-(F138-G138/2)</f>
        <v>17.75</v>
      </c>
      <c r="T139" t="b">
        <f t="shared" si="17"/>
        <v>0</v>
      </c>
      <c r="X139">
        <f t="shared" si="20"/>
        <v>36.25</v>
      </c>
    </row>
    <row r="140" spans="1:24" hidden="1">
      <c r="A140" t="s">
        <v>117</v>
      </c>
      <c r="B140">
        <v>179806.3</v>
      </c>
      <c r="C140">
        <v>191315.67</v>
      </c>
      <c r="D140">
        <v>2.6</v>
      </c>
      <c r="E140" t="s">
        <v>171</v>
      </c>
      <c r="F140">
        <v>48.5</v>
      </c>
      <c r="G140">
        <v>23</v>
      </c>
      <c r="H140">
        <v>51.42</v>
      </c>
      <c r="I140">
        <v>2.694</v>
      </c>
      <c r="J140">
        <v>55.260000000000005</v>
      </c>
      <c r="K140">
        <v>29.060000000000002</v>
      </c>
      <c r="L140">
        <v>63.9</v>
      </c>
      <c r="M140" t="s">
        <v>172</v>
      </c>
      <c r="N140">
        <v>0.7006</v>
      </c>
      <c r="O140">
        <v>0.95139999999999991</v>
      </c>
      <c r="P140">
        <v>1.4045999999999998</v>
      </c>
      <c r="Q140">
        <v>4.92</v>
      </c>
      <c r="R140">
        <v>134.5</v>
      </c>
      <c r="T140" t="b">
        <f t="shared" si="17"/>
        <v>1</v>
      </c>
    </row>
    <row r="141" spans="1:24" hidden="1">
      <c r="A141" t="s">
        <v>118</v>
      </c>
      <c r="B141">
        <v>179639.37</v>
      </c>
      <c r="C141">
        <v>191233.68</v>
      </c>
      <c r="D141">
        <v>0</v>
      </c>
      <c r="E141" t="s">
        <v>171</v>
      </c>
      <c r="F141">
        <v>30.5</v>
      </c>
      <c r="G141">
        <v>18.5</v>
      </c>
      <c r="H141">
        <v>47.44</v>
      </c>
      <c r="I141">
        <v>2.6900000000000004</v>
      </c>
      <c r="J141">
        <v>47.48</v>
      </c>
      <c r="K141">
        <v>23.759999999999998</v>
      </c>
      <c r="L141">
        <v>75.78</v>
      </c>
      <c r="M141">
        <v>40.739999999999995</v>
      </c>
      <c r="N141">
        <v>0.61399999999999999</v>
      </c>
      <c r="O141">
        <v>0.74480000000000002</v>
      </c>
      <c r="P141">
        <v>1.3007500000000001</v>
      </c>
      <c r="Q141">
        <v>6.1</v>
      </c>
      <c r="R141">
        <v>148.38000000000002</v>
      </c>
      <c r="T141" t="b">
        <f t="shared" si="17"/>
        <v>1</v>
      </c>
    </row>
    <row r="142" spans="1:24" hidden="1">
      <c r="A142" t="s">
        <v>119</v>
      </c>
      <c r="B142">
        <v>179492.97</v>
      </c>
      <c r="C142">
        <v>191121.59</v>
      </c>
      <c r="D142">
        <v>0</v>
      </c>
      <c r="E142" t="s">
        <v>171</v>
      </c>
      <c r="F142">
        <v>31</v>
      </c>
      <c r="G142">
        <v>18</v>
      </c>
      <c r="H142">
        <v>46.5</v>
      </c>
      <c r="I142">
        <v>2.6850000000000001</v>
      </c>
      <c r="J142">
        <v>47.050000000000004</v>
      </c>
      <c r="K142">
        <v>23.916666666666671</v>
      </c>
      <c r="L142">
        <v>59.300000000000004</v>
      </c>
      <c r="M142">
        <v>32.449999999999996</v>
      </c>
      <c r="N142">
        <v>0.53500000000000003</v>
      </c>
      <c r="O142">
        <v>0.71583333333333332</v>
      </c>
      <c r="P142">
        <v>1.2616000000000001</v>
      </c>
      <c r="Q142">
        <v>4.2666666666666666</v>
      </c>
      <c r="R142">
        <v>148.98333333333332</v>
      </c>
      <c r="T142" t="b">
        <f t="shared" si="17"/>
        <v>1</v>
      </c>
    </row>
    <row r="143" spans="1:24" hidden="1">
      <c r="A143" t="s">
        <v>120</v>
      </c>
      <c r="B143">
        <v>179483.86</v>
      </c>
      <c r="C143">
        <v>191129.35</v>
      </c>
      <c r="D143">
        <v>3.2</v>
      </c>
      <c r="E143" t="s">
        <v>171</v>
      </c>
      <c r="F143">
        <v>36</v>
      </c>
      <c r="G143">
        <v>17</v>
      </c>
      <c r="H143">
        <v>51.220000000000006</v>
      </c>
      <c r="I143">
        <v>2.698</v>
      </c>
      <c r="J143">
        <v>54.819999999999993</v>
      </c>
      <c r="K143">
        <v>29.32</v>
      </c>
      <c r="L143">
        <v>77.22</v>
      </c>
      <c r="M143" t="s">
        <v>172</v>
      </c>
      <c r="N143">
        <v>0.53459999999999996</v>
      </c>
      <c r="O143">
        <v>0.64200000000000002</v>
      </c>
      <c r="P143">
        <v>1.2496</v>
      </c>
      <c r="Q143">
        <v>4.82</v>
      </c>
      <c r="R143">
        <v>146.56</v>
      </c>
      <c r="T143" t="b">
        <f t="shared" si="17"/>
        <v>1</v>
      </c>
    </row>
    <row r="144" spans="1:24">
      <c r="A144" t="s">
        <v>121</v>
      </c>
      <c r="B144">
        <v>179365</v>
      </c>
      <c r="C144">
        <v>190981.81</v>
      </c>
      <c r="D144">
        <v>0</v>
      </c>
      <c r="E144" t="s">
        <v>171</v>
      </c>
      <c r="F144">
        <v>37.5</v>
      </c>
      <c r="G144">
        <v>24</v>
      </c>
      <c r="H144">
        <v>44.762499999999996</v>
      </c>
      <c r="I144">
        <v>2.6812499999999999</v>
      </c>
      <c r="J144">
        <v>43.5</v>
      </c>
      <c r="K144">
        <v>19.675000000000001</v>
      </c>
      <c r="L144">
        <v>68.487499999999997</v>
      </c>
      <c r="M144">
        <v>36.512499999999996</v>
      </c>
      <c r="N144">
        <v>0.50612500000000005</v>
      </c>
      <c r="O144">
        <v>0.61687499999999995</v>
      </c>
      <c r="P144">
        <v>1.3912499999999999</v>
      </c>
      <c r="Q144">
        <v>4.9874999999999998</v>
      </c>
      <c r="R144">
        <v>150.38749999999999</v>
      </c>
      <c r="T144" t="b">
        <f t="shared" si="17"/>
        <v>0</v>
      </c>
      <c r="U144">
        <f>0.5*(O144-O145)^2</f>
        <v>0.10356938281250005</v>
      </c>
      <c r="V144">
        <v>18.75</v>
      </c>
      <c r="W144">
        <f>ABS(O144-O145)</f>
        <v>0.45512500000000011</v>
      </c>
      <c r="X144">
        <f t="shared" ref="X144:X145" si="21">F144-G144/2</f>
        <v>25.5</v>
      </c>
    </row>
    <row r="145" spans="1:24">
      <c r="A145" t="s">
        <v>121</v>
      </c>
      <c r="B145">
        <v>179365</v>
      </c>
      <c r="C145">
        <v>190981.81</v>
      </c>
      <c r="D145">
        <v>0</v>
      </c>
      <c r="E145" t="s">
        <v>171</v>
      </c>
      <c r="F145">
        <v>46.5</v>
      </c>
      <c r="G145">
        <v>4.5</v>
      </c>
      <c r="H145">
        <v>51.5</v>
      </c>
      <c r="I145">
        <v>2.7</v>
      </c>
      <c r="J145">
        <v>52.9</v>
      </c>
      <c r="K145">
        <v>28.6</v>
      </c>
      <c r="L145">
        <v>37.200000000000003</v>
      </c>
      <c r="M145">
        <v>23.7</v>
      </c>
      <c r="N145">
        <v>0.76100000000000001</v>
      </c>
      <c r="O145">
        <v>1.0720000000000001</v>
      </c>
      <c r="P145">
        <v>1.4039999999999999</v>
      </c>
      <c r="Q145">
        <v>2.5</v>
      </c>
      <c r="R145">
        <v>142.9</v>
      </c>
      <c r="S145">
        <f>(F145-G145/2)-(F144-G144/2)</f>
        <v>18.75</v>
      </c>
      <c r="T145" t="b">
        <f t="shared" si="17"/>
        <v>0</v>
      </c>
      <c r="X145">
        <f t="shared" si="21"/>
        <v>44.25</v>
      </c>
    </row>
    <row r="146" spans="1:24" hidden="1">
      <c r="A146" t="s">
        <v>122</v>
      </c>
      <c r="B146">
        <v>179357.14</v>
      </c>
      <c r="C146">
        <v>190992.11</v>
      </c>
      <c r="D146">
        <v>5.7</v>
      </c>
      <c r="E146" t="s">
        <v>171</v>
      </c>
      <c r="F146">
        <v>45</v>
      </c>
      <c r="G146">
        <v>27.5</v>
      </c>
      <c r="H146">
        <v>45.144444444444446</v>
      </c>
      <c r="I146">
        <v>2.6855555555555553</v>
      </c>
      <c r="J146">
        <v>46.877777777777766</v>
      </c>
      <c r="K146">
        <v>22.433333333333334</v>
      </c>
      <c r="L146">
        <v>86.666666666666671</v>
      </c>
      <c r="M146" t="s">
        <v>172</v>
      </c>
      <c r="N146">
        <v>0.60150000000000003</v>
      </c>
      <c r="O146">
        <v>0.79150000000000009</v>
      </c>
      <c r="P146">
        <v>1.3025</v>
      </c>
      <c r="Q146">
        <v>6.9499999999999993</v>
      </c>
      <c r="R146">
        <v>159.69999999999999</v>
      </c>
      <c r="T146" t="b">
        <f t="shared" si="17"/>
        <v>1</v>
      </c>
    </row>
    <row r="147" spans="1:24" hidden="1">
      <c r="A147" t="s">
        <v>123</v>
      </c>
      <c r="B147">
        <v>179197.51</v>
      </c>
      <c r="C147">
        <v>190892.87</v>
      </c>
      <c r="D147">
        <v>0</v>
      </c>
      <c r="E147" t="s">
        <v>171</v>
      </c>
      <c r="F147">
        <v>50</v>
      </c>
      <c r="G147">
        <v>39.5</v>
      </c>
      <c r="H147">
        <v>45.977777777777781</v>
      </c>
      <c r="I147">
        <v>2.6876666666666664</v>
      </c>
      <c r="J147">
        <v>44.333333333333343</v>
      </c>
      <c r="K147">
        <v>22.022222222222226</v>
      </c>
      <c r="L147">
        <v>69.650000000000006</v>
      </c>
      <c r="M147">
        <v>37.724999999999994</v>
      </c>
      <c r="N147">
        <v>0.56737500000000007</v>
      </c>
      <c r="O147">
        <v>0.68837499999999996</v>
      </c>
      <c r="P147">
        <v>1.298125</v>
      </c>
      <c r="Q147">
        <v>5.8624999999999998</v>
      </c>
      <c r="R147">
        <v>143.11250000000001</v>
      </c>
      <c r="T147" t="b">
        <f t="shared" si="17"/>
        <v>1</v>
      </c>
    </row>
    <row r="148" spans="1:24" hidden="1">
      <c r="A148" t="s">
        <v>124</v>
      </c>
      <c r="B148">
        <v>179010.35</v>
      </c>
      <c r="C148">
        <v>190856.31</v>
      </c>
      <c r="D148">
        <v>0</v>
      </c>
      <c r="E148" t="s">
        <v>171</v>
      </c>
      <c r="F148">
        <v>30</v>
      </c>
      <c r="G148">
        <v>18</v>
      </c>
      <c r="H148">
        <v>45.266666666666673</v>
      </c>
      <c r="I148">
        <v>2.686666666666667</v>
      </c>
      <c r="J148">
        <v>42.15</v>
      </c>
      <c r="K148">
        <v>19.3</v>
      </c>
      <c r="L148">
        <v>53.15</v>
      </c>
      <c r="M148">
        <v>29.099999999999998</v>
      </c>
      <c r="N148">
        <v>0.46533333333333332</v>
      </c>
      <c r="O148">
        <v>0.5575</v>
      </c>
      <c r="P148">
        <v>1.2303333333333335</v>
      </c>
      <c r="Q148">
        <v>5.2333333333333334</v>
      </c>
      <c r="R148">
        <v>126.38333333333333</v>
      </c>
      <c r="T148" t="b">
        <f t="shared" si="17"/>
        <v>1</v>
      </c>
    </row>
    <row r="149" spans="1:24" hidden="1">
      <c r="A149" t="s">
        <v>125</v>
      </c>
      <c r="B149">
        <v>179009.52</v>
      </c>
      <c r="C149">
        <v>190873.16</v>
      </c>
      <c r="D149">
        <v>2.2999999999999998</v>
      </c>
      <c r="E149" t="s">
        <v>171</v>
      </c>
      <c r="F149">
        <v>43</v>
      </c>
      <c r="G149">
        <v>29.5</v>
      </c>
      <c r="H149">
        <v>51.112500000000004</v>
      </c>
      <c r="I149">
        <v>2.6937500000000005</v>
      </c>
      <c r="J149">
        <v>53.987499999999997</v>
      </c>
      <c r="K149">
        <v>28.299999999999997</v>
      </c>
      <c r="L149">
        <v>67.237499999999997</v>
      </c>
      <c r="M149" t="s">
        <v>172</v>
      </c>
      <c r="N149">
        <v>0.58799999999999997</v>
      </c>
      <c r="O149">
        <v>0.71724999999999994</v>
      </c>
      <c r="P149">
        <v>1.3916249999999997</v>
      </c>
      <c r="Q149">
        <v>5.8374999999999995</v>
      </c>
      <c r="R149">
        <v>116.97499999999999</v>
      </c>
      <c r="T149" t="b">
        <f t="shared" si="17"/>
        <v>1</v>
      </c>
    </row>
    <row r="150" spans="1:24">
      <c r="A150" t="s">
        <v>126</v>
      </c>
      <c r="B150">
        <v>178821.46</v>
      </c>
      <c r="C150">
        <v>190885.58</v>
      </c>
      <c r="D150">
        <v>0</v>
      </c>
      <c r="E150" t="s">
        <v>171</v>
      </c>
      <c r="F150">
        <v>28</v>
      </c>
      <c r="G150">
        <v>19</v>
      </c>
      <c r="H150">
        <v>45.316666666666663</v>
      </c>
      <c r="I150">
        <v>2.69</v>
      </c>
      <c r="J150">
        <v>44.199999999999996</v>
      </c>
      <c r="K150">
        <v>20.849999999999998</v>
      </c>
      <c r="L150">
        <v>53.220000000000006</v>
      </c>
      <c r="M150">
        <v>29.28</v>
      </c>
      <c r="N150">
        <v>0.52659999999999996</v>
      </c>
      <c r="O150">
        <v>0.67319999999999991</v>
      </c>
      <c r="P150">
        <v>1.2567999999999997</v>
      </c>
      <c r="Q150">
        <v>5.3800000000000008</v>
      </c>
      <c r="R150">
        <v>111.2</v>
      </c>
      <c r="T150" t="b">
        <f t="shared" si="17"/>
        <v>0</v>
      </c>
      <c r="U150">
        <f>0.5*(O150-O151)^2</f>
        <v>5.387220000000012E-3</v>
      </c>
      <c r="V150">
        <v>17</v>
      </c>
      <c r="W150">
        <f>ABS(O150-O151)</f>
        <v>0.10380000000000011</v>
      </c>
      <c r="X150">
        <f t="shared" ref="X150:X155" si="22">F150-G150/2</f>
        <v>18.5</v>
      </c>
    </row>
    <row r="151" spans="1:24">
      <c r="A151" t="s">
        <v>126</v>
      </c>
      <c r="B151">
        <v>178821.46</v>
      </c>
      <c r="C151">
        <v>190885.58</v>
      </c>
      <c r="D151">
        <v>0</v>
      </c>
      <c r="E151" t="s">
        <v>171</v>
      </c>
      <c r="F151">
        <v>37.5</v>
      </c>
      <c r="G151">
        <v>4</v>
      </c>
      <c r="H151">
        <v>40.799999999999997</v>
      </c>
      <c r="I151">
        <v>2.68</v>
      </c>
      <c r="J151">
        <v>40.1</v>
      </c>
      <c r="K151">
        <v>18</v>
      </c>
      <c r="L151">
        <v>60.9</v>
      </c>
      <c r="M151">
        <v>32.5</v>
      </c>
      <c r="N151">
        <v>0.56299999999999994</v>
      </c>
      <c r="O151">
        <v>0.77700000000000002</v>
      </c>
      <c r="P151">
        <v>1.302</v>
      </c>
      <c r="Q151">
        <v>6</v>
      </c>
      <c r="R151">
        <v>178.6</v>
      </c>
      <c r="S151">
        <f>(F151-G151/2)-(F150-G150/2)</f>
        <v>17</v>
      </c>
      <c r="T151" t="b">
        <f t="shared" si="17"/>
        <v>0</v>
      </c>
      <c r="X151">
        <f t="shared" si="22"/>
        <v>35.5</v>
      </c>
    </row>
    <row r="152" spans="1:24">
      <c r="A152" t="s">
        <v>127</v>
      </c>
      <c r="B152">
        <v>178825.49</v>
      </c>
      <c r="C152">
        <v>190898.69</v>
      </c>
      <c r="D152">
        <v>2.5</v>
      </c>
      <c r="E152" t="s">
        <v>171</v>
      </c>
      <c r="F152">
        <v>5.7</v>
      </c>
      <c r="G152">
        <v>1.2</v>
      </c>
      <c r="H152">
        <v>52.616666666666667</v>
      </c>
      <c r="I152">
        <v>2.6276666666666668</v>
      </c>
      <c r="J152">
        <v>50.866666666666667</v>
      </c>
      <c r="K152">
        <v>30.466666666666669</v>
      </c>
      <c r="L152">
        <v>77.033333333333331</v>
      </c>
      <c r="M152" t="s">
        <v>172</v>
      </c>
      <c r="N152">
        <v>0.50466666666666671</v>
      </c>
      <c r="O152">
        <v>0.63866666666666672</v>
      </c>
      <c r="P152">
        <v>1.4095000000000002</v>
      </c>
      <c r="Q152" t="s">
        <v>172</v>
      </c>
      <c r="R152">
        <v>217.66666666666666</v>
      </c>
      <c r="T152" t="b">
        <f t="shared" si="17"/>
        <v>0</v>
      </c>
      <c r="U152">
        <f>0.5*(O152-O153)^2</f>
        <v>3.9293388888888885E-2</v>
      </c>
      <c r="V152">
        <v>20.65</v>
      </c>
      <c r="W152">
        <f>ABS(O152-O153)</f>
        <v>0.28033333333333332</v>
      </c>
      <c r="X152">
        <f t="shared" si="22"/>
        <v>5.1000000000000005</v>
      </c>
    </row>
    <row r="153" spans="1:24">
      <c r="A153" t="s">
        <v>127</v>
      </c>
      <c r="B153">
        <v>178825.49</v>
      </c>
      <c r="C153">
        <v>190898.69</v>
      </c>
      <c r="D153">
        <v>2.5</v>
      </c>
      <c r="E153" t="s">
        <v>171</v>
      </c>
      <c r="F153">
        <v>35</v>
      </c>
      <c r="G153">
        <v>18.5</v>
      </c>
      <c r="H153">
        <v>65.2</v>
      </c>
      <c r="I153">
        <v>2.5739999999999998</v>
      </c>
      <c r="J153">
        <v>61</v>
      </c>
      <c r="K153">
        <v>38.4</v>
      </c>
      <c r="L153">
        <v>74.099999999999994</v>
      </c>
      <c r="M153" t="s">
        <v>172</v>
      </c>
      <c r="N153">
        <v>0.502</v>
      </c>
      <c r="O153">
        <v>0.91900000000000004</v>
      </c>
      <c r="P153">
        <v>1.637</v>
      </c>
      <c r="Q153" t="s">
        <v>172</v>
      </c>
      <c r="R153">
        <v>364</v>
      </c>
      <c r="S153">
        <f>(F153-G153/2)-(F152-G152/2)</f>
        <v>20.65</v>
      </c>
      <c r="T153" t="b">
        <f t="shared" si="17"/>
        <v>0</v>
      </c>
      <c r="X153">
        <f t="shared" si="22"/>
        <v>25.75</v>
      </c>
    </row>
    <row r="154" spans="1:24">
      <c r="A154" t="s">
        <v>128</v>
      </c>
      <c r="B154">
        <v>178638.83</v>
      </c>
      <c r="C154">
        <v>190895.71</v>
      </c>
      <c r="D154">
        <v>0</v>
      </c>
      <c r="E154" t="s">
        <v>171</v>
      </c>
      <c r="F154">
        <v>28.5</v>
      </c>
      <c r="G154">
        <v>20.5</v>
      </c>
      <c r="H154">
        <v>46.842857142857142</v>
      </c>
      <c r="I154">
        <v>2.6871428571428568</v>
      </c>
      <c r="J154">
        <v>47.971428571428575</v>
      </c>
      <c r="K154">
        <v>23.242857142857144</v>
      </c>
      <c r="L154">
        <v>62.228571428571435</v>
      </c>
      <c r="M154">
        <v>34.128571428571426</v>
      </c>
      <c r="N154">
        <v>0.5545714285714286</v>
      </c>
      <c r="O154">
        <v>0.68385714285714272</v>
      </c>
      <c r="P154">
        <v>1.2777142857142858</v>
      </c>
      <c r="Q154">
        <v>6.2</v>
      </c>
      <c r="R154">
        <v>118.2</v>
      </c>
      <c r="T154" t="b">
        <f t="shared" si="17"/>
        <v>0</v>
      </c>
      <c r="U154">
        <f>0.5*(O154-O155)^2</f>
        <v>7.1658163265305526E-4</v>
      </c>
      <c r="V154">
        <v>16.5</v>
      </c>
      <c r="W154">
        <f>ABS(O154-O155)</f>
        <v>3.78571428571427E-2</v>
      </c>
      <c r="X154">
        <f t="shared" si="22"/>
        <v>18.25</v>
      </c>
    </row>
    <row r="155" spans="1:24">
      <c r="A155" t="s">
        <v>128</v>
      </c>
      <c r="B155">
        <v>178638.83</v>
      </c>
      <c r="C155">
        <v>190895.71</v>
      </c>
      <c r="D155">
        <v>0</v>
      </c>
      <c r="E155" t="s">
        <v>171</v>
      </c>
      <c r="F155">
        <v>36.5</v>
      </c>
      <c r="G155">
        <v>3.5</v>
      </c>
      <c r="H155">
        <v>50.1</v>
      </c>
      <c r="I155">
        <v>2.68</v>
      </c>
      <c r="J155">
        <v>45.4</v>
      </c>
      <c r="K155">
        <v>19.899999999999999</v>
      </c>
      <c r="L155">
        <v>40.200000000000003</v>
      </c>
      <c r="M155">
        <v>24.2</v>
      </c>
      <c r="N155">
        <v>0.46800000000000003</v>
      </c>
      <c r="O155">
        <v>0.64600000000000002</v>
      </c>
      <c r="P155">
        <v>1.369</v>
      </c>
      <c r="Q155">
        <v>3.9</v>
      </c>
      <c r="R155">
        <v>91.8</v>
      </c>
      <c r="S155">
        <f>(F155-G155/2)-(F154-G154/2)</f>
        <v>16.5</v>
      </c>
      <c r="T155" t="b">
        <f t="shared" si="17"/>
        <v>0</v>
      </c>
      <c r="X155">
        <f t="shared" si="22"/>
        <v>34.75</v>
      </c>
    </row>
    <row r="156" spans="1:24" hidden="1">
      <c r="A156" t="s">
        <v>129</v>
      </c>
      <c r="B156">
        <v>178451.46</v>
      </c>
      <c r="C156">
        <v>190872.85</v>
      </c>
      <c r="D156">
        <v>0</v>
      </c>
      <c r="E156" t="s">
        <v>171</v>
      </c>
      <c r="F156">
        <v>26</v>
      </c>
      <c r="G156">
        <v>17</v>
      </c>
      <c r="H156">
        <v>47.580000000000005</v>
      </c>
      <c r="I156">
        <v>2.69</v>
      </c>
      <c r="J156">
        <v>48.379999999999995</v>
      </c>
      <c r="K156">
        <v>23.3</v>
      </c>
      <c r="L156">
        <v>55.120000000000005</v>
      </c>
      <c r="M156">
        <v>30.139999999999997</v>
      </c>
      <c r="N156">
        <v>0.5676000000000001</v>
      </c>
      <c r="O156">
        <v>0.69579999999999997</v>
      </c>
      <c r="P156">
        <v>1.2942</v>
      </c>
      <c r="Q156">
        <v>7.06</v>
      </c>
      <c r="R156">
        <v>95.699999999999989</v>
      </c>
      <c r="T156" t="b">
        <f t="shared" si="17"/>
        <v>1</v>
      </c>
    </row>
    <row r="157" spans="1:24" hidden="1">
      <c r="A157" t="s">
        <v>130</v>
      </c>
      <c r="B157">
        <v>178449.43</v>
      </c>
      <c r="C157">
        <v>190886.99</v>
      </c>
      <c r="D157">
        <v>3.1</v>
      </c>
      <c r="E157" t="s">
        <v>171</v>
      </c>
      <c r="F157">
        <v>33</v>
      </c>
      <c r="G157">
        <v>18</v>
      </c>
      <c r="H157">
        <v>48.733333333333327</v>
      </c>
      <c r="I157">
        <v>2.6966666666666668</v>
      </c>
      <c r="J157">
        <v>49.43333333333333</v>
      </c>
      <c r="K157">
        <v>26</v>
      </c>
      <c r="L157">
        <v>62.016666666666659</v>
      </c>
      <c r="M157" t="s">
        <v>172</v>
      </c>
      <c r="N157">
        <v>0.54866666666666675</v>
      </c>
      <c r="O157">
        <v>0.68550000000000011</v>
      </c>
      <c r="P157">
        <v>1.3245000000000002</v>
      </c>
      <c r="Q157">
        <v>4.8499999999999996</v>
      </c>
      <c r="R157">
        <v>116.15000000000002</v>
      </c>
      <c r="T157" t="b">
        <f t="shared" si="17"/>
        <v>1</v>
      </c>
    </row>
    <row r="158" spans="1:24" hidden="1">
      <c r="A158" t="s">
        <v>131</v>
      </c>
      <c r="B158">
        <v>178264.24</v>
      </c>
      <c r="C158">
        <v>190845.16</v>
      </c>
      <c r="D158">
        <v>0</v>
      </c>
      <c r="E158" t="s">
        <v>171</v>
      </c>
      <c r="F158">
        <v>30</v>
      </c>
      <c r="G158">
        <v>21</v>
      </c>
      <c r="H158">
        <v>47.414285714285718</v>
      </c>
      <c r="I158">
        <v>2.6857142857142859</v>
      </c>
      <c r="J158">
        <v>48.328571428571429</v>
      </c>
      <c r="K158">
        <v>23.2</v>
      </c>
      <c r="L158">
        <v>63.557142857142857</v>
      </c>
      <c r="M158">
        <v>34.271428571428565</v>
      </c>
      <c r="N158">
        <v>0.57042857142857151</v>
      </c>
      <c r="O158">
        <v>0.68228571428571427</v>
      </c>
      <c r="P158">
        <v>1.2854285714285714</v>
      </c>
      <c r="Q158">
        <v>7.1714285714285708</v>
      </c>
      <c r="R158">
        <v>115.45714285714287</v>
      </c>
      <c r="T158" t="b">
        <f t="shared" si="17"/>
        <v>1</v>
      </c>
    </row>
    <row r="159" spans="1:24" hidden="1">
      <c r="A159" t="s">
        <v>132</v>
      </c>
      <c r="B159">
        <v>178261.55</v>
      </c>
      <c r="C159">
        <v>190859.75</v>
      </c>
      <c r="D159">
        <v>2.8</v>
      </c>
      <c r="E159" t="s">
        <v>171</v>
      </c>
      <c r="F159">
        <v>34</v>
      </c>
      <c r="G159">
        <v>19</v>
      </c>
      <c r="H159">
        <v>49.166666666666664</v>
      </c>
      <c r="I159">
        <v>2.5908333333333338</v>
      </c>
      <c r="J159">
        <v>47.966666666666661</v>
      </c>
      <c r="K159">
        <v>27.750000000000004</v>
      </c>
      <c r="L159">
        <v>69.666666666666671</v>
      </c>
      <c r="M159" t="s">
        <v>172</v>
      </c>
      <c r="N159">
        <v>0.45249999999999996</v>
      </c>
      <c r="O159">
        <v>0.64466666666666661</v>
      </c>
      <c r="P159">
        <v>1.3006666666666666</v>
      </c>
      <c r="Q159" t="s">
        <v>172</v>
      </c>
      <c r="R159">
        <v>247.83333333333334</v>
      </c>
      <c r="T159" t="b">
        <f t="shared" si="17"/>
        <v>1</v>
      </c>
    </row>
    <row r="160" spans="1:24" hidden="1">
      <c r="A160" t="s">
        <v>133</v>
      </c>
      <c r="B160">
        <v>178079.4</v>
      </c>
      <c r="C160">
        <v>190812.21</v>
      </c>
      <c r="D160">
        <v>0</v>
      </c>
      <c r="E160" t="s">
        <v>171</v>
      </c>
      <c r="F160">
        <v>24</v>
      </c>
      <c r="G160">
        <v>19.5</v>
      </c>
      <c r="H160">
        <v>47.216666666666669</v>
      </c>
      <c r="I160">
        <v>2.69</v>
      </c>
      <c r="J160">
        <v>50.083333333333336</v>
      </c>
      <c r="K160">
        <v>25.216666666666665</v>
      </c>
      <c r="L160">
        <v>68.016666666666666</v>
      </c>
      <c r="M160">
        <v>35.933333333333337</v>
      </c>
      <c r="N160">
        <v>0.55333333333333334</v>
      </c>
      <c r="O160">
        <v>0.65033333333333332</v>
      </c>
      <c r="P160">
        <v>1.2838333333333334</v>
      </c>
      <c r="Q160">
        <v>6.9666666666666659</v>
      </c>
      <c r="R160">
        <v>128.38333333333335</v>
      </c>
      <c r="T160" t="b">
        <f t="shared" si="17"/>
        <v>1</v>
      </c>
    </row>
    <row r="161" spans="1:24">
      <c r="A161" t="s">
        <v>134</v>
      </c>
      <c r="B161">
        <v>178076.94</v>
      </c>
      <c r="C161">
        <v>190825.62</v>
      </c>
      <c r="D161">
        <v>4.2</v>
      </c>
      <c r="E161" t="s">
        <v>171</v>
      </c>
      <c r="F161">
        <v>31.5</v>
      </c>
      <c r="G161">
        <v>18.5</v>
      </c>
      <c r="H161">
        <v>54.58</v>
      </c>
      <c r="I161">
        <v>2.6133999999999999</v>
      </c>
      <c r="J161">
        <v>53.3</v>
      </c>
      <c r="K161">
        <v>30.939999999999998</v>
      </c>
      <c r="L161">
        <v>69.080000000000013</v>
      </c>
      <c r="M161" t="s">
        <v>172</v>
      </c>
      <c r="N161">
        <v>0.56179999999999997</v>
      </c>
      <c r="O161">
        <v>0.82820000000000005</v>
      </c>
      <c r="P161">
        <v>1.4903999999999999</v>
      </c>
      <c r="Q161" t="s">
        <v>172</v>
      </c>
      <c r="R161">
        <v>227.2</v>
      </c>
      <c r="T161" t="b">
        <f t="shared" si="17"/>
        <v>0</v>
      </c>
      <c r="U161">
        <f>0.5*(O161-O162)^2</f>
        <v>1.0701844999999998E-2</v>
      </c>
      <c r="V161">
        <v>33.4</v>
      </c>
      <c r="W161">
        <f>ABS(O161-O162)</f>
        <v>0.14629999999999999</v>
      </c>
      <c r="X161">
        <f t="shared" ref="X161:X162" si="23">F161-G161/2</f>
        <v>22.25</v>
      </c>
    </row>
    <row r="162" spans="1:24">
      <c r="A162" t="s">
        <v>134</v>
      </c>
      <c r="B162">
        <v>178076.94</v>
      </c>
      <c r="C162">
        <v>190825.62</v>
      </c>
      <c r="D162">
        <v>4.2</v>
      </c>
      <c r="E162" t="s">
        <v>171</v>
      </c>
      <c r="F162">
        <v>59</v>
      </c>
      <c r="G162">
        <v>6.7</v>
      </c>
      <c r="H162">
        <v>57.75</v>
      </c>
      <c r="I162">
        <v>2.637</v>
      </c>
      <c r="J162">
        <v>56.15</v>
      </c>
      <c r="K162">
        <v>32.65</v>
      </c>
      <c r="L162">
        <v>92</v>
      </c>
      <c r="M162" t="s">
        <v>172</v>
      </c>
      <c r="N162">
        <v>0.57400000000000007</v>
      </c>
      <c r="O162">
        <v>0.97450000000000003</v>
      </c>
      <c r="P162">
        <v>1.601</v>
      </c>
      <c r="Q162" t="s">
        <v>172</v>
      </c>
      <c r="R162">
        <v>358</v>
      </c>
      <c r="S162">
        <f>(F162-G162/2)-(F161-G161/2)</f>
        <v>33.4</v>
      </c>
      <c r="T162" t="b">
        <f t="shared" ref="T162:T193" si="24">COUNTIF($A$2:$A$199, A162)=1</f>
        <v>0</v>
      </c>
      <c r="X162">
        <f t="shared" si="23"/>
        <v>55.65</v>
      </c>
    </row>
    <row r="163" spans="1:24" hidden="1">
      <c r="A163" t="s">
        <v>135</v>
      </c>
      <c r="B163">
        <v>177893.64</v>
      </c>
      <c r="C163">
        <v>190778.79</v>
      </c>
      <c r="D163">
        <v>0</v>
      </c>
      <c r="E163" t="s">
        <v>171</v>
      </c>
      <c r="F163">
        <v>25.5</v>
      </c>
      <c r="G163">
        <v>18.5</v>
      </c>
      <c r="H163">
        <v>50.9</v>
      </c>
      <c r="I163">
        <v>2.6980000000000004</v>
      </c>
      <c r="J163">
        <v>53.6</v>
      </c>
      <c r="K163">
        <v>28.060000000000002</v>
      </c>
      <c r="L163">
        <v>68.099999999999994</v>
      </c>
      <c r="M163">
        <v>36.520000000000003</v>
      </c>
      <c r="N163">
        <v>0.67400000000000004</v>
      </c>
      <c r="O163">
        <v>0.81559999999999988</v>
      </c>
      <c r="P163">
        <v>1.3846000000000001</v>
      </c>
      <c r="Q163">
        <v>5.7799999999999994</v>
      </c>
      <c r="R163">
        <v>130.4</v>
      </c>
      <c r="T163" t="b">
        <f t="shared" si="24"/>
        <v>1</v>
      </c>
    </row>
    <row r="164" spans="1:24" hidden="1">
      <c r="A164" t="s">
        <v>136</v>
      </c>
      <c r="B164">
        <v>177707.73</v>
      </c>
      <c r="C164">
        <v>190745.67</v>
      </c>
      <c r="D164">
        <v>0</v>
      </c>
      <c r="E164" t="s">
        <v>171</v>
      </c>
      <c r="F164">
        <v>50</v>
      </c>
      <c r="G164">
        <v>45.5</v>
      </c>
      <c r="H164">
        <v>47.93636363636363</v>
      </c>
      <c r="I164">
        <v>2.6918181818181819</v>
      </c>
      <c r="J164">
        <v>49.400000000000006</v>
      </c>
      <c r="K164">
        <v>24.163636363636364</v>
      </c>
      <c r="L164">
        <v>53.227272727272727</v>
      </c>
      <c r="M164">
        <v>30.53</v>
      </c>
      <c r="N164">
        <v>0.53863636363636358</v>
      </c>
      <c r="O164">
        <v>0.68054545454545456</v>
      </c>
      <c r="P164">
        <v>1.3038181818181818</v>
      </c>
      <c r="Q164">
        <v>6.1090909090909085</v>
      </c>
      <c r="R164">
        <v>105.1</v>
      </c>
      <c r="T164" t="b">
        <f t="shared" si="24"/>
        <v>1</v>
      </c>
    </row>
    <row r="165" spans="1:24" hidden="1">
      <c r="A165" t="s">
        <v>137</v>
      </c>
      <c r="B165">
        <v>177705.3</v>
      </c>
      <c r="C165">
        <v>190758.66</v>
      </c>
      <c r="D165">
        <v>5.0999999999999996</v>
      </c>
      <c r="E165" t="s">
        <v>171</v>
      </c>
      <c r="F165">
        <v>52</v>
      </c>
      <c r="G165">
        <v>39</v>
      </c>
      <c r="H165">
        <v>50.116666666666667</v>
      </c>
      <c r="I165">
        <v>2.6020833333333333</v>
      </c>
      <c r="J165">
        <v>48.641666666666673</v>
      </c>
      <c r="K165">
        <v>28.049999999999997</v>
      </c>
      <c r="L165">
        <v>67.075000000000003</v>
      </c>
      <c r="M165" t="s">
        <v>172</v>
      </c>
      <c r="N165">
        <v>0.43450000000000005</v>
      </c>
      <c r="O165">
        <v>0.66725000000000001</v>
      </c>
      <c r="P165">
        <v>1.31125</v>
      </c>
      <c r="Q165" t="s">
        <v>172</v>
      </c>
      <c r="R165">
        <v>301.33333333333331</v>
      </c>
      <c r="T165" t="b">
        <f t="shared" si="24"/>
        <v>1</v>
      </c>
    </row>
    <row r="166" spans="1:24" hidden="1">
      <c r="A166" t="s">
        <v>138</v>
      </c>
      <c r="B166">
        <v>177520.47</v>
      </c>
      <c r="C166">
        <v>190721.74</v>
      </c>
      <c r="D166">
        <v>3.7</v>
      </c>
      <c r="E166" t="s">
        <v>171</v>
      </c>
      <c r="F166">
        <v>30</v>
      </c>
      <c r="G166">
        <v>12</v>
      </c>
      <c r="H166">
        <v>53.825000000000003</v>
      </c>
      <c r="I166">
        <v>2.7075000000000005</v>
      </c>
      <c r="J166">
        <v>58.875</v>
      </c>
      <c r="K166">
        <v>32.125</v>
      </c>
      <c r="L166">
        <v>45.7</v>
      </c>
      <c r="M166" t="s">
        <v>172</v>
      </c>
      <c r="N166">
        <v>0.62450000000000006</v>
      </c>
      <c r="O166">
        <v>0.7350000000000001</v>
      </c>
      <c r="P166">
        <v>1.4750000000000001</v>
      </c>
      <c r="Q166">
        <v>4.1500000000000004</v>
      </c>
      <c r="R166">
        <v>106.85</v>
      </c>
      <c r="T166" t="b">
        <f t="shared" si="24"/>
        <v>1</v>
      </c>
    </row>
    <row r="167" spans="1:24" hidden="1">
      <c r="A167" t="s">
        <v>139</v>
      </c>
      <c r="B167">
        <v>180245.2</v>
      </c>
      <c r="C167">
        <v>191418.3</v>
      </c>
      <c r="D167">
        <v>0.85</v>
      </c>
      <c r="E167" t="s">
        <v>171</v>
      </c>
      <c r="F167">
        <v>47.5</v>
      </c>
      <c r="G167">
        <v>29</v>
      </c>
      <c r="H167">
        <v>45.2</v>
      </c>
      <c r="I167">
        <v>2.64</v>
      </c>
      <c r="J167">
        <v>51</v>
      </c>
      <c r="K167">
        <v>24.4</v>
      </c>
      <c r="L167" t="s">
        <v>172</v>
      </c>
      <c r="M167">
        <v>74.650000000000006</v>
      </c>
      <c r="N167">
        <v>0.72799999999999998</v>
      </c>
      <c r="O167">
        <v>0.92600000000000005</v>
      </c>
      <c r="P167">
        <v>1.3120000000000001</v>
      </c>
      <c r="Q167" t="s">
        <v>172</v>
      </c>
      <c r="R167">
        <v>241</v>
      </c>
      <c r="T167" t="b">
        <f t="shared" si="24"/>
        <v>1</v>
      </c>
    </row>
    <row r="168" spans="1:24" hidden="1">
      <c r="A168" t="s">
        <v>140</v>
      </c>
      <c r="B168">
        <v>180092.08</v>
      </c>
      <c r="C168">
        <v>191332.07</v>
      </c>
      <c r="D168">
        <v>1.1499999999999999</v>
      </c>
      <c r="E168" t="s">
        <v>171</v>
      </c>
      <c r="F168">
        <v>33</v>
      </c>
      <c r="G168">
        <v>14.7</v>
      </c>
      <c r="H168">
        <v>56.08</v>
      </c>
      <c r="I168">
        <v>2.694</v>
      </c>
      <c r="J168">
        <v>61.7</v>
      </c>
      <c r="K168">
        <v>33.89</v>
      </c>
      <c r="L168">
        <v>121.5</v>
      </c>
      <c r="M168">
        <v>64</v>
      </c>
      <c r="N168">
        <v>0.86399999999999999</v>
      </c>
      <c r="O168">
        <v>0.998</v>
      </c>
      <c r="P168">
        <v>1.528</v>
      </c>
      <c r="Q168">
        <v>9.6</v>
      </c>
      <c r="R168">
        <v>228.3</v>
      </c>
      <c r="T168" t="b">
        <f t="shared" si="24"/>
        <v>1</v>
      </c>
    </row>
    <row r="169" spans="1:24" hidden="1">
      <c r="A169" t="s">
        <v>141</v>
      </c>
      <c r="B169">
        <v>180111.87</v>
      </c>
      <c r="C169">
        <v>191436.22</v>
      </c>
      <c r="D169">
        <v>0.82</v>
      </c>
      <c r="E169" t="s">
        <v>171</v>
      </c>
      <c r="F169">
        <v>36</v>
      </c>
      <c r="G169">
        <v>22.5</v>
      </c>
      <c r="H169">
        <v>49.51</v>
      </c>
      <c r="I169">
        <v>2.6869999999999998</v>
      </c>
      <c r="J169">
        <v>50.8</v>
      </c>
      <c r="K169">
        <v>28.3</v>
      </c>
      <c r="L169">
        <v>106</v>
      </c>
      <c r="M169">
        <v>62.1</v>
      </c>
      <c r="N169">
        <v>0.55500000000000005</v>
      </c>
      <c r="O169">
        <v>0.65200000000000002</v>
      </c>
      <c r="P169">
        <v>1.337</v>
      </c>
      <c r="Q169">
        <v>10.3</v>
      </c>
      <c r="R169">
        <v>154.9</v>
      </c>
      <c r="T169" t="b">
        <f t="shared" si="24"/>
        <v>1</v>
      </c>
    </row>
    <row r="170" spans="1:24" hidden="1">
      <c r="A170" t="s">
        <v>142</v>
      </c>
      <c r="B170">
        <v>180090.6</v>
      </c>
      <c r="C170">
        <v>191193.5</v>
      </c>
      <c r="D170">
        <v>0.9</v>
      </c>
      <c r="E170" t="s">
        <v>171</v>
      </c>
      <c r="F170">
        <v>52.5</v>
      </c>
      <c r="G170">
        <v>37</v>
      </c>
      <c r="H170">
        <v>41.7</v>
      </c>
      <c r="I170">
        <v>2.7104999999999997</v>
      </c>
      <c r="J170">
        <v>55.05</v>
      </c>
      <c r="K170">
        <v>33.65</v>
      </c>
      <c r="L170">
        <v>84.9</v>
      </c>
      <c r="M170">
        <v>47.45</v>
      </c>
      <c r="N170">
        <v>0.46899999999999997</v>
      </c>
      <c r="O170">
        <v>0.5615</v>
      </c>
      <c r="P170">
        <v>1.1804999999999999</v>
      </c>
      <c r="Q170">
        <v>6.8149999999999995</v>
      </c>
      <c r="R170">
        <v>157</v>
      </c>
      <c r="T170" t="b">
        <f t="shared" si="24"/>
        <v>1</v>
      </c>
    </row>
    <row r="171" spans="1:24" hidden="1">
      <c r="A171" t="s">
        <v>143</v>
      </c>
      <c r="B171">
        <v>180474.8</v>
      </c>
      <c r="C171">
        <v>191362.4</v>
      </c>
      <c r="D171">
        <v>1</v>
      </c>
      <c r="E171" t="s">
        <v>171</v>
      </c>
      <c r="F171">
        <v>44.5</v>
      </c>
      <c r="G171">
        <v>30.5</v>
      </c>
      <c r="H171">
        <v>49.25</v>
      </c>
      <c r="I171">
        <v>2.7054999999999998</v>
      </c>
      <c r="J171">
        <v>60.05</v>
      </c>
      <c r="K171">
        <v>37.049999999999997</v>
      </c>
      <c r="L171">
        <v>71.25</v>
      </c>
      <c r="M171">
        <v>37.75</v>
      </c>
      <c r="N171">
        <v>0.39749999999999996</v>
      </c>
      <c r="O171">
        <v>0.46150000000000002</v>
      </c>
      <c r="P171">
        <v>1.2135</v>
      </c>
      <c r="Q171">
        <v>7.1</v>
      </c>
      <c r="R171">
        <v>120.5</v>
      </c>
      <c r="T171" t="b">
        <f t="shared" si="24"/>
        <v>1</v>
      </c>
    </row>
    <row r="172" spans="1:24" hidden="1">
      <c r="A172" t="s">
        <v>144</v>
      </c>
      <c r="B172">
        <v>180224</v>
      </c>
      <c r="C172">
        <v>191869</v>
      </c>
      <c r="D172">
        <v>0.2</v>
      </c>
      <c r="E172" t="s">
        <v>173</v>
      </c>
      <c r="F172">
        <v>35</v>
      </c>
      <c r="G172">
        <v>24.1</v>
      </c>
      <c r="H172">
        <v>48.6</v>
      </c>
      <c r="I172">
        <v>2.6965000000000003</v>
      </c>
      <c r="J172">
        <v>60.75</v>
      </c>
      <c r="K172">
        <v>34.650000000000006</v>
      </c>
      <c r="L172">
        <v>90.2</v>
      </c>
      <c r="M172">
        <v>56.42</v>
      </c>
      <c r="N172">
        <v>0.66</v>
      </c>
      <c r="O172">
        <v>0.77600000000000002</v>
      </c>
      <c r="P172">
        <v>1.3185</v>
      </c>
      <c r="Q172">
        <v>2.9299999999999997</v>
      </c>
      <c r="R172">
        <v>189</v>
      </c>
      <c r="T172" t="b">
        <f t="shared" si="24"/>
        <v>1</v>
      </c>
    </row>
    <row r="173" spans="1:24" hidden="1">
      <c r="A173" t="s">
        <v>145</v>
      </c>
      <c r="B173">
        <v>180141</v>
      </c>
      <c r="C173">
        <v>191590</v>
      </c>
      <c r="D173">
        <v>0.3</v>
      </c>
      <c r="E173" t="s">
        <v>173</v>
      </c>
      <c r="F173">
        <v>37.700000000000003</v>
      </c>
      <c r="G173">
        <v>26.9</v>
      </c>
      <c r="H173">
        <v>46.8</v>
      </c>
      <c r="I173">
        <v>2.7134999999999998</v>
      </c>
      <c r="J173">
        <v>55.45</v>
      </c>
      <c r="K173">
        <v>35.049999999999997</v>
      </c>
      <c r="L173">
        <v>82.9</v>
      </c>
      <c r="M173">
        <v>50.944999999999993</v>
      </c>
      <c r="N173">
        <v>0.60699999999999998</v>
      </c>
      <c r="O173">
        <v>0.70350000000000001</v>
      </c>
      <c r="P173">
        <v>1.3225</v>
      </c>
      <c r="Q173">
        <v>3.1550000000000002</v>
      </c>
      <c r="R173">
        <v>207</v>
      </c>
      <c r="T173" t="b">
        <f t="shared" si="24"/>
        <v>1</v>
      </c>
    </row>
    <row r="174" spans="1:24" hidden="1">
      <c r="A174" t="s">
        <v>146</v>
      </c>
      <c r="B174">
        <v>179934</v>
      </c>
      <c r="C174">
        <v>191953</v>
      </c>
      <c r="D174">
        <v>0.2</v>
      </c>
      <c r="E174" t="s">
        <v>173</v>
      </c>
      <c r="F174">
        <v>28.8</v>
      </c>
      <c r="G174">
        <v>18.100000000000001</v>
      </c>
      <c r="H174">
        <v>46.4</v>
      </c>
      <c r="I174">
        <v>2.6985000000000001</v>
      </c>
      <c r="J174">
        <v>64.150000000000006</v>
      </c>
      <c r="K174">
        <v>39.5</v>
      </c>
      <c r="L174">
        <v>81.150000000000006</v>
      </c>
      <c r="M174">
        <v>44.795000000000002</v>
      </c>
      <c r="N174">
        <v>0.52200000000000002</v>
      </c>
      <c r="O174">
        <v>0.621</v>
      </c>
      <c r="P174">
        <v>1.2974999999999999</v>
      </c>
      <c r="Q174">
        <v>3.65</v>
      </c>
      <c r="R174">
        <v>137.5</v>
      </c>
      <c r="T174" t="b">
        <f t="shared" si="24"/>
        <v>1</v>
      </c>
    </row>
    <row r="175" spans="1:24" hidden="1">
      <c r="A175" t="s">
        <v>147</v>
      </c>
      <c r="B175">
        <v>179961</v>
      </c>
      <c r="C175">
        <v>192327</v>
      </c>
      <c r="D175">
        <v>0.2</v>
      </c>
      <c r="E175" t="s">
        <v>173</v>
      </c>
      <c r="F175">
        <v>26</v>
      </c>
      <c r="G175">
        <v>17.3</v>
      </c>
      <c r="H175">
        <v>44.75</v>
      </c>
      <c r="I175">
        <v>2.698</v>
      </c>
      <c r="J175">
        <v>55.900000000000006</v>
      </c>
      <c r="K175">
        <v>33.25</v>
      </c>
      <c r="L175">
        <v>80.2</v>
      </c>
      <c r="M175">
        <v>50.769999999999996</v>
      </c>
      <c r="N175">
        <v>0.57000000000000006</v>
      </c>
      <c r="O175">
        <v>0.65650000000000008</v>
      </c>
      <c r="P175">
        <v>1.2515000000000001</v>
      </c>
      <c r="Q175">
        <v>3.4749999999999996</v>
      </c>
      <c r="R175">
        <v>153</v>
      </c>
      <c r="T175" t="b">
        <f t="shared" si="24"/>
        <v>1</v>
      </c>
    </row>
    <row r="176" spans="1:24" hidden="1">
      <c r="A176" t="s">
        <v>148</v>
      </c>
      <c r="B176">
        <v>179721</v>
      </c>
      <c r="C176">
        <v>192058</v>
      </c>
      <c r="D176">
        <v>0.8</v>
      </c>
      <c r="E176" t="s">
        <v>173</v>
      </c>
      <c r="F176">
        <v>26.6</v>
      </c>
      <c r="G176">
        <v>16</v>
      </c>
      <c r="H176">
        <v>61.3</v>
      </c>
      <c r="I176">
        <v>2.702</v>
      </c>
      <c r="J176">
        <v>86.3</v>
      </c>
      <c r="K176">
        <v>54.9</v>
      </c>
      <c r="L176">
        <v>95.8</v>
      </c>
      <c r="M176">
        <v>52.734999999999999</v>
      </c>
      <c r="N176">
        <v>0.63149999999999995</v>
      </c>
      <c r="O176">
        <v>0.79699999999999993</v>
      </c>
      <c r="P176">
        <v>1.548</v>
      </c>
      <c r="Q176">
        <v>3.91</v>
      </c>
      <c r="R176">
        <v>139</v>
      </c>
      <c r="T176" t="b">
        <f t="shared" si="24"/>
        <v>1</v>
      </c>
    </row>
    <row r="177" spans="1:20" hidden="1">
      <c r="A177" t="s">
        <v>149</v>
      </c>
      <c r="B177">
        <v>179665</v>
      </c>
      <c r="C177">
        <v>192613</v>
      </c>
      <c r="D177">
        <v>0.8</v>
      </c>
      <c r="E177" t="s">
        <v>173</v>
      </c>
      <c r="F177">
        <v>25.4</v>
      </c>
      <c r="G177">
        <v>13.8</v>
      </c>
      <c r="H177">
        <v>43.8</v>
      </c>
      <c r="I177">
        <v>2.7010000000000001</v>
      </c>
      <c r="J177">
        <v>63.05</v>
      </c>
      <c r="K177">
        <v>37.549999999999997</v>
      </c>
      <c r="L177">
        <v>46.45</v>
      </c>
      <c r="M177">
        <v>27.21</v>
      </c>
      <c r="N177">
        <v>0.48649999999999999</v>
      </c>
      <c r="O177">
        <v>0.60599999999999998</v>
      </c>
      <c r="P177">
        <v>1.2475000000000001</v>
      </c>
      <c r="Q177">
        <v>3.9750000000000001</v>
      </c>
      <c r="R177">
        <v>125.5</v>
      </c>
      <c r="T177" t="b">
        <f t="shared" si="24"/>
        <v>1</v>
      </c>
    </row>
    <row r="178" spans="1:20" hidden="1">
      <c r="A178" t="s">
        <v>174</v>
      </c>
      <c r="B178">
        <v>179921.99</v>
      </c>
      <c r="C178">
        <v>191447.78</v>
      </c>
      <c r="D178">
        <v>0.6</v>
      </c>
      <c r="E178" t="s">
        <v>171</v>
      </c>
      <c r="F178">
        <v>42</v>
      </c>
      <c r="G178">
        <v>29</v>
      </c>
      <c r="H178" t="s">
        <v>172</v>
      </c>
      <c r="I178" t="s">
        <v>172</v>
      </c>
      <c r="J178" t="s">
        <v>172</v>
      </c>
      <c r="K178" t="s">
        <v>172</v>
      </c>
      <c r="L178" t="s">
        <v>172</v>
      </c>
      <c r="M178" t="s">
        <v>172</v>
      </c>
      <c r="N178" t="s">
        <v>172</v>
      </c>
      <c r="O178" t="s">
        <v>172</v>
      </c>
      <c r="P178" t="s">
        <v>172</v>
      </c>
      <c r="Q178" t="s">
        <v>172</v>
      </c>
      <c r="R178" t="s">
        <v>172</v>
      </c>
      <c r="T178" t="b">
        <f t="shared" si="24"/>
        <v>1</v>
      </c>
    </row>
    <row r="179" spans="1:20" hidden="1">
      <c r="A179" t="s">
        <v>175</v>
      </c>
      <c r="B179">
        <v>179830.21</v>
      </c>
      <c r="C179">
        <v>191729.64</v>
      </c>
      <c r="D179">
        <v>0.6</v>
      </c>
      <c r="E179" t="s">
        <v>171</v>
      </c>
      <c r="F179">
        <v>40</v>
      </c>
      <c r="G179">
        <v>28.5</v>
      </c>
      <c r="H179" t="s">
        <v>172</v>
      </c>
      <c r="I179" t="s">
        <v>172</v>
      </c>
      <c r="J179" t="s">
        <v>172</v>
      </c>
      <c r="K179" t="s">
        <v>172</v>
      </c>
      <c r="L179" t="s">
        <v>172</v>
      </c>
      <c r="M179" t="s">
        <v>172</v>
      </c>
      <c r="N179" t="s">
        <v>172</v>
      </c>
      <c r="O179" t="s">
        <v>172</v>
      </c>
      <c r="P179" t="s">
        <v>172</v>
      </c>
      <c r="Q179" t="s">
        <v>172</v>
      </c>
      <c r="R179" t="s">
        <v>172</v>
      </c>
      <c r="T179" t="b">
        <f t="shared" si="24"/>
        <v>1</v>
      </c>
    </row>
    <row r="180" spans="1:20" hidden="1">
      <c r="A180" t="s">
        <v>176</v>
      </c>
      <c r="B180">
        <v>180355.41</v>
      </c>
      <c r="C180">
        <v>191284.71</v>
      </c>
      <c r="D180">
        <v>0.8</v>
      </c>
      <c r="E180" t="s">
        <v>171</v>
      </c>
      <c r="F180">
        <v>45</v>
      </c>
      <c r="G180">
        <v>29</v>
      </c>
      <c r="H180" t="s">
        <v>172</v>
      </c>
      <c r="I180" t="s">
        <v>172</v>
      </c>
      <c r="J180" t="s">
        <v>172</v>
      </c>
      <c r="K180" t="s">
        <v>172</v>
      </c>
      <c r="L180" t="s">
        <v>172</v>
      </c>
      <c r="M180" t="s">
        <v>172</v>
      </c>
      <c r="N180" t="s">
        <v>172</v>
      </c>
      <c r="O180" t="s">
        <v>172</v>
      </c>
      <c r="P180" t="s">
        <v>172</v>
      </c>
      <c r="Q180" t="s">
        <v>172</v>
      </c>
      <c r="R180" t="s">
        <v>172</v>
      </c>
      <c r="T180" t="b">
        <f t="shared" si="24"/>
        <v>1</v>
      </c>
    </row>
    <row r="181" spans="1:20" hidden="1">
      <c r="A181" t="s">
        <v>150</v>
      </c>
      <c r="B181">
        <v>180427.27</v>
      </c>
      <c r="C181">
        <v>191467.58</v>
      </c>
      <c r="D181">
        <v>0.9</v>
      </c>
      <c r="E181" t="s">
        <v>171</v>
      </c>
      <c r="F181">
        <v>41.6</v>
      </c>
      <c r="G181">
        <v>30.6</v>
      </c>
      <c r="H181">
        <v>45.550000000000004</v>
      </c>
      <c r="I181">
        <v>2.7029999999999998</v>
      </c>
      <c r="J181">
        <v>52.183333333333337</v>
      </c>
      <c r="K181">
        <v>28.133333333333336</v>
      </c>
      <c r="L181">
        <v>83.9</v>
      </c>
      <c r="M181">
        <v>44.1</v>
      </c>
      <c r="N181">
        <v>0.5053333333333333</v>
      </c>
      <c r="O181">
        <v>0.57550000000000001</v>
      </c>
      <c r="P181">
        <v>1.2388333333333332</v>
      </c>
      <c r="Q181">
        <v>6.9224999999999994</v>
      </c>
      <c r="R181">
        <v>175.33333333333334</v>
      </c>
      <c r="T181" t="b">
        <f t="shared" si="24"/>
        <v>1</v>
      </c>
    </row>
    <row r="182" spans="1:20" hidden="1">
      <c r="A182" t="s">
        <v>177</v>
      </c>
      <c r="B182">
        <v>180314.94</v>
      </c>
      <c r="C182">
        <v>191693.2</v>
      </c>
      <c r="D182">
        <v>1</v>
      </c>
      <c r="E182" t="s">
        <v>171</v>
      </c>
      <c r="F182">
        <v>47</v>
      </c>
      <c r="G182">
        <v>35.5</v>
      </c>
      <c r="H182" t="s">
        <v>172</v>
      </c>
      <c r="I182" t="s">
        <v>172</v>
      </c>
      <c r="J182" t="s">
        <v>172</v>
      </c>
      <c r="K182" t="s">
        <v>172</v>
      </c>
      <c r="L182" t="s">
        <v>172</v>
      </c>
      <c r="M182" t="s">
        <v>172</v>
      </c>
      <c r="N182" t="s">
        <v>172</v>
      </c>
      <c r="O182" t="s">
        <v>172</v>
      </c>
      <c r="P182" t="s">
        <v>172</v>
      </c>
      <c r="Q182" t="s">
        <v>172</v>
      </c>
      <c r="R182" t="s">
        <v>172</v>
      </c>
      <c r="T182" t="b">
        <f t="shared" si="24"/>
        <v>1</v>
      </c>
    </row>
    <row r="183" spans="1:20" hidden="1">
      <c r="A183" t="s">
        <v>151</v>
      </c>
      <c r="B183">
        <v>180087.19</v>
      </c>
      <c r="C183">
        <v>191803.9</v>
      </c>
      <c r="D183">
        <v>1.2</v>
      </c>
      <c r="E183" t="s">
        <v>171</v>
      </c>
      <c r="F183">
        <v>35.5</v>
      </c>
      <c r="G183">
        <v>23.5</v>
      </c>
      <c r="H183">
        <v>47.26</v>
      </c>
      <c r="I183">
        <v>2.7103999999999999</v>
      </c>
      <c r="J183">
        <v>60.839999999999996</v>
      </c>
      <c r="K183">
        <v>37.200000000000003</v>
      </c>
      <c r="L183">
        <v>108.19999999999999</v>
      </c>
      <c r="M183">
        <v>56.566666666666663</v>
      </c>
      <c r="N183">
        <v>0.55420000000000003</v>
      </c>
      <c r="O183">
        <v>0.64219999999999999</v>
      </c>
      <c r="P183">
        <v>1.286</v>
      </c>
      <c r="Q183">
        <v>6.1675000000000004</v>
      </c>
      <c r="R183">
        <v>187.4</v>
      </c>
      <c r="T183" t="b">
        <f t="shared" si="24"/>
        <v>1</v>
      </c>
    </row>
    <row r="184" spans="1:20" hidden="1">
      <c r="A184" t="s">
        <v>178</v>
      </c>
      <c r="B184">
        <v>180300.1</v>
      </c>
      <c r="C184">
        <v>192158.62</v>
      </c>
      <c r="D184">
        <v>0.5</v>
      </c>
      <c r="E184" t="s">
        <v>171</v>
      </c>
      <c r="F184">
        <v>38</v>
      </c>
      <c r="G184">
        <v>26</v>
      </c>
      <c r="H184" t="s">
        <v>172</v>
      </c>
      <c r="I184" t="s">
        <v>172</v>
      </c>
      <c r="J184" t="s">
        <v>172</v>
      </c>
      <c r="K184" t="s">
        <v>172</v>
      </c>
      <c r="L184" t="s">
        <v>172</v>
      </c>
      <c r="M184" t="s">
        <v>172</v>
      </c>
      <c r="N184" t="s">
        <v>172</v>
      </c>
      <c r="O184" t="s">
        <v>172</v>
      </c>
      <c r="P184" t="s">
        <v>172</v>
      </c>
      <c r="Q184" t="s">
        <v>172</v>
      </c>
      <c r="R184" t="s">
        <v>172</v>
      </c>
      <c r="T184" t="b">
        <f t="shared" si="24"/>
        <v>1</v>
      </c>
    </row>
    <row r="185" spans="1:20" hidden="1">
      <c r="A185" t="s">
        <v>152</v>
      </c>
      <c r="B185">
        <v>180079.19</v>
      </c>
      <c r="C185">
        <v>192358.33</v>
      </c>
      <c r="D185">
        <v>0.9</v>
      </c>
      <c r="E185" t="s">
        <v>171</v>
      </c>
      <c r="F185">
        <v>25.5</v>
      </c>
      <c r="G185">
        <v>15</v>
      </c>
      <c r="H185">
        <v>51.274999999999999</v>
      </c>
      <c r="I185">
        <v>2.7142499999999998</v>
      </c>
      <c r="J185">
        <v>65.875</v>
      </c>
      <c r="K185">
        <v>41.875</v>
      </c>
      <c r="L185">
        <v>122.22499999999999</v>
      </c>
      <c r="M185">
        <v>72.600000000000009</v>
      </c>
      <c r="N185">
        <v>0.67174999999999996</v>
      </c>
      <c r="O185">
        <v>0.81874999999999998</v>
      </c>
      <c r="P185">
        <v>1.3647499999999999</v>
      </c>
      <c r="Q185">
        <v>5.52</v>
      </c>
      <c r="R185">
        <v>187.75</v>
      </c>
      <c r="T185" t="b">
        <f t="shared" si="24"/>
        <v>1</v>
      </c>
    </row>
    <row r="186" spans="1:20" hidden="1">
      <c r="A186" t="s">
        <v>179</v>
      </c>
      <c r="B186">
        <v>179574.35</v>
      </c>
      <c r="C186">
        <v>192526.14</v>
      </c>
      <c r="D186">
        <v>1</v>
      </c>
      <c r="E186" t="s">
        <v>171</v>
      </c>
      <c r="F186">
        <v>32</v>
      </c>
      <c r="G186">
        <v>24</v>
      </c>
      <c r="H186" t="s">
        <v>172</v>
      </c>
      <c r="I186" t="s">
        <v>172</v>
      </c>
      <c r="J186" t="s">
        <v>172</v>
      </c>
      <c r="K186" t="s">
        <v>172</v>
      </c>
      <c r="L186" t="s">
        <v>172</v>
      </c>
      <c r="M186" t="s">
        <v>172</v>
      </c>
      <c r="N186" t="s">
        <v>172</v>
      </c>
      <c r="O186" t="s">
        <v>172</v>
      </c>
      <c r="P186" t="s">
        <v>172</v>
      </c>
      <c r="Q186" t="s">
        <v>172</v>
      </c>
      <c r="R186" t="s">
        <v>172</v>
      </c>
      <c r="T186" t="b">
        <f t="shared" si="24"/>
        <v>1</v>
      </c>
    </row>
    <row r="187" spans="1:20" hidden="1">
      <c r="A187" t="s">
        <v>180</v>
      </c>
      <c r="B187">
        <v>181078.5</v>
      </c>
      <c r="C187">
        <v>191436.6</v>
      </c>
      <c r="D187">
        <v>0.8</v>
      </c>
      <c r="E187" t="s">
        <v>173</v>
      </c>
      <c r="F187">
        <v>43.5</v>
      </c>
      <c r="G187">
        <v>26.9</v>
      </c>
      <c r="H187">
        <v>48.2</v>
      </c>
      <c r="I187">
        <v>2.7</v>
      </c>
      <c r="J187">
        <v>60</v>
      </c>
      <c r="K187">
        <v>31.2</v>
      </c>
      <c r="L187" t="s">
        <v>172</v>
      </c>
      <c r="M187" t="s">
        <v>172</v>
      </c>
      <c r="N187">
        <v>0.66500000000000004</v>
      </c>
      <c r="O187" t="s">
        <v>172</v>
      </c>
      <c r="P187">
        <v>1.407</v>
      </c>
      <c r="Q187" t="s">
        <v>172</v>
      </c>
      <c r="R187">
        <v>154.9</v>
      </c>
      <c r="T187" t="b">
        <f t="shared" si="24"/>
        <v>1</v>
      </c>
    </row>
    <row r="188" spans="1:20" hidden="1">
      <c r="A188" t="s">
        <v>181</v>
      </c>
      <c r="B188">
        <v>181163.5</v>
      </c>
      <c r="C188">
        <v>191520.2</v>
      </c>
      <c r="D188">
        <v>1</v>
      </c>
      <c r="E188" t="s">
        <v>171</v>
      </c>
      <c r="F188">
        <v>33.5</v>
      </c>
      <c r="G188">
        <v>22.4</v>
      </c>
      <c r="H188" t="s">
        <v>172</v>
      </c>
      <c r="I188" t="s">
        <v>172</v>
      </c>
      <c r="J188" t="s">
        <v>172</v>
      </c>
      <c r="K188" t="s">
        <v>172</v>
      </c>
      <c r="L188" t="s">
        <v>172</v>
      </c>
      <c r="M188" t="s">
        <v>172</v>
      </c>
      <c r="N188" t="s">
        <v>172</v>
      </c>
      <c r="O188" t="s">
        <v>172</v>
      </c>
      <c r="P188" t="s">
        <v>172</v>
      </c>
      <c r="Q188" t="s">
        <v>172</v>
      </c>
      <c r="R188" t="s">
        <v>172</v>
      </c>
      <c r="T188" t="b">
        <f t="shared" si="24"/>
        <v>1</v>
      </c>
    </row>
    <row r="189" spans="1:20" hidden="1">
      <c r="A189" t="s">
        <v>182</v>
      </c>
      <c r="B189">
        <v>181018.8</v>
      </c>
      <c r="C189">
        <v>191779.1</v>
      </c>
      <c r="D189">
        <v>1.2</v>
      </c>
      <c r="E189" t="s">
        <v>171</v>
      </c>
      <c r="F189">
        <v>34.5</v>
      </c>
      <c r="G189">
        <v>23.3</v>
      </c>
      <c r="H189">
        <v>52.9</v>
      </c>
      <c r="I189">
        <v>2.71</v>
      </c>
      <c r="J189">
        <v>66.900000000000006</v>
      </c>
      <c r="K189">
        <v>36.5</v>
      </c>
      <c r="L189">
        <v>23.3</v>
      </c>
      <c r="M189" t="s">
        <v>172</v>
      </c>
      <c r="N189">
        <v>0.64100000000000001</v>
      </c>
      <c r="O189" t="s">
        <v>172</v>
      </c>
      <c r="P189">
        <v>1.4430000000000001</v>
      </c>
      <c r="Q189" t="s">
        <v>172</v>
      </c>
      <c r="R189">
        <v>137.1</v>
      </c>
      <c r="T189" t="b">
        <f t="shared" si="24"/>
        <v>1</v>
      </c>
    </row>
    <row r="190" spans="1:20" hidden="1">
      <c r="A190" t="s">
        <v>183</v>
      </c>
      <c r="B190">
        <v>181149.5</v>
      </c>
      <c r="C190">
        <v>191963.9</v>
      </c>
      <c r="D190">
        <v>0.7</v>
      </c>
      <c r="E190" t="s">
        <v>171</v>
      </c>
      <c r="F190">
        <v>32.5</v>
      </c>
      <c r="G190">
        <v>22.7</v>
      </c>
      <c r="H190">
        <v>32.1</v>
      </c>
      <c r="I190">
        <v>2.7</v>
      </c>
      <c r="J190">
        <v>43.2</v>
      </c>
      <c r="K190">
        <v>18.5</v>
      </c>
      <c r="L190" t="s">
        <v>172</v>
      </c>
      <c r="M190" t="s">
        <v>172</v>
      </c>
      <c r="N190">
        <v>0.27200000000000002</v>
      </c>
      <c r="O190" t="s">
        <v>172</v>
      </c>
      <c r="P190">
        <v>0.92800000000000005</v>
      </c>
      <c r="Q190" t="s">
        <v>172</v>
      </c>
      <c r="R190">
        <v>180</v>
      </c>
      <c r="T190" t="b">
        <f t="shared" si="24"/>
        <v>1</v>
      </c>
    </row>
    <row r="191" spans="1:20" hidden="1">
      <c r="A191" t="s">
        <v>184</v>
      </c>
      <c r="B191">
        <v>181396.3</v>
      </c>
      <c r="C191">
        <v>191774.7</v>
      </c>
      <c r="D191">
        <v>1.8</v>
      </c>
      <c r="E191" t="s">
        <v>173</v>
      </c>
      <c r="F191">
        <v>36</v>
      </c>
      <c r="G191">
        <v>24.9</v>
      </c>
      <c r="H191" t="s">
        <v>172</v>
      </c>
      <c r="I191" t="s">
        <v>172</v>
      </c>
      <c r="J191" t="s">
        <v>172</v>
      </c>
      <c r="K191" t="s">
        <v>172</v>
      </c>
      <c r="L191" t="s">
        <v>172</v>
      </c>
      <c r="M191" t="s">
        <v>172</v>
      </c>
      <c r="N191" t="s">
        <v>172</v>
      </c>
      <c r="O191" t="s">
        <v>172</v>
      </c>
      <c r="P191" t="s">
        <v>172</v>
      </c>
      <c r="Q191" t="s">
        <v>172</v>
      </c>
      <c r="R191" t="s">
        <v>172</v>
      </c>
      <c r="T191" t="b">
        <f t="shared" si="24"/>
        <v>1</v>
      </c>
    </row>
    <row r="192" spans="1:20" hidden="1">
      <c r="A192" t="s">
        <v>185</v>
      </c>
      <c r="B192">
        <v>181341.5</v>
      </c>
      <c r="C192">
        <v>192067</v>
      </c>
      <c r="D192">
        <v>1.5</v>
      </c>
      <c r="E192" t="s">
        <v>173</v>
      </c>
      <c r="F192">
        <v>29</v>
      </c>
      <c r="G192">
        <v>18.399999999999999</v>
      </c>
      <c r="H192">
        <v>44.8</v>
      </c>
      <c r="I192">
        <v>2.69</v>
      </c>
      <c r="J192">
        <v>53.3</v>
      </c>
      <c r="K192">
        <v>27.9</v>
      </c>
      <c r="L192" t="s">
        <v>172</v>
      </c>
      <c r="M192" t="s">
        <v>172</v>
      </c>
      <c r="N192">
        <v>0.46500000000000002</v>
      </c>
      <c r="O192" t="s">
        <v>172</v>
      </c>
      <c r="P192">
        <v>1.3779999999999999</v>
      </c>
      <c r="Q192" t="s">
        <v>172</v>
      </c>
      <c r="R192">
        <v>83.2</v>
      </c>
      <c r="T192" t="b">
        <f t="shared" si="24"/>
        <v>1</v>
      </c>
    </row>
    <row r="193" spans="1:20" hidden="1">
      <c r="A193" t="s">
        <v>186</v>
      </c>
      <c r="B193">
        <v>181282.2</v>
      </c>
      <c r="C193">
        <v>192167.9</v>
      </c>
      <c r="D193">
        <v>0.7</v>
      </c>
      <c r="E193" t="s">
        <v>171</v>
      </c>
      <c r="F193">
        <v>26</v>
      </c>
      <c r="G193">
        <v>15.4</v>
      </c>
      <c r="H193">
        <v>43.2</v>
      </c>
      <c r="I193">
        <v>2.71</v>
      </c>
      <c r="J193">
        <v>44.7</v>
      </c>
      <c r="K193">
        <v>21.7</v>
      </c>
      <c r="L193" t="s">
        <v>172</v>
      </c>
      <c r="M193" t="s">
        <v>172</v>
      </c>
      <c r="N193">
        <v>0.46200000000000002</v>
      </c>
      <c r="O193" t="s">
        <v>172</v>
      </c>
      <c r="P193">
        <v>1.26</v>
      </c>
      <c r="Q193" t="s">
        <v>172</v>
      </c>
      <c r="R193">
        <v>107.6</v>
      </c>
      <c r="T193" t="b">
        <f t="shared" si="24"/>
        <v>1</v>
      </c>
    </row>
    <row r="194" spans="1:20" hidden="1">
      <c r="A194" t="s">
        <v>187</v>
      </c>
      <c r="B194">
        <v>181534.1</v>
      </c>
      <c r="C194">
        <v>192161.6</v>
      </c>
      <c r="D194">
        <v>1</v>
      </c>
      <c r="E194" t="s">
        <v>173</v>
      </c>
      <c r="F194">
        <v>29</v>
      </c>
      <c r="G194">
        <v>16.2</v>
      </c>
      <c r="H194">
        <v>50.9</v>
      </c>
      <c r="I194">
        <v>2.71</v>
      </c>
      <c r="J194">
        <v>60.9</v>
      </c>
      <c r="K194">
        <v>35.799999999999997</v>
      </c>
      <c r="L194" t="s">
        <v>172</v>
      </c>
      <c r="M194" t="s">
        <v>172</v>
      </c>
      <c r="N194">
        <v>0.57299999999999995</v>
      </c>
      <c r="O194" t="s">
        <v>172</v>
      </c>
      <c r="P194">
        <v>1.4350000000000001</v>
      </c>
      <c r="Q194" t="s">
        <v>172</v>
      </c>
      <c r="R194">
        <v>119.1</v>
      </c>
      <c r="T194" t="b">
        <f t="shared" ref="T194:T199" si="25">COUNTIF($A$2:$A$199, A194)=1</f>
        <v>1</v>
      </c>
    </row>
    <row r="195" spans="1:20" hidden="1">
      <c r="A195" t="s">
        <v>188</v>
      </c>
      <c r="B195">
        <v>181616.6</v>
      </c>
      <c r="C195">
        <v>192403.20000000001</v>
      </c>
      <c r="D195">
        <v>1.4</v>
      </c>
      <c r="E195" t="s">
        <v>171</v>
      </c>
      <c r="F195">
        <v>31.5</v>
      </c>
      <c r="G195">
        <v>21.7</v>
      </c>
      <c r="H195">
        <v>43.6</v>
      </c>
      <c r="I195">
        <v>2.71</v>
      </c>
      <c r="J195">
        <v>47.3</v>
      </c>
      <c r="K195">
        <v>24.4</v>
      </c>
      <c r="L195" t="s">
        <v>172</v>
      </c>
      <c r="M195" t="s">
        <v>172</v>
      </c>
      <c r="N195" t="s">
        <v>172</v>
      </c>
      <c r="O195" t="s">
        <v>172</v>
      </c>
      <c r="P195" t="s">
        <v>172</v>
      </c>
      <c r="Q195" t="s">
        <v>172</v>
      </c>
      <c r="R195" t="s">
        <v>172</v>
      </c>
      <c r="T195" t="b">
        <f t="shared" si="25"/>
        <v>1</v>
      </c>
    </row>
    <row r="196" spans="1:20" hidden="1">
      <c r="A196" t="s">
        <v>189</v>
      </c>
      <c r="B196">
        <v>181114.4</v>
      </c>
      <c r="C196">
        <v>192458.4</v>
      </c>
      <c r="D196">
        <v>0.6</v>
      </c>
      <c r="E196" t="s">
        <v>171</v>
      </c>
      <c r="F196">
        <v>29.599999999999998</v>
      </c>
      <c r="G196">
        <v>19.899999999999999</v>
      </c>
      <c r="H196">
        <v>42</v>
      </c>
      <c r="I196">
        <v>2.69</v>
      </c>
      <c r="J196">
        <v>48.3</v>
      </c>
      <c r="K196">
        <v>22.3</v>
      </c>
      <c r="L196" t="s">
        <v>172</v>
      </c>
      <c r="M196" t="s">
        <v>172</v>
      </c>
      <c r="N196">
        <v>0.34399999999999997</v>
      </c>
      <c r="O196" t="s">
        <v>172</v>
      </c>
      <c r="P196">
        <v>1.2689999999999999</v>
      </c>
      <c r="Q196" t="s">
        <v>172</v>
      </c>
      <c r="R196">
        <v>65</v>
      </c>
      <c r="T196" t="b">
        <f t="shared" si="25"/>
        <v>1</v>
      </c>
    </row>
    <row r="197" spans="1:20" hidden="1">
      <c r="A197" t="s">
        <v>190</v>
      </c>
      <c r="B197">
        <v>181482.3</v>
      </c>
      <c r="C197">
        <v>192139.4</v>
      </c>
      <c r="D197">
        <v>0.8</v>
      </c>
      <c r="E197" t="s">
        <v>171</v>
      </c>
      <c r="F197">
        <v>34.799999999999997</v>
      </c>
      <c r="G197">
        <v>23.3</v>
      </c>
      <c r="H197" t="s">
        <v>172</v>
      </c>
      <c r="I197" t="s">
        <v>172</v>
      </c>
      <c r="J197" t="s">
        <v>172</v>
      </c>
      <c r="K197" t="s">
        <v>172</v>
      </c>
      <c r="L197" t="s">
        <v>172</v>
      </c>
      <c r="M197" t="s">
        <v>172</v>
      </c>
      <c r="N197" t="s">
        <v>172</v>
      </c>
      <c r="O197" t="s">
        <v>172</v>
      </c>
      <c r="P197" t="s">
        <v>172</v>
      </c>
      <c r="Q197" t="s">
        <v>172</v>
      </c>
      <c r="R197" t="s">
        <v>172</v>
      </c>
      <c r="T197" t="b">
        <f t="shared" si="25"/>
        <v>1</v>
      </c>
    </row>
    <row r="198" spans="1:20" hidden="1">
      <c r="A198" t="s">
        <v>191</v>
      </c>
      <c r="B198">
        <v>181482.3</v>
      </c>
      <c r="C198">
        <v>192139.4</v>
      </c>
      <c r="D198">
        <v>0.7</v>
      </c>
      <c r="E198" t="s">
        <v>171</v>
      </c>
      <c r="F198">
        <v>31.6</v>
      </c>
      <c r="G198">
        <v>21.8</v>
      </c>
      <c r="H198" t="s">
        <v>172</v>
      </c>
      <c r="I198" t="s">
        <v>172</v>
      </c>
      <c r="J198" t="s">
        <v>172</v>
      </c>
      <c r="K198" t="s">
        <v>172</v>
      </c>
      <c r="L198" t="s">
        <v>172</v>
      </c>
      <c r="M198" t="s">
        <v>172</v>
      </c>
      <c r="N198" t="s">
        <v>172</v>
      </c>
      <c r="O198" t="s">
        <v>172</v>
      </c>
      <c r="P198" t="s">
        <v>172</v>
      </c>
      <c r="Q198" t="s">
        <v>172</v>
      </c>
      <c r="R198" t="s">
        <v>172</v>
      </c>
      <c r="T198" t="b">
        <f t="shared" si="25"/>
        <v>1</v>
      </c>
    </row>
    <row r="199" spans="1:20" hidden="1">
      <c r="A199" t="s">
        <v>192</v>
      </c>
      <c r="B199">
        <v>181553</v>
      </c>
      <c r="C199">
        <v>192369.6</v>
      </c>
      <c r="D199">
        <v>1.1000000000000001</v>
      </c>
      <c r="E199" t="s">
        <v>171</v>
      </c>
      <c r="F199">
        <v>31.6</v>
      </c>
      <c r="G199">
        <v>20.8</v>
      </c>
      <c r="H199" t="s">
        <v>172</v>
      </c>
      <c r="I199" t="s">
        <v>172</v>
      </c>
      <c r="J199" t="s">
        <v>172</v>
      </c>
      <c r="K199" t="s">
        <v>172</v>
      </c>
      <c r="L199" t="s">
        <v>172</v>
      </c>
      <c r="M199" t="s">
        <v>172</v>
      </c>
      <c r="N199" t="s">
        <v>172</v>
      </c>
      <c r="O199" t="s">
        <v>172</v>
      </c>
      <c r="P199" t="s">
        <v>172</v>
      </c>
      <c r="Q199" t="s">
        <v>172</v>
      </c>
      <c r="R199" t="s">
        <v>172</v>
      </c>
      <c r="T199" t="b">
        <f t="shared" si="25"/>
        <v>1</v>
      </c>
    </row>
  </sheetData>
  <autoFilter ref="T2:T199" xr:uid="{96C20922-887E-4B53-A4C7-BFAC93E32C87}">
    <filterColumn colId="0">
      <filters>
        <filter val="FALSE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9AA7-9D85-4A32-AA82-310025027DC0}">
  <dimension ref="A1:P53"/>
  <sheetViews>
    <sheetView workbookViewId="0">
      <selection activeCell="K7" sqref="K7"/>
    </sheetView>
  </sheetViews>
  <sheetFormatPr defaultRowHeight="14.4"/>
  <sheetData>
    <row r="1" spans="1:16">
      <c r="A1">
        <v>9.5</v>
      </c>
      <c r="B1">
        <v>0.15949999999999998</v>
      </c>
      <c r="C1">
        <v>1.2720124999999995E-2</v>
      </c>
      <c r="M1">
        <v>5.1000000000000005</v>
      </c>
      <c r="N1">
        <v>0.63866666666666672</v>
      </c>
      <c r="O1">
        <f>0.001*M1+0.6591</f>
        <v>0.66420000000000001</v>
      </c>
      <c r="P1">
        <f>N1-O1</f>
        <v>-2.5533333333333297E-2</v>
      </c>
    </row>
    <row r="2" spans="1:16">
      <c r="A2">
        <v>12</v>
      </c>
      <c r="B2">
        <v>0.16680000000000006</v>
      </c>
      <c r="C2">
        <v>1.3911120000000009E-2</v>
      </c>
      <c r="M2">
        <v>8.75</v>
      </c>
      <c r="N2">
        <v>0.60399999999999998</v>
      </c>
      <c r="O2">
        <f t="shared" ref="O2:O52" si="0">0.001*M2+0.6591</f>
        <v>0.66785000000000005</v>
      </c>
      <c r="P2">
        <f t="shared" ref="P2:P52" si="1">N2-O2</f>
        <v>-6.3850000000000073E-2</v>
      </c>
    </row>
    <row r="3" spans="1:16">
      <c r="A3">
        <v>12.2</v>
      </c>
      <c r="B3">
        <v>0.10519999999999996</v>
      </c>
      <c r="C3">
        <v>5.5335199999999958E-3</v>
      </c>
      <c r="M3">
        <v>10.5</v>
      </c>
      <c r="N3">
        <v>0.5585</v>
      </c>
      <c r="O3">
        <f t="shared" si="0"/>
        <v>0.66959999999999997</v>
      </c>
      <c r="P3">
        <f t="shared" si="1"/>
        <v>-0.11109999999999998</v>
      </c>
    </row>
    <row r="4" spans="1:16">
      <c r="A4">
        <v>12.75</v>
      </c>
      <c r="B4">
        <v>0.18400000000000005</v>
      </c>
      <c r="C4">
        <v>1.6928000000000009E-2</v>
      </c>
      <c r="M4">
        <v>16.75</v>
      </c>
      <c r="N4">
        <v>0.62033333333333329</v>
      </c>
      <c r="O4">
        <f t="shared" si="0"/>
        <v>0.67585000000000006</v>
      </c>
      <c r="P4">
        <f t="shared" si="1"/>
        <v>-5.551666666666677E-2</v>
      </c>
    </row>
    <row r="5" spans="1:16">
      <c r="A5">
        <v>16</v>
      </c>
      <c r="B5">
        <v>2.3749999999999938E-2</v>
      </c>
      <c r="C5">
        <v>2.8203124999999854E-4</v>
      </c>
      <c r="M5">
        <v>17.25</v>
      </c>
      <c r="N5">
        <v>0.88100000000000001</v>
      </c>
      <c r="O5">
        <f t="shared" si="0"/>
        <v>0.67635000000000001</v>
      </c>
      <c r="P5">
        <f t="shared" si="1"/>
        <v>0.20465</v>
      </c>
    </row>
    <row r="6" spans="1:16">
      <c r="A6">
        <v>16.5</v>
      </c>
      <c r="B6">
        <v>3.78571428571427E-2</v>
      </c>
      <c r="C6">
        <v>7.1658163265305526E-4</v>
      </c>
      <c r="M6">
        <v>18.25</v>
      </c>
      <c r="N6">
        <v>0.66120000000000001</v>
      </c>
      <c r="O6">
        <f t="shared" si="0"/>
        <v>0.67735000000000001</v>
      </c>
      <c r="P6">
        <f t="shared" si="1"/>
        <v>-1.6149999999999998E-2</v>
      </c>
    </row>
    <row r="7" spans="1:16">
      <c r="A7">
        <v>16.649999999999999</v>
      </c>
      <c r="B7">
        <v>0.11466666666666681</v>
      </c>
      <c r="C7">
        <v>6.5742222222222382E-3</v>
      </c>
      <c r="M7">
        <v>18.25</v>
      </c>
      <c r="N7">
        <v>0.68385714285714272</v>
      </c>
      <c r="O7">
        <f t="shared" si="0"/>
        <v>0.67735000000000001</v>
      </c>
      <c r="P7">
        <f t="shared" si="1"/>
        <v>6.5071428571427115E-3</v>
      </c>
    </row>
    <row r="8" spans="1:16">
      <c r="A8">
        <v>16.75</v>
      </c>
      <c r="B8">
        <v>0.1821666666666667</v>
      </c>
      <c r="C8">
        <v>1.6592347222222227E-2</v>
      </c>
      <c r="M8">
        <v>18.5</v>
      </c>
      <c r="N8">
        <v>0.67179999999999995</v>
      </c>
      <c r="O8">
        <f t="shared" si="0"/>
        <v>0.67759999999999998</v>
      </c>
      <c r="P8">
        <f t="shared" si="1"/>
        <v>-5.8000000000000274E-3</v>
      </c>
    </row>
    <row r="9" spans="1:16">
      <c r="A9">
        <v>17</v>
      </c>
      <c r="B9">
        <v>0.10380000000000011</v>
      </c>
      <c r="C9">
        <v>5.387220000000012E-3</v>
      </c>
      <c r="M9">
        <v>18.5</v>
      </c>
      <c r="N9">
        <v>0.67319999999999991</v>
      </c>
      <c r="O9">
        <f t="shared" si="0"/>
        <v>0.67759999999999998</v>
      </c>
      <c r="P9">
        <f t="shared" si="1"/>
        <v>-4.4000000000000705E-3</v>
      </c>
    </row>
    <row r="10" spans="1:16">
      <c r="A10">
        <v>17.199999999999996</v>
      </c>
      <c r="B10">
        <v>0.12849999999999995</v>
      </c>
      <c r="C10">
        <v>8.2561249999999926E-3</v>
      </c>
      <c r="M10">
        <v>18.75</v>
      </c>
      <c r="N10">
        <v>0.51349999999999996</v>
      </c>
      <c r="O10">
        <f t="shared" si="0"/>
        <v>0.67785000000000006</v>
      </c>
      <c r="P10">
        <f t="shared" si="1"/>
        <v>-0.16435000000000011</v>
      </c>
    </row>
    <row r="11" spans="1:16">
      <c r="A11">
        <v>17.25</v>
      </c>
      <c r="B11">
        <v>8.8142857142857189E-2</v>
      </c>
      <c r="C11">
        <v>3.8845816326530652E-3</v>
      </c>
      <c r="M11">
        <v>19.5</v>
      </c>
      <c r="N11">
        <v>0.53666666666666674</v>
      </c>
      <c r="O11">
        <f t="shared" si="0"/>
        <v>0.67859999999999998</v>
      </c>
      <c r="P11">
        <f t="shared" si="1"/>
        <v>-0.14193333333333324</v>
      </c>
    </row>
    <row r="12" spans="1:16">
      <c r="A12">
        <v>17.25</v>
      </c>
      <c r="B12">
        <v>0.16766666666666652</v>
      </c>
      <c r="C12">
        <v>1.4056055555555532E-2</v>
      </c>
      <c r="M12">
        <v>20</v>
      </c>
      <c r="N12">
        <v>0.85299999999999998</v>
      </c>
      <c r="O12">
        <f t="shared" si="0"/>
        <v>0.67910000000000004</v>
      </c>
      <c r="P12">
        <f t="shared" si="1"/>
        <v>0.17389999999999994</v>
      </c>
    </row>
    <row r="13" spans="1:16">
      <c r="A13">
        <v>17.75</v>
      </c>
      <c r="B13">
        <v>2.0199999999999996E-2</v>
      </c>
      <c r="C13">
        <v>2.0401999999999991E-4</v>
      </c>
      <c r="M13">
        <v>20</v>
      </c>
      <c r="N13">
        <v>0.71799999999999997</v>
      </c>
      <c r="O13">
        <f t="shared" si="0"/>
        <v>0.67910000000000004</v>
      </c>
      <c r="P13">
        <f t="shared" si="1"/>
        <v>3.8899999999999935E-2</v>
      </c>
    </row>
    <row r="14" spans="1:16">
      <c r="A14">
        <v>18.5</v>
      </c>
      <c r="B14">
        <v>0.20621428571428579</v>
      </c>
      <c r="C14">
        <v>2.1262165816326548E-2</v>
      </c>
      <c r="M14">
        <v>20.350000000000001</v>
      </c>
      <c r="N14">
        <v>0.73716666666666664</v>
      </c>
      <c r="O14">
        <f t="shared" si="0"/>
        <v>0.67945</v>
      </c>
      <c r="P14">
        <f t="shared" si="1"/>
        <v>5.7716666666666638E-2</v>
      </c>
    </row>
    <row r="15" spans="1:16">
      <c r="A15">
        <v>18.75</v>
      </c>
      <c r="B15">
        <v>0.45512500000000011</v>
      </c>
      <c r="C15">
        <v>0.10356938281250005</v>
      </c>
      <c r="M15">
        <v>20.5</v>
      </c>
      <c r="N15">
        <v>0.6173333333333334</v>
      </c>
      <c r="O15">
        <f t="shared" si="0"/>
        <v>0.67959999999999998</v>
      </c>
      <c r="P15">
        <f t="shared" si="1"/>
        <v>-6.2266666666666581E-2</v>
      </c>
    </row>
    <row r="16" spans="1:16">
      <c r="A16">
        <v>19.550000000000004</v>
      </c>
      <c r="B16">
        <v>0.15866666666666662</v>
      </c>
      <c r="C16">
        <v>1.2587555555555548E-2</v>
      </c>
      <c r="M16">
        <v>20.85</v>
      </c>
      <c r="N16">
        <v>0.69966666666666677</v>
      </c>
      <c r="O16">
        <f t="shared" si="0"/>
        <v>0.67995000000000005</v>
      </c>
      <c r="P16">
        <f t="shared" si="1"/>
        <v>1.9716666666666716E-2</v>
      </c>
    </row>
    <row r="17" spans="1:16">
      <c r="A17">
        <v>20.65</v>
      </c>
      <c r="B17">
        <v>0.28033333333333332</v>
      </c>
      <c r="C17">
        <v>3.9293388888888885E-2</v>
      </c>
      <c r="M17">
        <v>21</v>
      </c>
      <c r="N17">
        <v>0.56616666666666671</v>
      </c>
      <c r="O17">
        <f t="shared" si="0"/>
        <v>0.68010000000000004</v>
      </c>
      <c r="P17">
        <f t="shared" si="1"/>
        <v>-0.11393333333333333</v>
      </c>
    </row>
    <row r="18" spans="1:16">
      <c r="A18">
        <v>21.300000000000004</v>
      </c>
      <c r="B18">
        <v>0.1303333333333333</v>
      </c>
      <c r="C18">
        <v>8.4933888888888854E-3</v>
      </c>
      <c r="M18">
        <v>21</v>
      </c>
      <c r="N18">
        <v>0.80380000000000007</v>
      </c>
      <c r="O18">
        <f t="shared" si="0"/>
        <v>0.68010000000000004</v>
      </c>
      <c r="P18">
        <f t="shared" si="1"/>
        <v>0.12370000000000003</v>
      </c>
    </row>
    <row r="19" spans="1:16">
      <c r="A19">
        <v>21.75</v>
      </c>
      <c r="B19">
        <v>0.35583333333333322</v>
      </c>
      <c r="C19">
        <v>6.330868055555551E-2</v>
      </c>
      <c r="M19">
        <v>22</v>
      </c>
      <c r="N19">
        <v>0.76200000000000001</v>
      </c>
      <c r="O19">
        <f t="shared" si="0"/>
        <v>0.68110000000000004</v>
      </c>
      <c r="P19">
        <f t="shared" si="1"/>
        <v>8.0899999999999972E-2</v>
      </c>
    </row>
    <row r="20" spans="1:16">
      <c r="A20">
        <v>21.849999999999994</v>
      </c>
      <c r="B20">
        <v>0.16416666666666668</v>
      </c>
      <c r="C20">
        <v>1.3475347222222225E-2</v>
      </c>
      <c r="M20">
        <v>22.25</v>
      </c>
      <c r="N20">
        <v>0.66274999999999995</v>
      </c>
      <c r="O20">
        <f t="shared" si="0"/>
        <v>0.68135000000000001</v>
      </c>
      <c r="P20">
        <f t="shared" si="1"/>
        <v>-1.8600000000000061E-2</v>
      </c>
    </row>
    <row r="21" spans="1:16">
      <c r="A21">
        <v>22</v>
      </c>
      <c r="B21">
        <v>0.28600000000000003</v>
      </c>
      <c r="C21">
        <v>4.0898000000000011E-2</v>
      </c>
      <c r="M21">
        <v>22.25</v>
      </c>
      <c r="N21">
        <v>0.68614285714285717</v>
      </c>
      <c r="O21">
        <f t="shared" si="0"/>
        <v>0.68135000000000001</v>
      </c>
      <c r="P21">
        <f t="shared" si="1"/>
        <v>4.7928571428571543E-3</v>
      </c>
    </row>
    <row r="22" spans="1:16">
      <c r="A22">
        <v>23.75</v>
      </c>
      <c r="B22">
        <v>0.14800000000000002</v>
      </c>
      <c r="C22">
        <v>1.0952000000000003E-2</v>
      </c>
      <c r="M22">
        <v>22.25</v>
      </c>
      <c r="N22">
        <v>0.82820000000000005</v>
      </c>
      <c r="O22">
        <f t="shared" si="0"/>
        <v>0.68135000000000001</v>
      </c>
      <c r="P22">
        <f t="shared" si="1"/>
        <v>0.14685000000000004</v>
      </c>
    </row>
    <row r="23" spans="1:16">
      <c r="A23">
        <v>24.75</v>
      </c>
      <c r="B23">
        <v>9.3999999999999972E-2</v>
      </c>
      <c r="C23">
        <v>4.4179999999999974E-3</v>
      </c>
      <c r="M23">
        <v>23.85</v>
      </c>
      <c r="N23">
        <v>0.69466666666666665</v>
      </c>
      <c r="O23">
        <f t="shared" si="0"/>
        <v>0.68295000000000006</v>
      </c>
      <c r="P23">
        <f t="shared" si="1"/>
        <v>1.1716666666666598E-2</v>
      </c>
    </row>
    <row r="24" spans="1:16">
      <c r="A24">
        <v>27.75</v>
      </c>
      <c r="B24">
        <v>0.16600000000000004</v>
      </c>
      <c r="C24">
        <v>1.3778000000000006E-2</v>
      </c>
      <c r="M24">
        <v>25.5</v>
      </c>
      <c r="N24">
        <v>0.78</v>
      </c>
      <c r="O24">
        <f t="shared" si="0"/>
        <v>0.68459999999999999</v>
      </c>
      <c r="P24">
        <f t="shared" si="1"/>
        <v>9.540000000000004E-2</v>
      </c>
    </row>
    <row r="25" spans="1:16">
      <c r="A25">
        <v>28.5</v>
      </c>
      <c r="B25">
        <v>0.15283333333333327</v>
      </c>
      <c r="C25">
        <v>1.1679013888888878E-2</v>
      </c>
      <c r="M25">
        <v>25.5</v>
      </c>
      <c r="N25">
        <v>0.70250000000000001</v>
      </c>
      <c r="O25">
        <f t="shared" si="0"/>
        <v>0.68459999999999999</v>
      </c>
      <c r="P25">
        <f t="shared" si="1"/>
        <v>1.7900000000000027E-2</v>
      </c>
    </row>
    <row r="26" spans="1:16">
      <c r="A26">
        <v>33.4</v>
      </c>
      <c r="B26">
        <v>0.14629999999999999</v>
      </c>
      <c r="C26">
        <v>1.0701844999999998E-2</v>
      </c>
      <c r="M26">
        <v>25.5</v>
      </c>
      <c r="N26">
        <v>0.61687499999999995</v>
      </c>
      <c r="O26">
        <f t="shared" si="0"/>
        <v>0.68459999999999999</v>
      </c>
      <c r="P26">
        <f t="shared" si="1"/>
        <v>-6.7725000000000035E-2</v>
      </c>
    </row>
    <row r="27" spans="1:16">
      <c r="M27">
        <v>25.75</v>
      </c>
      <c r="N27">
        <v>0.91900000000000004</v>
      </c>
      <c r="O27">
        <f t="shared" si="0"/>
        <v>0.68485000000000007</v>
      </c>
      <c r="P27">
        <f t="shared" si="1"/>
        <v>0.23414999999999997</v>
      </c>
    </row>
    <row r="28" spans="1:16">
      <c r="M28">
        <v>25.9</v>
      </c>
      <c r="N28">
        <v>0.62771428571428578</v>
      </c>
      <c r="O28">
        <f t="shared" si="0"/>
        <v>0.68500000000000005</v>
      </c>
      <c r="P28">
        <f t="shared" si="1"/>
        <v>-5.7285714285714273E-2</v>
      </c>
    </row>
    <row r="29" spans="1:16">
      <c r="M29">
        <v>30</v>
      </c>
      <c r="N29">
        <v>0.69699999999999995</v>
      </c>
      <c r="O29">
        <f t="shared" si="0"/>
        <v>0.68910000000000005</v>
      </c>
      <c r="P29">
        <f t="shared" si="1"/>
        <v>7.8999999999999071E-3</v>
      </c>
    </row>
    <row r="30" spans="1:16">
      <c r="M30">
        <v>30.45</v>
      </c>
      <c r="N30">
        <v>0.55600000000000005</v>
      </c>
      <c r="O30">
        <f t="shared" si="0"/>
        <v>0.68955</v>
      </c>
      <c r="P30">
        <f t="shared" si="1"/>
        <v>-0.13354999999999995</v>
      </c>
    </row>
    <row r="31" spans="1:16">
      <c r="M31">
        <v>32.5</v>
      </c>
      <c r="N31">
        <v>0.752</v>
      </c>
      <c r="O31">
        <f t="shared" si="0"/>
        <v>0.69159999999999999</v>
      </c>
      <c r="P31">
        <f t="shared" si="1"/>
        <v>6.0400000000000009E-2</v>
      </c>
    </row>
    <row r="32" spans="1:16">
      <c r="M32">
        <v>33</v>
      </c>
      <c r="N32">
        <v>0.63700000000000001</v>
      </c>
      <c r="O32">
        <f t="shared" si="0"/>
        <v>0.69210000000000005</v>
      </c>
      <c r="P32">
        <f t="shared" si="1"/>
        <v>-5.5100000000000038E-2</v>
      </c>
    </row>
    <row r="33" spans="13:16">
      <c r="M33">
        <v>33.5</v>
      </c>
      <c r="N33">
        <v>0.80249999999999999</v>
      </c>
      <c r="O33">
        <f t="shared" si="0"/>
        <v>0.69259999999999999</v>
      </c>
      <c r="P33">
        <f t="shared" si="1"/>
        <v>0.1099</v>
      </c>
    </row>
    <row r="34" spans="13:16">
      <c r="M34">
        <v>34.75</v>
      </c>
      <c r="N34">
        <v>0.64600000000000002</v>
      </c>
      <c r="O34">
        <f t="shared" si="0"/>
        <v>0.69385000000000008</v>
      </c>
      <c r="P34">
        <f t="shared" si="1"/>
        <v>-4.7850000000000059E-2</v>
      </c>
    </row>
    <row r="35" spans="13:16">
      <c r="M35">
        <v>35.5</v>
      </c>
      <c r="N35">
        <v>0.77700000000000002</v>
      </c>
      <c r="O35">
        <f t="shared" si="0"/>
        <v>0.6946</v>
      </c>
      <c r="P35">
        <f t="shared" si="1"/>
        <v>8.2400000000000029E-2</v>
      </c>
    </row>
    <row r="36" spans="13:16">
      <c r="M36">
        <v>35.949999999999996</v>
      </c>
      <c r="N36">
        <v>0.38500000000000001</v>
      </c>
      <c r="O36">
        <f t="shared" si="0"/>
        <v>0.69505000000000006</v>
      </c>
      <c r="P36">
        <f t="shared" si="1"/>
        <v>-0.31005000000000005</v>
      </c>
    </row>
    <row r="37" spans="13:16">
      <c r="M37">
        <v>36.25</v>
      </c>
      <c r="N37">
        <v>0.69199999999999995</v>
      </c>
      <c r="O37">
        <f t="shared" si="0"/>
        <v>0.69535000000000002</v>
      </c>
      <c r="P37">
        <f t="shared" si="1"/>
        <v>-3.3500000000000751E-3</v>
      </c>
    </row>
    <row r="38" spans="13:16">
      <c r="M38">
        <v>37.5</v>
      </c>
      <c r="N38">
        <v>0.58499999999999996</v>
      </c>
      <c r="O38">
        <f t="shared" si="0"/>
        <v>0.6966</v>
      </c>
      <c r="P38">
        <f t="shared" si="1"/>
        <v>-0.11160000000000003</v>
      </c>
    </row>
    <row r="39" spans="13:16">
      <c r="M39">
        <v>37.75</v>
      </c>
      <c r="N39">
        <v>0.78499999999999992</v>
      </c>
      <c r="O39">
        <f t="shared" si="0"/>
        <v>0.69684999999999997</v>
      </c>
      <c r="P39">
        <f t="shared" si="1"/>
        <v>8.8149999999999951E-2</v>
      </c>
    </row>
    <row r="40" spans="13:16">
      <c r="M40">
        <v>38.25</v>
      </c>
      <c r="N40">
        <v>0.63900000000000001</v>
      </c>
      <c r="O40">
        <f t="shared" si="0"/>
        <v>0.69735000000000003</v>
      </c>
      <c r="P40">
        <f t="shared" si="1"/>
        <v>-5.8350000000000013E-2</v>
      </c>
    </row>
    <row r="41" spans="13:16">
      <c r="M41">
        <v>39.5</v>
      </c>
      <c r="N41">
        <v>0.59799999999999998</v>
      </c>
      <c r="O41">
        <f t="shared" si="0"/>
        <v>0.6986</v>
      </c>
      <c r="P41">
        <f t="shared" si="1"/>
        <v>-0.10060000000000002</v>
      </c>
    </row>
    <row r="42" spans="13:16">
      <c r="M42">
        <v>39.900000000000006</v>
      </c>
      <c r="N42">
        <v>0.57850000000000001</v>
      </c>
      <c r="O42">
        <f t="shared" si="0"/>
        <v>0.69900000000000007</v>
      </c>
      <c r="P42">
        <f t="shared" si="1"/>
        <v>-0.12050000000000005</v>
      </c>
    </row>
    <row r="43" spans="13:16">
      <c r="M43">
        <v>42.75</v>
      </c>
      <c r="N43">
        <v>0.92199999999999993</v>
      </c>
      <c r="O43">
        <f t="shared" si="0"/>
        <v>0.70184999999999997</v>
      </c>
      <c r="P43">
        <f t="shared" si="1"/>
        <v>0.22014999999999996</v>
      </c>
    </row>
    <row r="44" spans="13:16">
      <c r="M44">
        <v>43.300000000000004</v>
      </c>
      <c r="N44">
        <v>0.89233333333333331</v>
      </c>
      <c r="O44">
        <f t="shared" si="0"/>
        <v>0.70240000000000002</v>
      </c>
      <c r="P44">
        <f t="shared" si="1"/>
        <v>0.18993333333333329</v>
      </c>
    </row>
    <row r="45" spans="13:16">
      <c r="M45">
        <v>44.25</v>
      </c>
      <c r="N45">
        <v>1.0720000000000001</v>
      </c>
      <c r="O45">
        <f t="shared" si="0"/>
        <v>0.70335000000000003</v>
      </c>
      <c r="P45">
        <f t="shared" si="1"/>
        <v>0.36865000000000003</v>
      </c>
    </row>
    <row r="46" spans="13:16">
      <c r="M46">
        <v>44.4</v>
      </c>
      <c r="N46">
        <v>0.42149999999999999</v>
      </c>
      <c r="O46">
        <f t="shared" si="0"/>
        <v>0.70350000000000001</v>
      </c>
      <c r="P46">
        <f t="shared" si="1"/>
        <v>-0.28200000000000003</v>
      </c>
    </row>
    <row r="47" spans="13:16">
      <c r="M47">
        <v>44.75</v>
      </c>
      <c r="N47">
        <v>0.75900000000000001</v>
      </c>
      <c r="O47">
        <f t="shared" si="0"/>
        <v>0.70384999999999998</v>
      </c>
      <c r="P47">
        <f t="shared" si="1"/>
        <v>5.5150000000000032E-2</v>
      </c>
    </row>
    <row r="48" spans="13:16">
      <c r="M48">
        <v>45.699999999999996</v>
      </c>
      <c r="N48">
        <v>0.53049999999999997</v>
      </c>
      <c r="O48">
        <f t="shared" si="0"/>
        <v>0.70479999999999998</v>
      </c>
      <c r="P48">
        <f t="shared" si="1"/>
        <v>-0.17430000000000001</v>
      </c>
    </row>
    <row r="49" spans="13:16">
      <c r="M49">
        <v>47.5</v>
      </c>
      <c r="N49">
        <v>0.49399999999999999</v>
      </c>
      <c r="O49">
        <f t="shared" si="0"/>
        <v>0.70660000000000001</v>
      </c>
      <c r="P49">
        <f t="shared" si="1"/>
        <v>-0.21260000000000001</v>
      </c>
    </row>
    <row r="50" spans="13:16">
      <c r="M50">
        <v>48</v>
      </c>
      <c r="N50">
        <v>0.6895</v>
      </c>
      <c r="O50">
        <f t="shared" si="0"/>
        <v>0.70710000000000006</v>
      </c>
      <c r="P50">
        <f t="shared" si="1"/>
        <v>-1.760000000000006E-2</v>
      </c>
    </row>
    <row r="51" spans="13:16">
      <c r="M51">
        <v>53.25</v>
      </c>
      <c r="N51">
        <v>0.53649999999999998</v>
      </c>
      <c r="O51">
        <f t="shared" si="0"/>
        <v>0.71235000000000004</v>
      </c>
      <c r="P51">
        <f t="shared" si="1"/>
        <v>-0.17585000000000006</v>
      </c>
    </row>
    <row r="52" spans="13:16">
      <c r="M52">
        <v>55.65</v>
      </c>
      <c r="N52">
        <v>0.97450000000000003</v>
      </c>
      <c r="O52">
        <f t="shared" si="0"/>
        <v>0.71475</v>
      </c>
      <c r="P52">
        <f t="shared" si="1"/>
        <v>0.25975000000000004</v>
      </c>
    </row>
    <row r="53" spans="13:16">
      <c r="P53">
        <f>SUM(P1:P52)</f>
        <v>-5.2560714285715293E-2</v>
      </c>
    </row>
  </sheetData>
  <sortState xmlns:xlrd2="http://schemas.microsoft.com/office/spreadsheetml/2017/richdata2" ref="M1:N52">
    <sortCondition ref="M1:M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2022-09-26T04:37:05Z</dcterms:created>
  <dcterms:modified xsi:type="dcterms:W3CDTF">2022-10-09T04:00:37Z</dcterms:modified>
</cp:coreProperties>
</file>