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4"/>
  </bookViews>
  <sheets>
    <sheet name="CF " sheetId="1" r:id="rId1"/>
    <sheet name="CF1 " sheetId="2" r:id="rId2"/>
    <sheet name="CF 2" sheetId="3" r:id="rId3"/>
    <sheet name="Analysis" sheetId="4" r:id="rId4"/>
    <sheet name="Text" sheetId="6" r:id="rId5"/>
    <sheet name="Data" sheetId="8" r:id="rId6"/>
    <sheet name="Data 1" sheetId="7" r:id="rId7"/>
    <sheet name="Result" sheetId="9" r:id="rId8"/>
  </sheets>
  <definedNames>
    <definedName name="anscount" hidden="1">1</definedName>
    <definedName name="limcount" hidden="1">1</definedName>
    <definedName name="sencount" hidden="1">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6" l="1"/>
  <c r="I3" i="6"/>
  <c r="I4" i="6"/>
  <c r="I5" i="6"/>
  <c r="I6" i="6"/>
  <c r="D11" i="4"/>
  <c r="D17" i="4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4" i="3" l="1"/>
  <c r="F13" i="3"/>
  <c r="F12" i="3"/>
  <c r="F11" i="3"/>
  <c r="F10" i="3"/>
  <c r="F9" i="3"/>
  <c r="F8" i="3"/>
  <c r="F7" i="3"/>
  <c r="F6" i="3"/>
  <c r="F5" i="3"/>
  <c r="F4" i="3"/>
  <c r="F3" i="3"/>
  <c r="F2" i="3"/>
  <c r="J22" i="2"/>
  <c r="K16" i="2"/>
  <c r="G16" i="2"/>
  <c r="C13" i="2"/>
  <c r="I12" i="2"/>
  <c r="K5" i="1"/>
  <c r="K6" i="1" s="1"/>
  <c r="K7" i="1" s="1"/>
  <c r="K8" i="1" s="1"/>
  <c r="K9" i="1" s="1"/>
  <c r="K10" i="1" s="1"/>
  <c r="K11" i="1" s="1"/>
</calcChain>
</file>

<file path=xl/sharedStrings.xml><?xml version="1.0" encoding="utf-8"?>
<sst xmlns="http://schemas.openxmlformats.org/spreadsheetml/2006/main" count="231" uniqueCount="159">
  <si>
    <t>Highlight Sales if it is &lt;18000</t>
  </si>
  <si>
    <t>Highlight Actual if it is &gt;its Budget</t>
  </si>
  <si>
    <t>Highlight Amount if its Type is Expense</t>
  </si>
  <si>
    <t>Red Color</t>
  </si>
  <si>
    <t>Green Color</t>
  </si>
  <si>
    <t>Yellow Color</t>
  </si>
  <si>
    <t>Days</t>
  </si>
  <si>
    <t>Sales</t>
  </si>
  <si>
    <t>Target</t>
  </si>
  <si>
    <t>Dept</t>
  </si>
  <si>
    <t>Actual</t>
  </si>
  <si>
    <t>Budget</t>
  </si>
  <si>
    <t>Date</t>
  </si>
  <si>
    <t>Type</t>
  </si>
  <si>
    <t>Desc</t>
  </si>
  <si>
    <t>Amount</t>
  </si>
  <si>
    <t>Sunday</t>
  </si>
  <si>
    <t>Income</t>
  </si>
  <si>
    <t>Stipend</t>
  </si>
  <si>
    <t>Monday</t>
  </si>
  <si>
    <t>Week</t>
  </si>
  <si>
    <t>Production</t>
  </si>
  <si>
    <t>MIS</t>
  </si>
  <si>
    <t>Expense</t>
  </si>
  <si>
    <t>Rent</t>
  </si>
  <si>
    <t>Tuesday</t>
  </si>
  <si>
    <t>week 1</t>
  </si>
  <si>
    <t>HR</t>
  </si>
  <si>
    <t>Groceries</t>
  </si>
  <si>
    <t>Wednesday</t>
  </si>
  <si>
    <t>week 2</t>
  </si>
  <si>
    <t>Marketing</t>
  </si>
  <si>
    <t>Phone Bill</t>
  </si>
  <si>
    <t>Thursday</t>
  </si>
  <si>
    <t>week 3</t>
  </si>
  <si>
    <t>Finance</t>
  </si>
  <si>
    <t>Salary</t>
  </si>
  <si>
    <t>Friday</t>
  </si>
  <si>
    <t>week 4</t>
  </si>
  <si>
    <t>Admin</t>
  </si>
  <si>
    <t>Gas</t>
  </si>
  <si>
    <t>Saturday</t>
  </si>
  <si>
    <t>week 5</t>
  </si>
  <si>
    <t>R&amp;D</t>
  </si>
  <si>
    <t>Party</t>
  </si>
  <si>
    <t>Highlight Errors</t>
  </si>
  <si>
    <t>Highlight Blanks</t>
  </si>
  <si>
    <t>Customer No.</t>
  </si>
  <si>
    <t>Q1 13</t>
  </si>
  <si>
    <t>Q2 13</t>
  </si>
  <si>
    <t>Q3 13</t>
  </si>
  <si>
    <t>Q4 13</t>
  </si>
  <si>
    <t>Q1 14</t>
  </si>
  <si>
    <t>Q2 14</t>
  </si>
  <si>
    <t>Q3 14</t>
  </si>
  <si>
    <t>Q4 14</t>
  </si>
  <si>
    <t>Q1 15</t>
  </si>
  <si>
    <t>Q2 15</t>
  </si>
  <si>
    <t>Q3 15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</si>
  <si>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</si>
  <si>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</si>
  <si>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</si>
  <si>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</si>
  <si>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</si>
  <si>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</si>
  <si>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</si>
  <si>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</si>
  <si>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</si>
  <si>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</si>
  <si>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</si>
  <si>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</si>
  <si>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</si>
  <si>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</si>
  <si>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</si>
  <si>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</si>
  <si>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</si>
  <si>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</si>
  <si>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</si>
  <si>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</si>
  <si>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</si>
  <si>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</si>
  <si>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</si>
  <si>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</si>
  <si>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</t>
  </si>
  <si>
    <t>Qtr 1</t>
  </si>
  <si>
    <t>Qtr 2</t>
  </si>
  <si>
    <t>Qtr 3</t>
  </si>
  <si>
    <t>Qtr 4</t>
  </si>
  <si>
    <t>Total</t>
  </si>
  <si>
    <t>ANTON</t>
  </si>
  <si>
    <t>BERGS</t>
  </si>
  <si>
    <t>BOLID</t>
  </si>
  <si>
    <t>BOTTM</t>
  </si>
  <si>
    <t>ERNSH</t>
  </si>
  <si>
    <t>GODOS</t>
  </si>
  <si>
    <t>HUNGC</t>
  </si>
  <si>
    <t>PICCO</t>
  </si>
  <si>
    <t>RATTC</t>
  </si>
  <si>
    <t>REGGC</t>
  </si>
  <si>
    <t>SAVEA</t>
  </si>
  <si>
    <t>SEVES</t>
  </si>
  <si>
    <t>WHITC</t>
  </si>
  <si>
    <t>Financial functions and what-if anlysis</t>
  </si>
  <si>
    <t>ROI</t>
  </si>
  <si>
    <t>Tenure</t>
  </si>
  <si>
    <t>Emi</t>
  </si>
  <si>
    <t>Using Data Table</t>
  </si>
  <si>
    <t>Highlight Production if it is &lt;=Target</t>
  </si>
  <si>
    <t>Full name</t>
  </si>
  <si>
    <t>F Name</t>
  </si>
  <si>
    <t>Capital F Name</t>
  </si>
  <si>
    <t>Final Output</t>
  </si>
  <si>
    <t>Month</t>
  </si>
  <si>
    <t>Data</t>
  </si>
  <si>
    <t>First 2 Char</t>
  </si>
  <si>
    <t>Abney, Jeffery</t>
  </si>
  <si>
    <t>TN-18-BB-8008</t>
  </si>
  <si>
    <t>Adams, Jennifer</t>
  </si>
  <si>
    <t>TN-22-CD-4782</t>
  </si>
  <si>
    <t>Adams, Sally</t>
  </si>
  <si>
    <t>MH-30-AZ-1234</t>
  </si>
  <si>
    <t>Adams, Vanessa</t>
  </si>
  <si>
    <t>KA-10-BA-6541</t>
  </si>
  <si>
    <t>Alexander, Amy</t>
  </si>
  <si>
    <t>AP-25-AQ-7532</t>
  </si>
  <si>
    <t>Y 2019</t>
  </si>
  <si>
    <t>East</t>
  </si>
  <si>
    <t>West</t>
  </si>
  <si>
    <t>North</t>
  </si>
  <si>
    <t>South</t>
  </si>
  <si>
    <t>Product1</t>
  </si>
  <si>
    <t>Product3</t>
  </si>
  <si>
    <t>Product4</t>
  </si>
  <si>
    <t>Product5</t>
  </si>
  <si>
    <t>Product6</t>
  </si>
  <si>
    <t>Product9</t>
  </si>
  <si>
    <t>Y 2018</t>
  </si>
  <si>
    <t>Sum</t>
  </si>
  <si>
    <t>Average</t>
  </si>
  <si>
    <t>Product7</t>
  </si>
  <si>
    <t>Jeffery</t>
  </si>
  <si>
    <t>Jennifer</t>
  </si>
  <si>
    <t>Sally</t>
  </si>
  <si>
    <t>Vanessa</t>
  </si>
  <si>
    <t>Amy</t>
  </si>
  <si>
    <t>JEFFERY</t>
  </si>
  <si>
    <t>JENNIFER</t>
  </si>
  <si>
    <t>SALLY</t>
  </si>
  <si>
    <t>VANESSA</t>
  </si>
  <si>
    <t>AMY</t>
  </si>
  <si>
    <t>May</t>
  </si>
  <si>
    <t>Aug</t>
  </si>
  <si>
    <t>Jun</t>
  </si>
  <si>
    <t>Jul</t>
  </si>
  <si>
    <t xml:space="preserve"> Jeffery</t>
  </si>
  <si>
    <t xml:space="preserve"> Jennifer</t>
  </si>
  <si>
    <t xml:space="preserve"> Sally</t>
  </si>
  <si>
    <t xml:space="preserve"> Vanessa</t>
  </si>
  <si>
    <t xml:space="preserve"> 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</si>
</sst>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"/>
    <numFmt numFmtId="165" formatCode="_(* #,##0.00_);_(* \(#,##0.00\);_(* &quot;-&quot;??_);_(@_)"/>
    <numFmt numFmtId="166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rgb="FF9C6500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theme="9" tint="0.59999389629810485"/>
      </left>
      <right/>
      <top style="thin">
        <color theme="9" tint="0.59999389629810485"/>
      </top>
      <bottom style="thin">
        <color theme="9" tint="0.59999389629810485"/>
      </bottom>
      <diagonal/>
    </border>
    <border>
      <left/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  <xf numFmtId="0" fontId="9" fillId="3" borderId="0" applyNumberFormat="0" applyBorder="0" applyAlignment="0" applyProtection="0"/>
    <xf numFmtId="165" fontId="1" fillId="0" borderId="0" applyFont="0" applyFill="0" applyBorder="0" applyAlignment="0" applyProtection="0"/>
    <xf numFmtId="166" fontId="1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2" applyFont="1"/>
    <xf numFmtId="0" fontId="4" fillId="2" borderId="1" xfId="1" quotePrefix="1" applyNumberFormat="1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15" fontId="5" fillId="0" borderId="3" xfId="0" applyNumberFormat="1" applyFont="1" applyBorder="1" applyAlignment="1">
      <alignment horizontal="center" vertical="center"/>
    </xf>
    <xf numFmtId="0" fontId="6" fillId="0" borderId="0" xfId="0" applyFont="1"/>
    <xf numFmtId="0" fontId="4" fillId="2" borderId="4" xfId="1" quotePrefix="1" applyNumberFormat="1" applyFont="1" applyBorder="1" applyAlignment="1">
      <alignment horizontal="center" vertical="center"/>
    </xf>
    <xf numFmtId="0" fontId="4" fillId="2" borderId="5" xfId="1" quotePrefix="1" applyNumberFormat="1" applyFont="1" applyBorder="1" applyAlignment="1">
      <alignment horizontal="center" vertical="center"/>
    </xf>
    <xf numFmtId="0" fontId="4" fillId="2" borderId="6" xfId="1" quotePrefix="1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" fontId="5" fillId="0" borderId="3" xfId="0" applyNumberFormat="1" applyFont="1" applyBorder="1" applyAlignment="1">
      <alignment horizontal="center" vertical="center"/>
    </xf>
    <xf numFmtId="0" fontId="4" fillId="2" borderId="1" xfId="1" quotePrefix="1" applyNumberFormat="1" applyFont="1" applyAlignment="1">
      <alignment horizontal="left" vertical="center"/>
    </xf>
    <xf numFmtId="10" fontId="5" fillId="0" borderId="3" xfId="0" applyNumberFormat="1" applyFont="1" applyBorder="1" applyAlignment="1">
      <alignment horizontal="center" vertical="center"/>
    </xf>
    <xf numFmtId="0" fontId="10" fillId="3" borderId="3" xfId="3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1" fillId="0" borderId="0" xfId="0" applyFont="1"/>
    <xf numFmtId="0" fontId="12" fillId="4" borderId="3" xfId="0" applyFont="1" applyFill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8" fillId="2" borderId="12" xfId="1" applyFont="1" applyBorder="1" applyAlignment="1">
      <alignment horizontal="center"/>
    </xf>
    <xf numFmtId="0" fontId="8" fillId="2" borderId="13" xfId="1" applyFont="1" applyBorder="1" applyAlignment="1">
      <alignment horizontal="center"/>
    </xf>
    <xf numFmtId="0" fontId="4" fillId="2" borderId="14" xfId="1" quotePrefix="1" applyNumberFormat="1" applyFont="1" applyBorder="1" applyAlignment="1">
      <alignment horizontal="center" vertical="center" textRotation="45"/>
    </xf>
    <xf numFmtId="0" fontId="4" fillId="2" borderId="15" xfId="1" quotePrefix="1" applyNumberFormat="1" applyFont="1" applyBorder="1" applyAlignment="1">
      <alignment horizontal="center" vertical="center" textRotation="45"/>
    </xf>
    <xf numFmtId="0" fontId="4" fillId="2" borderId="16" xfId="1" quotePrefix="1" applyNumberFormat="1" applyFont="1" applyBorder="1" applyAlignment="1">
      <alignment horizontal="center" vertical="center" textRotation="45"/>
    </xf>
  </cellXfs>
  <cellStyles count="6">
    <cellStyle name="Comma 2" xfId="4"/>
    <cellStyle name="Currency 2" xfId="5"/>
    <cellStyle name="Explanatory Text" xfId="2" builtinId="53"/>
    <cellStyle name="Neutral 2" xfId="3"/>
    <cellStyle name="Normal" xfId="0" builtinId="0"/>
    <cellStyle name="Note" xfId="1" builtinId="10"/>
  </cellStyles>
  <dxfs count="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workbookViewId="0">
      <selection activeCell="A4" sqref="A4"/>
    </sheetView>
  </sheetViews>
  <sheetFormatPr defaultColWidth="9.28515625" defaultRowHeight="15" x14ac:dyDescent="0.25"/>
  <cols>
    <col min="1" max="1" width="15.28515625" customWidth="1"/>
    <col min="2" max="2" width="12.7109375" customWidth="1"/>
    <col min="3" max="3" width="9.7109375" customWidth="1"/>
    <col min="4" max="4" width="14" bestFit="1" customWidth="1"/>
    <col min="5" max="5" width="12.7109375" bestFit="1" customWidth="1"/>
    <col min="6" max="6" width="9.28515625" customWidth="1"/>
    <col min="7" max="8" width="10.7109375" customWidth="1"/>
    <col min="9" max="9" width="11" customWidth="1"/>
    <col min="11" max="11" width="11.7109375" customWidth="1"/>
    <col min="12" max="12" width="10.7109375" customWidth="1"/>
    <col min="13" max="13" width="11.7109375" customWidth="1"/>
  </cols>
  <sheetData>
    <row r="1" spans="1:14" x14ac:dyDescent="0.25">
      <c r="A1" s="1" t="s">
        <v>0</v>
      </c>
      <c r="D1" s="1" t="s">
        <v>107</v>
      </c>
      <c r="G1" s="1" t="s">
        <v>1</v>
      </c>
      <c r="K1" s="1" t="s">
        <v>2</v>
      </c>
    </row>
    <row r="2" spans="1:14" x14ac:dyDescent="0.25">
      <c r="A2" s="1" t="s">
        <v>3</v>
      </c>
      <c r="D2" s="1" t="s">
        <v>4</v>
      </c>
      <c r="G2" s="1" t="s">
        <v>5</v>
      </c>
      <c r="K2" s="1" t="s">
        <v>3</v>
      </c>
    </row>
    <row r="3" spans="1:14" ht="5.25" customHeight="1" thickBot="1" x14ac:dyDescent="0.3"/>
    <row r="4" spans="1:14" ht="15.75" thickBot="1" x14ac:dyDescent="0.3">
      <c r="A4" s="2" t="s">
        <v>6</v>
      </c>
      <c r="B4" s="2" t="s">
        <v>7</v>
      </c>
      <c r="D4" s="2" t="s">
        <v>8</v>
      </c>
      <c r="E4" s="3">
        <v>23</v>
      </c>
      <c r="G4" s="2" t="s">
        <v>9</v>
      </c>
      <c r="H4" s="2" t="s">
        <v>10</v>
      </c>
      <c r="I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spans="1:14" x14ac:dyDescent="0.25">
      <c r="A5" s="4" t="s">
        <v>16</v>
      </c>
      <c r="B5" s="4">
        <v>24000</v>
      </c>
      <c r="G5" s="4" t="s">
        <v>7</v>
      </c>
      <c r="H5" s="5">
        <v>185</v>
      </c>
      <c r="I5" s="5">
        <v>200</v>
      </c>
      <c r="K5" s="6">
        <f ca="1">TODAY()</f>
        <v>44530</v>
      </c>
      <c r="L5" s="4" t="s">
        <v>17</v>
      </c>
      <c r="M5" s="4" t="s">
        <v>18</v>
      </c>
      <c r="N5" s="4">
        <v>949</v>
      </c>
    </row>
    <row r="6" spans="1:14" x14ac:dyDescent="0.25">
      <c r="A6" s="4" t="s">
        <v>19</v>
      </c>
      <c r="B6" s="4">
        <v>16000</v>
      </c>
      <c r="D6" s="2" t="s">
        <v>20</v>
      </c>
      <c r="E6" s="2" t="s">
        <v>21</v>
      </c>
      <c r="G6" s="4" t="s">
        <v>22</v>
      </c>
      <c r="H6" s="5">
        <v>210</v>
      </c>
      <c r="I6" s="5">
        <v>200</v>
      </c>
      <c r="K6" s="6">
        <f ca="1">K5-1</f>
        <v>44529</v>
      </c>
      <c r="L6" s="4" t="s">
        <v>23</v>
      </c>
      <c r="M6" s="4" t="s">
        <v>24</v>
      </c>
      <c r="N6" s="4">
        <v>302</v>
      </c>
    </row>
    <row r="7" spans="1:14" x14ac:dyDescent="0.25">
      <c r="A7" s="4" t="s">
        <v>25</v>
      </c>
      <c r="B7" s="4">
        <v>17000</v>
      </c>
      <c r="D7" s="4" t="s">
        <v>26</v>
      </c>
      <c r="E7" s="4">
        <v>23</v>
      </c>
      <c r="G7" s="4" t="s">
        <v>27</v>
      </c>
      <c r="H7" s="5">
        <v>250</v>
      </c>
      <c r="I7" s="5">
        <v>250</v>
      </c>
      <c r="K7" s="6">
        <f t="shared" ref="K7:K11" ca="1" si="0">K6-1</f>
        <v>44528</v>
      </c>
      <c r="L7" s="4" t="s">
        <v>23</v>
      </c>
      <c r="M7" s="4" t="s">
        <v>28</v>
      </c>
      <c r="N7" s="4">
        <v>823</v>
      </c>
    </row>
    <row r="8" spans="1:14" x14ac:dyDescent="0.25">
      <c r="A8" s="4" t="s">
        <v>29</v>
      </c>
      <c r="B8" s="4">
        <v>18000</v>
      </c>
      <c r="D8" s="4" t="s">
        <v>30</v>
      </c>
      <c r="E8" s="4">
        <v>26</v>
      </c>
      <c r="G8" s="4" t="s">
        <v>31</v>
      </c>
      <c r="H8" s="5">
        <v>309</v>
      </c>
      <c r="I8" s="5">
        <v>350</v>
      </c>
      <c r="K8" s="6">
        <f t="shared" ca="1" si="0"/>
        <v>44527</v>
      </c>
      <c r="L8" s="4" t="s">
        <v>23</v>
      </c>
      <c r="M8" s="4" t="s">
        <v>32</v>
      </c>
      <c r="N8" s="4">
        <v>568</v>
      </c>
    </row>
    <row r="9" spans="1:14" x14ac:dyDescent="0.25">
      <c r="A9" s="4" t="s">
        <v>33</v>
      </c>
      <c r="B9" s="4">
        <v>20000</v>
      </c>
      <c r="D9" s="4" t="s">
        <v>34</v>
      </c>
      <c r="E9" s="4">
        <v>21</v>
      </c>
      <c r="G9" s="4" t="s">
        <v>35</v>
      </c>
      <c r="H9" s="5">
        <v>500</v>
      </c>
      <c r="I9" s="5">
        <v>480</v>
      </c>
      <c r="K9" s="6">
        <f t="shared" ca="1" si="0"/>
        <v>44526</v>
      </c>
      <c r="L9" s="4" t="s">
        <v>17</v>
      </c>
      <c r="M9" s="4" t="s">
        <v>36</v>
      </c>
      <c r="N9" s="4">
        <v>999</v>
      </c>
    </row>
    <row r="10" spans="1:14" x14ac:dyDescent="0.25">
      <c r="A10" s="4" t="s">
        <v>37</v>
      </c>
      <c r="B10" s="4">
        <v>22000</v>
      </c>
      <c r="D10" s="4" t="s">
        <v>38</v>
      </c>
      <c r="E10" s="4">
        <v>27</v>
      </c>
      <c r="G10" s="4" t="s">
        <v>39</v>
      </c>
      <c r="H10" s="5">
        <v>190</v>
      </c>
      <c r="I10" s="5">
        <v>200</v>
      </c>
      <c r="K10" s="6">
        <f t="shared" ca="1" si="0"/>
        <v>44525</v>
      </c>
      <c r="L10" s="4" t="s">
        <v>23</v>
      </c>
      <c r="M10" s="4" t="s">
        <v>40</v>
      </c>
      <c r="N10" s="4">
        <v>463</v>
      </c>
    </row>
    <row r="11" spans="1:14" x14ac:dyDescent="0.25">
      <c r="A11" s="4" t="s">
        <v>41</v>
      </c>
      <c r="B11" s="4">
        <v>23000</v>
      </c>
      <c r="D11" s="4" t="s">
        <v>42</v>
      </c>
      <c r="E11" s="4">
        <v>25</v>
      </c>
      <c r="G11" s="4" t="s">
        <v>43</v>
      </c>
      <c r="H11" s="5">
        <v>180</v>
      </c>
      <c r="I11" s="5">
        <v>200</v>
      </c>
      <c r="K11" s="6">
        <f t="shared" ca="1" si="0"/>
        <v>44524</v>
      </c>
      <c r="L11" s="4" t="s">
        <v>23</v>
      </c>
      <c r="M11" s="4" t="s">
        <v>44</v>
      </c>
      <c r="N11" s="4">
        <v>123</v>
      </c>
    </row>
    <row r="13" spans="1:14" x14ac:dyDescent="0.25">
      <c r="A13" s="1"/>
    </row>
    <row r="14" spans="1:14" x14ac:dyDescent="0.25">
      <c r="A14" s="1"/>
    </row>
  </sheetData>
  <conditionalFormatting sqref="B5:B11">
    <cfRule type="cellIs" dxfId="5" priority="4" operator="lessThan">
      <formula>18000</formula>
    </cfRule>
  </conditionalFormatting>
  <conditionalFormatting sqref="E7:E11">
    <cfRule type="cellIs" dxfId="4" priority="3" operator="lessThanOrEqual">
      <formula>$E$4</formula>
    </cfRule>
  </conditionalFormatting>
  <conditionalFormatting sqref="H5:H11">
    <cfRule type="cellIs" dxfId="3" priority="2" operator="greaterThan">
      <formula>$I5</formula>
    </cfRule>
  </conditionalFormatting>
  <conditionalFormatting sqref="N5:N11">
    <cfRule type="expression" dxfId="2" priority="1">
      <formula>$L5="EXPENSE"</formula>
    </cfRule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showGridLines="0" workbookViewId="0">
      <selection activeCell="A4" sqref="A4"/>
    </sheetView>
  </sheetViews>
  <sheetFormatPr defaultColWidth="9.28515625" defaultRowHeight="12.75" x14ac:dyDescent="0.2"/>
  <cols>
    <col min="1" max="1" width="13.28515625" style="7" bestFit="1" customWidth="1"/>
    <col min="2" max="12" width="8.7109375" style="7" customWidth="1"/>
    <col min="13" max="16384" width="9.28515625" style="7"/>
  </cols>
  <sheetData>
    <row r="1" spans="1:12" ht="15" x14ac:dyDescent="0.25">
      <c r="A1" s="1" t="s">
        <v>45</v>
      </c>
      <c r="C1" s="1" t="s">
        <v>46</v>
      </c>
    </row>
    <row r="2" spans="1:12" ht="15" x14ac:dyDescent="0.25">
      <c r="A2" s="1" t="s">
        <v>3</v>
      </c>
      <c r="C2" s="1" t="s">
        <v>4</v>
      </c>
    </row>
    <row r="3" spans="1:12" ht="15" x14ac:dyDescent="0.25">
      <c r="A3" s="1"/>
    </row>
    <row r="4" spans="1:12" ht="15" customHeight="1" x14ac:dyDescent="0.2">
      <c r="A4" s="8" t="s">
        <v>47</v>
      </c>
      <c r="B4" s="9" t="s">
        <v>48</v>
      </c>
      <c r="C4" s="9" t="s">
        <v>49</v>
      </c>
      <c r="D4" s="9" t="s">
        <v>50</v>
      </c>
      <c r="E4" s="9" t="s">
        <v>51</v>
      </c>
      <c r="F4" s="9" t="s">
        <v>52</v>
      </c>
      <c r="G4" s="9" t="s">
        <v>53</v>
      </c>
      <c r="H4" s="9" t="s">
        <v>54</v>
      </c>
      <c r="I4" s="9" t="s">
        <v>55</v>
      </c>
      <c r="J4" s="9" t="s">
        <v>56</v>
      </c>
      <c r="K4" s="9" t="s">
        <v>57</v>
      </c>
      <c r="L4" s="10" t="s">
        <v>58</v>
      </c>
    </row>
    <row r="5" spans="1:12" s="14" customFormat="1" ht="15" customHeight="1" x14ac:dyDescent="0.25">
      <c r="A5" s="11" t="s">
        <v>59</v>
      </c>
      <c r="B5" s="12">
        <v>633.37978868829725</v>
      </c>
      <c r="C5" s="12">
        <v>212.03173812117359</v>
      </c>
      <c r="D5" s="12">
        <v>248.73863800224072</v>
      </c>
      <c r="E5" s="12">
        <v>892.91882293355854</v>
      </c>
      <c r="F5" s="12">
        <v>113.95291327701207</v>
      </c>
      <c r="G5" s="12">
        <v>980.24191728708047</v>
      </c>
      <c r="H5" s="12">
        <v>719.31793987998401</v>
      </c>
      <c r="I5" s="12">
        <v>527.28883533652083</v>
      </c>
      <c r="J5" s="12">
        <v>721.54765117265106</v>
      </c>
      <c r="K5" s="12">
        <v>680.44656258787927</v>
      </c>
      <c r="L5" s="13">
        <v>80.111179509675168</v>
      </c>
    </row>
    <row r="6" spans="1:12" s="14" customFormat="1" ht="15" customHeight="1" x14ac:dyDescent="0.25">
      <c r="A6" s="11" t="s">
        <v>60</v>
      </c>
      <c r="B6" s="12">
        <v>120.1528052351093</v>
      </c>
      <c r="C6" s="12">
        <v>698.2338414406388</v>
      </c>
      <c r="D6" s="12">
        <v>906.36429912498693</v>
      </c>
      <c r="E6" s="12">
        <v>465.93395524862149</v>
      </c>
      <c r="F6" s="12">
        <v>595.11855923423764</v>
      </c>
      <c r="G6" s="12">
        <v>426.62687277077629</v>
      </c>
      <c r="H6" s="12">
        <v>837.11026798329863</v>
      </c>
      <c r="I6" s="12">
        <v>233.08746526054881</v>
      </c>
      <c r="J6" s="12">
        <v>344.67885245603844</v>
      </c>
      <c r="K6" s="12">
        <v>371.26706255579302</v>
      </c>
      <c r="L6" s="13">
        <v>792.56282422018478</v>
      </c>
    </row>
    <row r="7" spans="1:12" s="14" customFormat="1" ht="15" customHeight="1" x14ac:dyDescent="0.25">
      <c r="A7" s="11" t="s">
        <v>61</v>
      </c>
      <c r="B7" s="12">
        <v>14.922776082961775</v>
      </c>
      <c r="C7" s="12">
        <v>12.134097979493497</v>
      </c>
      <c r="D7" s="12">
        <v>833.94791644147585</v>
      </c>
      <c r="E7" s="12">
        <v>197.54653871340832</v>
      </c>
      <c r="F7" s="12">
        <v>4.648439774734392</v>
      </c>
      <c r="G7" s="12">
        <v>648.77723666982251</v>
      </c>
      <c r="H7" s="12">
        <v>843.53113443158861</v>
      </c>
      <c r="I7" s="12">
        <v>313.04823429460839</v>
      </c>
      <c r="J7" s="12">
        <v>645.49920453301729</v>
      </c>
      <c r="K7" s="12">
        <v>526.14578294254511</v>
      </c>
      <c r="L7" s="13">
        <v>47.426292651509883</v>
      </c>
    </row>
    <row r="8" spans="1:12" s="14" customFormat="1" ht="15" customHeight="1" x14ac:dyDescent="0.25">
      <c r="A8" s="11" t="s">
        <v>62</v>
      </c>
      <c r="B8" s="12">
        <v>309.84467399889849</v>
      </c>
      <c r="C8" s="12">
        <v>742.81800357224802</v>
      </c>
      <c r="D8" s="12">
        <v>833.94791644147585</v>
      </c>
      <c r="E8" s="12">
        <v>564.59567774107722</v>
      </c>
      <c r="F8" s="12">
        <v>226.95712866465013</v>
      </c>
      <c r="G8" s="12">
        <v>834.25939613072433</v>
      </c>
      <c r="H8" s="12">
        <v>352.72118612932246</v>
      </c>
      <c r="I8" s="12">
        <v>246.40306615344377</v>
      </c>
      <c r="J8" s="12">
        <v>442.50269720199719</v>
      </c>
      <c r="K8" s="12">
        <v>71.979705928004293</v>
      </c>
      <c r="L8" s="13">
        <v>409.35726531086704</v>
      </c>
    </row>
    <row r="9" spans="1:12" s="14" customFormat="1" ht="15" customHeight="1" x14ac:dyDescent="0.25">
      <c r="A9" s="11" t="s">
        <v>63</v>
      </c>
      <c r="B9" s="12">
        <v>275.20925062289513</v>
      </c>
      <c r="C9" s="12">
        <v>481.81080492352368</v>
      </c>
      <c r="D9" s="12">
        <v>414.49767732833823</v>
      </c>
      <c r="E9" s="12">
        <v>61.75471682007516</v>
      </c>
      <c r="F9" s="12">
        <v>982.15996577054307</v>
      </c>
      <c r="G9" s="12">
        <v>158.45076863460307</v>
      </c>
      <c r="H9" s="12">
        <v>832.87015226613721</v>
      </c>
      <c r="I9" s="12">
        <v>939.97496226554597</v>
      </c>
      <c r="J9" s="12">
        <v>832.60791920566942</v>
      </c>
      <c r="K9" s="12">
        <v>974.7860786816891</v>
      </c>
      <c r="L9" s="13">
        <v>945.28842707200147</v>
      </c>
    </row>
    <row r="10" spans="1:12" s="14" customFormat="1" ht="15" customHeight="1" x14ac:dyDescent="0.25">
      <c r="A10" s="11" t="s">
        <v>64</v>
      </c>
      <c r="B10" s="12">
        <v>603.44687189059437</v>
      </c>
      <c r="C10" s="12">
        <v>643.81049843491314</v>
      </c>
      <c r="D10" s="12">
        <v>7.8757427580020689</v>
      </c>
      <c r="E10" s="12">
        <v>705.14235615204336</v>
      </c>
      <c r="F10" s="12">
        <v>477.80765423031534</v>
      </c>
      <c r="G10" s="12">
        <v>134.56939898471364</v>
      </c>
      <c r="H10" s="12">
        <v>335.26776496812636</v>
      </c>
      <c r="I10" s="12">
        <v>944.78924932765369</v>
      </c>
      <c r="J10" s="12">
        <v>669.18311474846064</v>
      </c>
      <c r="K10" s="12">
        <v>57.083252530408579</v>
      </c>
      <c r="L10" s="13">
        <v>153.77983882455126</v>
      </c>
    </row>
    <row r="11" spans="1:12" s="14" customFormat="1" ht="15" customHeight="1" x14ac:dyDescent="0.25">
      <c r="A11" s="11" t="s">
        <v>65</v>
      </c>
      <c r="B11" s="12">
        <v>180.59223215820541</v>
      </c>
      <c r="C11" s="12">
        <v>778.96946959818104</v>
      </c>
      <c r="D11" s="12">
        <v>220.13696832783046</v>
      </c>
      <c r="E11" s="12">
        <v>60.615042228197467</v>
      </c>
      <c r="F11" s="12">
        <v>972.24306912879308</v>
      </c>
      <c r="G11" s="12">
        <v>13.255243426760543</v>
      </c>
      <c r="H11" s="12">
        <v>409.53651117470827</v>
      </c>
      <c r="I11" s="12">
        <v>359.76179327898404</v>
      </c>
      <c r="J11" s="12">
        <v>9.7992117721337202</v>
      </c>
      <c r="K11" s="12">
        <v>21.494658886071161</v>
      </c>
      <c r="L11" s="13">
        <v>250.85793073455287</v>
      </c>
    </row>
    <row r="12" spans="1:12" s="14" customFormat="1" ht="15" customHeight="1" x14ac:dyDescent="0.25">
      <c r="A12" s="11" t="s">
        <v>66</v>
      </c>
      <c r="B12" s="12">
        <v>627.00454858375167</v>
      </c>
      <c r="C12" s="12">
        <v>876.06022997171397</v>
      </c>
      <c r="D12" s="12">
        <v>751.54667498215269</v>
      </c>
      <c r="E12" s="12">
        <v>456.53190492622167</v>
      </c>
      <c r="F12" s="12">
        <v>710.31241129226783</v>
      </c>
      <c r="G12" s="12">
        <v>206.98736709211741</v>
      </c>
      <c r="H12" s="12">
        <v>96.4316287482756</v>
      </c>
      <c r="I12" s="12">
        <f>766*98%</f>
        <v>750.68</v>
      </c>
      <c r="J12" s="12">
        <v>434.00033882905564</v>
      </c>
      <c r="K12" s="12">
        <v>548.92080285269526</v>
      </c>
      <c r="L12" s="13">
        <v>452.41862294630317</v>
      </c>
    </row>
    <row r="13" spans="1:12" s="14" customFormat="1" ht="15" customHeight="1" x14ac:dyDescent="0.25">
      <c r="A13" s="11" t="s">
        <v>67</v>
      </c>
      <c r="B13" s="12">
        <v>644.52963347285072</v>
      </c>
      <c r="C13" s="12" t="e">
        <f>2/0</f>
        <v>#DIV/0!</v>
      </c>
      <c r="D13" s="12">
        <v>446.5847471158342</v>
      </c>
      <c r="E13" s="12">
        <v>735.12742691885774</v>
      </c>
      <c r="F13" s="12">
        <v>986.10494096147988</v>
      </c>
      <c r="G13" s="12">
        <v>519.99662761681509</v>
      </c>
      <c r="H13" s="12">
        <v>480.87333480513462</v>
      </c>
      <c r="I13" s="12">
        <v>112.80090180530267</v>
      </c>
      <c r="J13" s="12">
        <v>706.07380650690925</v>
      </c>
      <c r="K13" s="12">
        <v>394.26511657619056</v>
      </c>
      <c r="L13" s="13">
        <v>522.14948003274037</v>
      </c>
    </row>
    <row r="14" spans="1:12" s="14" customFormat="1" ht="15" customHeight="1" x14ac:dyDescent="0.25">
      <c r="A14" s="11" t="s">
        <v>68</v>
      </c>
      <c r="B14" s="12">
        <v>506.76349978063075</v>
      </c>
      <c r="C14" s="12">
        <v>647.16778129144359</v>
      </c>
      <c r="D14" s="12">
        <v>171.64768158655198</v>
      </c>
      <c r="E14" s="12"/>
      <c r="F14" s="12">
        <v>944.14816308303</v>
      </c>
      <c r="G14" s="12">
        <v>131.98120334371043</v>
      </c>
      <c r="H14" s="12">
        <v>756.77820546516375</v>
      </c>
      <c r="I14" s="12">
        <v>389.34797591212987</v>
      </c>
      <c r="J14" s="12">
        <v>178.8365812879793</v>
      </c>
      <c r="K14" s="12">
        <v>887.9445125422651</v>
      </c>
      <c r="L14" s="13">
        <v>445.05255599393314</v>
      </c>
    </row>
    <row r="15" spans="1:12" s="14" customFormat="1" ht="15" customHeight="1" x14ac:dyDescent="0.25">
      <c r="A15" s="11" t="s">
        <v>69</v>
      </c>
      <c r="B15" s="12">
        <v>489.25426696030172</v>
      </c>
      <c r="C15" s="12">
        <v>905.52447576682744</v>
      </c>
      <c r="D15" s="12">
        <v>940.88160882267323</v>
      </c>
      <c r="E15" s="12">
        <v>740.95650420176628</v>
      </c>
      <c r="F15" s="12">
        <v>834.0691427824662</v>
      </c>
      <c r="G15" s="12">
        <v>580.49913576440645</v>
      </c>
      <c r="H15" s="12">
        <v>337.90990420012434</v>
      </c>
      <c r="I15" s="12">
        <v>499.8495186311045</v>
      </c>
      <c r="J15" s="12">
        <v>872.38196991707116</v>
      </c>
      <c r="K15" s="12">
        <v>229.43984215168422</v>
      </c>
      <c r="L15" s="13">
        <v>263.93946812101655</v>
      </c>
    </row>
    <row r="16" spans="1:12" s="14" customFormat="1" ht="15" customHeight="1" x14ac:dyDescent="0.25">
      <c r="A16" s="11" t="s">
        <v>70</v>
      </c>
      <c r="B16" s="12">
        <v>134.26409589164123</v>
      </c>
      <c r="C16" s="12">
        <v>244.33397548847947</v>
      </c>
      <c r="D16" s="12">
        <v>699.41732850676703</v>
      </c>
      <c r="E16" s="12">
        <v>779.93810453443155</v>
      </c>
      <c r="F16" s="12">
        <v>734.11629540272293</v>
      </c>
      <c r="G16" s="12" t="e">
        <f>-asd</f>
        <v>#NAME?</v>
      </c>
      <c r="H16" s="12">
        <v>200.41156596819931</v>
      </c>
      <c r="I16" s="12">
        <v>140.45114482760025</v>
      </c>
      <c r="J16" s="12">
        <v>305.53910149360439</v>
      </c>
      <c r="K16" s="12" t="e">
        <f>2/0</f>
        <v>#DIV/0!</v>
      </c>
      <c r="L16" s="13">
        <v>58.868399733725376</v>
      </c>
    </row>
    <row r="17" spans="1:12" s="14" customFormat="1" ht="15" customHeight="1" x14ac:dyDescent="0.25">
      <c r="A17" s="11" t="s">
        <v>71</v>
      </c>
      <c r="B17" s="12">
        <v>469.48765065528073</v>
      </c>
      <c r="C17" s="12">
        <v>531.68974746610866</v>
      </c>
      <c r="D17" s="12">
        <v>411.7791666005968</v>
      </c>
      <c r="E17" s="12">
        <v>816.91318196381872</v>
      </c>
      <c r="F17" s="12">
        <v>924.65986049942114</v>
      </c>
      <c r="G17" s="12">
        <v>888.68868525228288</v>
      </c>
      <c r="H17" s="12">
        <v>665.0965823992201</v>
      </c>
      <c r="I17" s="12">
        <v>954.34944670634798</v>
      </c>
      <c r="J17" s="12">
        <v>251.76421037304664</v>
      </c>
      <c r="K17" s="12">
        <v>614.14609724192371</v>
      </c>
      <c r="L17" s="13">
        <v>645.57229162784506</v>
      </c>
    </row>
    <row r="18" spans="1:12" s="14" customFormat="1" ht="15" customHeight="1" x14ac:dyDescent="0.25">
      <c r="A18" s="11" t="s">
        <v>72</v>
      </c>
      <c r="B18" s="12">
        <v>795.55073610712941</v>
      </c>
      <c r="C18" s="12">
        <v>859.78331466476129</v>
      </c>
      <c r="D18" s="12">
        <v>2.1808711978077433</v>
      </c>
      <c r="E18" s="12">
        <v>584.27466152052853</v>
      </c>
      <c r="F18" s="12">
        <v>48.455812173462398</v>
      </c>
      <c r="G18" s="12">
        <v>738.49876975630832</v>
      </c>
      <c r="H18" s="12">
        <v>414.269781825076</v>
      </c>
      <c r="I18" s="12">
        <v>2.6206037104019586</v>
      </c>
      <c r="J18" s="12">
        <v>655.26212673828229</v>
      </c>
      <c r="K18" s="12">
        <v>184.17810998114703</v>
      </c>
      <c r="L18" s="13">
        <v>849.13123736285741</v>
      </c>
    </row>
    <row r="19" spans="1:12" s="14" customFormat="1" ht="15" customHeight="1" x14ac:dyDescent="0.25">
      <c r="A19" s="11" t="s">
        <v>73</v>
      </c>
      <c r="B19" s="12">
        <v>460.51141994209121</v>
      </c>
      <c r="C19" s="12">
        <v>240.24826251965359</v>
      </c>
      <c r="D19" s="12">
        <v>161.50968844524138</v>
      </c>
      <c r="E19" s="12">
        <v>728.93286625077258</v>
      </c>
      <c r="F19" s="12">
        <v>997.80321346991423</v>
      </c>
      <c r="G19" s="12">
        <v>591.27413618424373</v>
      </c>
      <c r="H19" s="12">
        <v>43.886852138374621</v>
      </c>
      <c r="I19" s="12">
        <v>987.2443086746963</v>
      </c>
      <c r="J19" s="12">
        <v>699.57636745702985</v>
      </c>
      <c r="K19" s="12">
        <v>407.52350548955098</v>
      </c>
      <c r="L19" s="13">
        <v>729.27233576021445</v>
      </c>
    </row>
    <row r="20" spans="1:12" s="14" customFormat="1" ht="15" customHeight="1" x14ac:dyDescent="0.25">
      <c r="A20" s="11" t="s">
        <v>74</v>
      </c>
      <c r="B20" s="12">
        <v>653.18064405635926</v>
      </c>
      <c r="C20" s="12">
        <v>258.52114678136127</v>
      </c>
      <c r="D20" s="12">
        <v>823.36090390358254</v>
      </c>
      <c r="E20" s="12">
        <v>669.71418888537255</v>
      </c>
      <c r="F20" s="12">
        <v>81.581086887739133</v>
      </c>
      <c r="G20" s="12">
        <v>601.07963759482038</v>
      </c>
      <c r="H20" s="12">
        <v>694.32196890689806</v>
      </c>
      <c r="I20" s="12">
        <v>805.62401115138368</v>
      </c>
      <c r="J20" s="12">
        <v>744.35386335457565</v>
      </c>
      <c r="K20" s="12">
        <v>839.32305183860763</v>
      </c>
      <c r="L20" s="13">
        <v>947.98481345218113</v>
      </c>
    </row>
    <row r="21" spans="1:12" s="14" customFormat="1" ht="15" customHeight="1" x14ac:dyDescent="0.25">
      <c r="A21" s="11" t="s">
        <v>75</v>
      </c>
      <c r="B21" s="12">
        <v>10.691529545007405</v>
      </c>
      <c r="C21" s="12">
        <v>472.43509361126002</v>
      </c>
      <c r="D21" s="12">
        <v>288.40547361341896</v>
      </c>
      <c r="E21" s="12">
        <v>929.3462603603557</v>
      </c>
      <c r="F21" s="12">
        <v>305.85761618839592</v>
      </c>
      <c r="G21" s="12">
        <v>577.55441922391617</v>
      </c>
      <c r="H21" s="12">
        <v>601.66482046841452</v>
      </c>
      <c r="I21" s="12">
        <v>69.627404805646663</v>
      </c>
      <c r="J21" s="12">
        <v>427.18113373561198</v>
      </c>
      <c r="K21" s="12">
        <v>925.78438154953255</v>
      </c>
      <c r="L21" s="13">
        <v>900.76007401517268</v>
      </c>
    </row>
    <row r="22" spans="1:12" s="14" customFormat="1" ht="15" customHeight="1" x14ac:dyDescent="0.25">
      <c r="A22" s="11" t="s">
        <v>76</v>
      </c>
      <c r="B22" s="12">
        <v>616.61676121502842</v>
      </c>
      <c r="C22" s="12">
        <v>266.31482087769621</v>
      </c>
      <c r="D22" s="12">
        <v>742.27776754158901</v>
      </c>
      <c r="E22" s="12">
        <v>297.77930514655293</v>
      </c>
      <c r="F22" s="12">
        <v>704.02682829932542</v>
      </c>
      <c r="G22" s="12">
        <v>266.56567387161067</v>
      </c>
      <c r="H22" s="12">
        <v>205.38117045387239</v>
      </c>
      <c r="I22" s="12">
        <v>241.24049895072997</v>
      </c>
      <c r="J22" s="12" t="e">
        <f>-asd</f>
        <v>#NAME?</v>
      </c>
      <c r="K22" s="12">
        <v>684.37672264893126</v>
      </c>
      <c r="L22" s="13">
        <v>59.924301727689809</v>
      </c>
    </row>
    <row r="23" spans="1:12" s="14" customFormat="1" ht="15" customHeight="1" x14ac:dyDescent="0.25">
      <c r="A23" s="11" t="s">
        <v>77</v>
      </c>
      <c r="B23" s="12">
        <v>403.33912332453804</v>
      </c>
      <c r="C23" s="12">
        <v>633.08235163288123</v>
      </c>
      <c r="D23" s="12">
        <v>55.533719907746359</v>
      </c>
      <c r="E23" s="12">
        <v>154.28596719150445</v>
      </c>
      <c r="F23" s="12">
        <v>640.21571773981998</v>
      </c>
      <c r="G23" s="12">
        <v>627.690909615245</v>
      </c>
      <c r="H23" s="12">
        <v>147.85547399261435</v>
      </c>
      <c r="I23" s="12">
        <v>637.18340121016001</v>
      </c>
      <c r="J23" s="12">
        <v>28.46237779606442</v>
      </c>
      <c r="K23" s="12">
        <v>230.00527043033037</v>
      </c>
      <c r="L23" s="13">
        <v>223.08493781661087</v>
      </c>
    </row>
    <row r="24" spans="1:12" s="14" customFormat="1" ht="15" customHeight="1" x14ac:dyDescent="0.25">
      <c r="A24" s="11" t="s">
        <v>78</v>
      </c>
      <c r="B24" s="12">
        <v>144.34441878074546</v>
      </c>
      <c r="C24" s="12">
        <v>216.90317612759546</v>
      </c>
      <c r="D24" s="12">
        <v>15.416569345099163</v>
      </c>
      <c r="E24" s="12">
        <v>392.21339729075578</v>
      </c>
      <c r="F24" s="12">
        <v>824.89427493031303</v>
      </c>
      <c r="G24" s="12">
        <v>627.690909615245</v>
      </c>
      <c r="H24" s="12">
        <v>475.24116850216046</v>
      </c>
      <c r="I24" s="12">
        <v>296.51069522553189</v>
      </c>
      <c r="J24" s="12">
        <v>165.41440587894286</v>
      </c>
      <c r="K24" s="12">
        <v>424.52178054408131</v>
      </c>
      <c r="L24" s="13">
        <v>210.66932264890536</v>
      </c>
    </row>
    <row r="25" spans="1:12" s="14" customFormat="1" ht="15" customHeight="1" x14ac:dyDescent="0.25">
      <c r="A25" s="11" t="s">
        <v>79</v>
      </c>
      <c r="B25" s="12">
        <v>695.93638639335791</v>
      </c>
      <c r="C25" s="12">
        <v>437.08781624944248</v>
      </c>
      <c r="D25" s="12">
        <v>605.99230074030027</v>
      </c>
      <c r="E25" s="12">
        <v>77.888031397855599</v>
      </c>
      <c r="F25" s="12">
        <v>441.88480077501248</v>
      </c>
      <c r="G25" s="12">
        <v>813.43076428448398</v>
      </c>
      <c r="H25" s="12">
        <v>130.94335751960551</v>
      </c>
      <c r="I25" s="12">
        <v>736.25638005901988</v>
      </c>
      <c r="J25" s="12">
        <v>735.27126507974594</v>
      </c>
      <c r="K25" s="12">
        <v>253.10465237923063</v>
      </c>
      <c r="L25" s="13">
        <v>937.78999533356307</v>
      </c>
    </row>
    <row r="26" spans="1:12" s="14" customFormat="1" ht="15" customHeight="1" x14ac:dyDescent="0.25">
      <c r="A26" s="11" t="s">
        <v>80</v>
      </c>
      <c r="B26" s="12">
        <v>329.09182711163277</v>
      </c>
      <c r="C26" s="12">
        <v>261.79831836207023</v>
      </c>
      <c r="D26" s="12">
        <v>436.54941297937012</v>
      </c>
      <c r="E26" s="12">
        <v>783.77759208227542</v>
      </c>
      <c r="F26" s="12">
        <v>565.4886732811608</v>
      </c>
      <c r="G26" s="12">
        <v>87.997150543903217</v>
      </c>
      <c r="H26" s="12">
        <v>843.37860185492627</v>
      </c>
      <c r="I26" s="12">
        <v>972.86231807631566</v>
      </c>
      <c r="J26" s="12">
        <v>145.90733751507878</v>
      </c>
      <c r="K26" s="12">
        <v>577.91595401772918</v>
      </c>
      <c r="L26" s="13">
        <v>137.0156752576228</v>
      </c>
    </row>
    <row r="27" spans="1:12" s="14" customFormat="1" ht="15" customHeight="1" x14ac:dyDescent="0.25">
      <c r="A27" s="11" t="s">
        <v>81</v>
      </c>
      <c r="B27" s="12">
        <v>293.06676600253655</v>
      </c>
      <c r="C27" s="12">
        <v>266.4892595519143</v>
      </c>
      <c r="D27" s="12">
        <v>336.71736196102177</v>
      </c>
      <c r="E27" s="12">
        <v>711.07539114810118</v>
      </c>
      <c r="F27" s="12">
        <v>472.72453805829338</v>
      </c>
      <c r="G27" s="12">
        <v>614.73897603334945</v>
      </c>
      <c r="H27" s="12"/>
      <c r="I27" s="12">
        <v>603.05211149793342</v>
      </c>
      <c r="J27" s="12">
        <v>935.09193653599618</v>
      </c>
      <c r="K27" s="12">
        <v>685.09800277543854</v>
      </c>
      <c r="L27" s="13">
        <v>507.98016156018468</v>
      </c>
    </row>
    <row r="28" spans="1:12" s="14" customFormat="1" ht="15" customHeight="1" x14ac:dyDescent="0.25">
      <c r="A28" s="15" t="s">
        <v>82</v>
      </c>
      <c r="B28" s="16">
        <v>21.984814173989122</v>
      </c>
      <c r="C28" s="16">
        <v>553.34691456222538</v>
      </c>
      <c r="D28" s="16">
        <v>978.58361343015179</v>
      </c>
      <c r="E28" s="16">
        <v>285.94417609425489</v>
      </c>
      <c r="F28" s="16">
        <v>791.96227113512509</v>
      </c>
      <c r="G28" s="16">
        <v>173.88775013351011</v>
      </c>
      <c r="H28" s="16">
        <v>570.76458365077929</v>
      </c>
      <c r="I28" s="16">
        <v>261.63131526289504</v>
      </c>
      <c r="J28" s="16">
        <v>485.91021355069142</v>
      </c>
      <c r="K28" s="16">
        <v>832.42505207748434</v>
      </c>
      <c r="L28" s="17">
        <v>964.85304223005835</v>
      </c>
    </row>
  </sheetData>
  <conditionalFormatting sqref="B5:L28">
    <cfRule type="containsErrors" dxfId="1" priority="2">
      <formula>ISERROR(B5)</formula>
    </cfRule>
    <cfRule type="containsBlanks" dxfId="0" priority="1">
      <formula>LEN(TRIM(B5))=0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workbookViewId="0"/>
  </sheetViews>
  <sheetFormatPr defaultColWidth="9.28515625" defaultRowHeight="15" customHeight="1" x14ac:dyDescent="0.25"/>
  <cols>
    <col min="1" max="1" width="16.42578125" customWidth="1"/>
    <col min="2" max="6" width="15" customWidth="1"/>
  </cols>
  <sheetData>
    <row r="1" spans="1:8" s="18" customFormat="1" ht="15" customHeight="1" x14ac:dyDescent="0.25">
      <c r="A1" s="2" t="s">
        <v>83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H1"/>
    </row>
    <row r="2" spans="1:8" ht="15" customHeight="1" x14ac:dyDescent="0.25">
      <c r="A2" s="4" t="s">
        <v>89</v>
      </c>
      <c r="B2" s="4">
        <v>231</v>
      </c>
      <c r="C2" s="4">
        <v>264</v>
      </c>
      <c r="D2" s="4">
        <v>284</v>
      </c>
      <c r="E2" s="4">
        <v>259</v>
      </c>
      <c r="F2" s="19">
        <f>SUM(B2:E2)</f>
        <v>1038</v>
      </c>
    </row>
    <row r="3" spans="1:8" ht="15" customHeight="1" x14ac:dyDescent="0.25">
      <c r="A3" s="4" t="s">
        <v>90</v>
      </c>
      <c r="B3" s="4">
        <v>220</v>
      </c>
      <c r="C3" s="4">
        <v>240</v>
      </c>
      <c r="D3" s="4">
        <v>260</v>
      </c>
      <c r="E3" s="4">
        <v>270</v>
      </c>
      <c r="F3" s="19">
        <f t="shared" ref="F3:F14" si="0">SUM(B3:E3)</f>
        <v>990</v>
      </c>
    </row>
    <row r="4" spans="1:8" ht="15" customHeight="1" x14ac:dyDescent="0.25">
      <c r="A4" s="4" t="s">
        <v>91</v>
      </c>
      <c r="B4" s="4">
        <v>284</v>
      </c>
      <c r="C4" s="4">
        <v>260</v>
      </c>
      <c r="D4" s="4">
        <v>220</v>
      </c>
      <c r="E4" s="4">
        <v>250</v>
      </c>
      <c r="F4" s="19">
        <f t="shared" si="0"/>
        <v>1014</v>
      </c>
    </row>
    <row r="5" spans="1:8" ht="15" customHeight="1" x14ac:dyDescent="0.25">
      <c r="A5" s="4" t="s">
        <v>92</v>
      </c>
      <c r="B5" s="4">
        <v>240</v>
      </c>
      <c r="C5" s="4">
        <v>260</v>
      </c>
      <c r="D5" s="4">
        <v>245</v>
      </c>
      <c r="E5" s="4">
        <v>230</v>
      </c>
      <c r="F5" s="19">
        <f t="shared" si="0"/>
        <v>975</v>
      </c>
    </row>
    <row r="6" spans="1:8" ht="15" customHeight="1" x14ac:dyDescent="0.25">
      <c r="A6" s="4" t="s">
        <v>93</v>
      </c>
      <c r="B6" s="4">
        <v>286</v>
      </c>
      <c r="C6" s="4">
        <v>256</v>
      </c>
      <c r="D6" s="4">
        <v>229</v>
      </c>
      <c r="E6" s="4">
        <v>300</v>
      </c>
      <c r="F6" s="19">
        <f t="shared" si="0"/>
        <v>1071</v>
      </c>
    </row>
    <row r="7" spans="1:8" ht="15" customHeight="1" x14ac:dyDescent="0.25">
      <c r="A7" s="4" t="s">
        <v>94</v>
      </c>
      <c r="B7" s="4">
        <v>268</v>
      </c>
      <c r="C7" s="4">
        <v>282</v>
      </c>
      <c r="D7" s="4">
        <v>250</v>
      </c>
      <c r="E7" s="4">
        <v>220</v>
      </c>
      <c r="F7" s="19">
        <f t="shared" si="0"/>
        <v>1020</v>
      </c>
    </row>
    <row r="8" spans="1:8" ht="15" customHeight="1" x14ac:dyDescent="0.25">
      <c r="A8" s="4" t="s">
        <v>95</v>
      </c>
      <c r="B8" s="4">
        <v>237</v>
      </c>
      <c r="C8" s="4">
        <v>258</v>
      </c>
      <c r="D8" s="4">
        <v>232</v>
      </c>
      <c r="E8" s="4">
        <v>200</v>
      </c>
      <c r="F8" s="19">
        <f t="shared" si="0"/>
        <v>927</v>
      </c>
    </row>
    <row r="9" spans="1:8" ht="15" customHeight="1" x14ac:dyDescent="0.25">
      <c r="A9" s="4" t="s">
        <v>96</v>
      </c>
      <c r="B9" s="4">
        <v>240</v>
      </c>
      <c r="C9" s="4">
        <v>298</v>
      </c>
      <c r="D9" s="4">
        <v>203</v>
      </c>
      <c r="E9" s="4">
        <v>291</v>
      </c>
      <c r="F9" s="19">
        <f t="shared" si="0"/>
        <v>1032</v>
      </c>
    </row>
    <row r="10" spans="1:8" ht="15" customHeight="1" x14ac:dyDescent="0.25">
      <c r="A10" s="4" t="s">
        <v>97</v>
      </c>
      <c r="B10" s="4">
        <v>298</v>
      </c>
      <c r="C10" s="4">
        <v>285</v>
      </c>
      <c r="D10" s="4">
        <v>254</v>
      </c>
      <c r="E10" s="4">
        <v>218</v>
      </c>
      <c r="F10" s="19">
        <f t="shared" si="0"/>
        <v>1055</v>
      </c>
    </row>
    <row r="11" spans="1:8" ht="15" customHeight="1" x14ac:dyDescent="0.25">
      <c r="A11" s="4" t="s">
        <v>98</v>
      </c>
      <c r="B11" s="4">
        <v>268</v>
      </c>
      <c r="C11" s="4">
        <v>295</v>
      </c>
      <c r="D11" s="4">
        <v>273</v>
      </c>
      <c r="E11" s="4">
        <v>217</v>
      </c>
      <c r="F11" s="19">
        <f t="shared" si="0"/>
        <v>1053</v>
      </c>
    </row>
    <row r="12" spans="1:8" ht="15" customHeight="1" x14ac:dyDescent="0.25">
      <c r="A12" s="4" t="s">
        <v>99</v>
      </c>
      <c r="B12" s="4">
        <v>204</v>
      </c>
      <c r="C12" s="4">
        <v>280</v>
      </c>
      <c r="D12" s="4">
        <v>230</v>
      </c>
      <c r="E12" s="4">
        <v>297</v>
      </c>
      <c r="F12" s="19">
        <f t="shared" si="0"/>
        <v>1011</v>
      </c>
    </row>
    <row r="13" spans="1:8" ht="15" customHeight="1" x14ac:dyDescent="0.25">
      <c r="A13" s="4" t="s">
        <v>100</v>
      </c>
      <c r="B13" s="4">
        <v>239</v>
      </c>
      <c r="C13" s="4">
        <v>200</v>
      </c>
      <c r="D13" s="4">
        <v>206</v>
      </c>
      <c r="E13" s="4">
        <v>224</v>
      </c>
      <c r="F13" s="19">
        <f t="shared" si="0"/>
        <v>869</v>
      </c>
    </row>
    <row r="14" spans="1:8" ht="15" customHeight="1" x14ac:dyDescent="0.25">
      <c r="A14" s="4" t="s">
        <v>101</v>
      </c>
      <c r="B14" s="4">
        <v>261</v>
      </c>
      <c r="C14" s="4">
        <v>229</v>
      </c>
      <c r="D14" s="4">
        <v>276</v>
      </c>
      <c r="E14" s="4">
        <v>293</v>
      </c>
      <c r="F14" s="19">
        <f t="shared" si="0"/>
        <v>1059</v>
      </c>
    </row>
    <row r="15" spans="1:8" ht="21" customHeight="1" x14ac:dyDescent="0.25"/>
    <row r="16" spans="1:8" ht="15" customHeight="1" x14ac:dyDescent="0.25">
      <c r="A16" s="2" t="s">
        <v>83</v>
      </c>
      <c r="B16" s="2" t="s">
        <v>84</v>
      </c>
      <c r="C16" s="2" t="s">
        <v>85</v>
      </c>
      <c r="D16" s="2" t="s">
        <v>86</v>
      </c>
      <c r="E16" s="2" t="s">
        <v>87</v>
      </c>
      <c r="F16" s="2" t="s">
        <v>88</v>
      </c>
    </row>
    <row r="17" spans="1:6" ht="15" customHeight="1" x14ac:dyDescent="0.25">
      <c r="A17" s="4" t="s">
        <v>89</v>
      </c>
      <c r="B17" s="4">
        <v>231</v>
      </c>
      <c r="C17" s="4">
        <v>264</v>
      </c>
      <c r="D17" s="4">
        <v>284</v>
      </c>
      <c r="E17" s="4">
        <v>259</v>
      </c>
      <c r="F17" s="19">
        <f>SUM(B17:E17)</f>
        <v>1038</v>
      </c>
    </row>
    <row r="18" spans="1:6" ht="15" customHeight="1" x14ac:dyDescent="0.25">
      <c r="A18" s="4" t="s">
        <v>90</v>
      </c>
      <c r="B18" s="4">
        <v>220</v>
      </c>
      <c r="C18" s="4">
        <v>240</v>
      </c>
      <c r="D18" s="4">
        <v>260</v>
      </c>
      <c r="E18" s="4">
        <v>270</v>
      </c>
      <c r="F18" s="19">
        <f t="shared" ref="F18:F29" si="1">SUM(B18:E18)</f>
        <v>990</v>
      </c>
    </row>
    <row r="19" spans="1:6" ht="15" customHeight="1" x14ac:dyDescent="0.25">
      <c r="A19" s="4" t="s">
        <v>91</v>
      </c>
      <c r="B19" s="4">
        <v>284</v>
      </c>
      <c r="C19" s="4">
        <v>260</v>
      </c>
      <c r="D19" s="4">
        <v>220</v>
      </c>
      <c r="E19" s="4">
        <v>250</v>
      </c>
      <c r="F19" s="19">
        <f t="shared" si="1"/>
        <v>1014</v>
      </c>
    </row>
    <row r="20" spans="1:6" ht="15" customHeight="1" x14ac:dyDescent="0.25">
      <c r="A20" s="4" t="s">
        <v>92</v>
      </c>
      <c r="B20" s="4">
        <v>240</v>
      </c>
      <c r="C20" s="4">
        <v>260</v>
      </c>
      <c r="D20" s="4">
        <v>245</v>
      </c>
      <c r="E20" s="4">
        <v>230</v>
      </c>
      <c r="F20" s="19">
        <f t="shared" si="1"/>
        <v>975</v>
      </c>
    </row>
    <row r="21" spans="1:6" ht="15" customHeight="1" x14ac:dyDescent="0.25">
      <c r="A21" s="4" t="s">
        <v>93</v>
      </c>
      <c r="B21" s="4">
        <v>286</v>
      </c>
      <c r="C21" s="4">
        <v>256</v>
      </c>
      <c r="D21" s="4">
        <v>229</v>
      </c>
      <c r="E21" s="4">
        <v>300</v>
      </c>
      <c r="F21" s="19">
        <f t="shared" si="1"/>
        <v>1071</v>
      </c>
    </row>
    <row r="22" spans="1:6" ht="15" customHeight="1" x14ac:dyDescent="0.25">
      <c r="A22" s="4" t="s">
        <v>94</v>
      </c>
      <c r="B22" s="4">
        <v>268</v>
      </c>
      <c r="C22" s="4">
        <v>282</v>
      </c>
      <c r="D22" s="4">
        <v>250</v>
      </c>
      <c r="E22" s="4">
        <v>220</v>
      </c>
      <c r="F22" s="19">
        <f t="shared" si="1"/>
        <v>1020</v>
      </c>
    </row>
    <row r="23" spans="1:6" ht="15" customHeight="1" x14ac:dyDescent="0.25">
      <c r="A23" s="4" t="s">
        <v>95</v>
      </c>
      <c r="B23" s="4">
        <v>237</v>
      </c>
      <c r="C23" s="4">
        <v>258</v>
      </c>
      <c r="D23" s="4">
        <v>232</v>
      </c>
      <c r="E23" s="4">
        <v>200</v>
      </c>
      <c r="F23" s="19">
        <f t="shared" si="1"/>
        <v>927</v>
      </c>
    </row>
    <row r="24" spans="1:6" ht="15" customHeight="1" x14ac:dyDescent="0.25">
      <c r="A24" s="4" t="s">
        <v>96</v>
      </c>
      <c r="B24" s="4">
        <v>240</v>
      </c>
      <c r="C24" s="4">
        <v>298</v>
      </c>
      <c r="D24" s="4">
        <v>203</v>
      </c>
      <c r="E24" s="4">
        <v>291</v>
      </c>
      <c r="F24" s="19">
        <f t="shared" si="1"/>
        <v>1032</v>
      </c>
    </row>
    <row r="25" spans="1:6" ht="15" customHeight="1" x14ac:dyDescent="0.25">
      <c r="A25" s="4" t="s">
        <v>97</v>
      </c>
      <c r="B25" s="4">
        <v>298</v>
      </c>
      <c r="C25" s="4">
        <v>285</v>
      </c>
      <c r="D25" s="4">
        <v>254</v>
      </c>
      <c r="E25" s="4">
        <v>218</v>
      </c>
      <c r="F25" s="19">
        <f t="shared" si="1"/>
        <v>1055</v>
      </c>
    </row>
    <row r="26" spans="1:6" ht="15" customHeight="1" x14ac:dyDescent="0.25">
      <c r="A26" s="4" t="s">
        <v>98</v>
      </c>
      <c r="B26" s="4">
        <v>268</v>
      </c>
      <c r="C26" s="4">
        <v>295</v>
      </c>
      <c r="D26" s="4">
        <v>273</v>
      </c>
      <c r="E26" s="4">
        <v>217</v>
      </c>
      <c r="F26" s="19">
        <f t="shared" si="1"/>
        <v>1053</v>
      </c>
    </row>
    <row r="27" spans="1:6" ht="15" customHeight="1" x14ac:dyDescent="0.25">
      <c r="A27" s="4" t="s">
        <v>99</v>
      </c>
      <c r="B27" s="4">
        <v>204</v>
      </c>
      <c r="C27" s="4">
        <v>280</v>
      </c>
      <c r="D27" s="4">
        <v>230</v>
      </c>
      <c r="E27" s="4">
        <v>297</v>
      </c>
      <c r="F27" s="19">
        <f t="shared" si="1"/>
        <v>1011</v>
      </c>
    </row>
    <row r="28" spans="1:6" ht="15" customHeight="1" x14ac:dyDescent="0.25">
      <c r="A28" s="4" t="s">
        <v>100</v>
      </c>
      <c r="B28" s="4">
        <v>239</v>
      </c>
      <c r="C28" s="4">
        <v>200</v>
      </c>
      <c r="D28" s="4">
        <v>206</v>
      </c>
      <c r="E28" s="4">
        <v>224</v>
      </c>
      <c r="F28" s="19">
        <f t="shared" si="1"/>
        <v>869</v>
      </c>
    </row>
    <row r="29" spans="1:6" ht="15" customHeight="1" x14ac:dyDescent="0.25">
      <c r="A29" s="4" t="s">
        <v>101</v>
      </c>
      <c r="B29" s="4">
        <v>261</v>
      </c>
      <c r="C29" s="4">
        <v>229</v>
      </c>
      <c r="D29" s="4">
        <v>276</v>
      </c>
      <c r="E29" s="4">
        <v>293</v>
      </c>
      <c r="F29" s="19">
        <f t="shared" si="1"/>
        <v>1059</v>
      </c>
    </row>
  </sheetData>
  <conditionalFormatting sqref="F2:F14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{9F6C7134-117C-4EB3-8BD7-1AD2523D507A}</x14:id>
        </ext>
      </extLst>
    </cfRule>
  </conditionalFormatting>
  <conditionalFormatting sqref="F17:F2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{48A680DC-8162-40E7-9170-7FE53806DA2C}</x14:id>
        </ext>
      </extLst>
    </cfRule>
  </conditionalFormatting>
  <conditionalFormatting sqref="B2:E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F6C7134-117C-4EB3-8BD7-1AD2523D50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F2:F14</xm:sqref>
        </x14:conditionalFormatting>
        <x14:conditionalFormatting xmlns:xm="http://schemas.microsoft.com/office/excel/2006/main">
          <x14:cfRule type="dataBar" id="{48A680DC-8162-40E7-9170-7FE53806DA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F17:F29</xm:sqref>
        </x14:conditionalFormatting>
        <x14:conditionalFormatting xmlns:xm="http://schemas.microsoft.com/office/excel/2006/main">
          <x14:cfRule type="iconSet" priority="1" id="{71BEB48F-1FC8-4A10-B7EA-BF96D8828042}">
            <x14:iconSet iconSet="3Arrows" custom="1">
              <x14:cfvo type="percent">
                <xm:f>0</xm:f>
              </x14:cfvo>
              <x14:cfvo type="num">
                <xm:f>225</xm:f>
              </x14:cfvo>
              <x14:cfvo type="num">
                <xm:f>275</xm:f>
              </x14:cfvo>
              <x14:cfIcon iconSet="3Arrows" iconId="0"/>
              <x14:cfIcon iconSet="NoIcons" iconId="0"/>
              <x14:cfIcon iconSet="3Arrows" iconId="2"/>
            </x14:iconSet>
          </x14:cfRule>
          <xm:sqref>B17:E29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22"/>
  <sheetViews>
    <sheetView showGridLines="0" workbookViewId="0">
      <selection activeCell="D11" sqref="D11"/>
    </sheetView>
  </sheetViews>
  <sheetFormatPr defaultColWidth="9.28515625" defaultRowHeight="15" x14ac:dyDescent="0.25"/>
  <cols>
    <col min="3" max="3" width="19.7109375" customWidth="1"/>
    <col min="4" max="4" width="14.7109375" customWidth="1"/>
    <col min="5" max="9" width="11.28515625" customWidth="1"/>
  </cols>
  <sheetData>
    <row r="5" spans="3:4" x14ac:dyDescent="0.25">
      <c r="C5" s="27" t="s">
        <v>102</v>
      </c>
      <c r="D5" s="28"/>
    </row>
    <row r="8" spans="3:4" x14ac:dyDescent="0.25">
      <c r="C8" s="20" t="s">
        <v>15</v>
      </c>
      <c r="D8" s="4">
        <v>406760.00808882696</v>
      </c>
    </row>
    <row r="9" spans="3:4" x14ac:dyDescent="0.25">
      <c r="C9" s="20" t="s">
        <v>103</v>
      </c>
      <c r="D9" s="21">
        <v>0.16500000000000001</v>
      </c>
    </row>
    <row r="10" spans="3:4" x14ac:dyDescent="0.25">
      <c r="C10" s="20" t="s">
        <v>104</v>
      </c>
      <c r="D10" s="4">
        <v>60</v>
      </c>
    </row>
    <row r="11" spans="3:4" x14ac:dyDescent="0.25">
      <c r="C11" s="20" t="s">
        <v>105</v>
      </c>
      <c r="D11" s="19">
        <f>PMT(D9/12,D10,D8)</f>
        <v>-10000</v>
      </c>
    </row>
    <row r="14" spans="3:4" x14ac:dyDescent="0.25">
      <c r="C14" s="20" t="s">
        <v>15</v>
      </c>
      <c r="D14" s="4">
        <v>1000000</v>
      </c>
    </row>
    <row r="15" spans="3:4" x14ac:dyDescent="0.25">
      <c r="C15" s="20" t="s">
        <v>103</v>
      </c>
      <c r="D15" s="21">
        <v>0.16</v>
      </c>
    </row>
    <row r="16" spans="3:4" x14ac:dyDescent="0.25">
      <c r="C16" s="20" t="s">
        <v>104</v>
      </c>
      <c r="D16" s="4">
        <v>36</v>
      </c>
    </row>
    <row r="17" spans="3:9" x14ac:dyDescent="0.25">
      <c r="C17" s="20" t="s">
        <v>105</v>
      </c>
      <c r="D17" s="19">
        <f>PMT(D15/12,D16,D14)</f>
        <v>-35157.033036350098</v>
      </c>
      <c r="E17" s="22">
        <v>1000000</v>
      </c>
      <c r="F17" s="22">
        <v>1500000</v>
      </c>
      <c r="G17" s="22">
        <v>2000000</v>
      </c>
      <c r="H17" s="22">
        <v>2500000</v>
      </c>
      <c r="I17" s="22">
        <v>3000000</v>
      </c>
    </row>
    <row r="18" spans="3:9" ht="15" customHeight="1" x14ac:dyDescent="0.25">
      <c r="C18" s="29" t="s">
        <v>106</v>
      </c>
      <c r="D18" s="22">
        <v>12</v>
      </c>
      <c r="E18" s="4">
        <f t="dataTable" ref="E18:I22" dt2D="1" dtr="1" r1="D14" r2="D16"/>
        <v>-90730.857859207987</v>
      </c>
      <c r="F18" s="4">
        <v>-136096.28678881197</v>
      </c>
      <c r="G18" s="4">
        <v>-181461.71571841597</v>
      </c>
      <c r="H18" s="4">
        <v>-226827.14464801998</v>
      </c>
      <c r="I18" s="4">
        <v>-272192.57357762393</v>
      </c>
    </row>
    <row r="19" spans="3:9" x14ac:dyDescent="0.25">
      <c r="C19" s="30"/>
      <c r="D19" s="22">
        <v>24</v>
      </c>
      <c r="E19" s="4">
        <v>-48963.110517610046</v>
      </c>
      <c r="F19" s="4">
        <v>-73444.665776415073</v>
      </c>
      <c r="G19" s="4">
        <v>-97926.221035220093</v>
      </c>
      <c r="H19" s="4">
        <v>-122407.77629402511</v>
      </c>
      <c r="I19" s="4">
        <v>-146889.33155283015</v>
      </c>
    </row>
    <row r="20" spans="3:9" x14ac:dyDescent="0.25">
      <c r="C20" s="30"/>
      <c r="D20" s="22">
        <v>36</v>
      </c>
      <c r="E20" s="4">
        <v>-35157.033036350098</v>
      </c>
      <c r="F20" s="4">
        <v>-52735.54955452514</v>
      </c>
      <c r="G20" s="4">
        <v>-70314.066072700196</v>
      </c>
      <c r="H20" s="4">
        <v>-87892.58259087523</v>
      </c>
      <c r="I20" s="4">
        <v>-105471.09910905028</v>
      </c>
    </row>
    <row r="21" spans="3:9" x14ac:dyDescent="0.25">
      <c r="C21" s="30"/>
      <c r="D21" s="22">
        <v>48</v>
      </c>
      <c r="E21" s="4">
        <v>-28340.28080479187</v>
      </c>
      <c r="F21" s="4">
        <v>-42510.421207187806</v>
      </c>
      <c r="G21" s="4">
        <v>-56680.561609583739</v>
      </c>
      <c r="H21" s="4">
        <v>-70850.70201197968</v>
      </c>
      <c r="I21" s="4">
        <v>-85020.842414375613</v>
      </c>
    </row>
    <row r="22" spans="3:9" x14ac:dyDescent="0.25">
      <c r="C22" s="31"/>
      <c r="D22" s="22">
        <v>60</v>
      </c>
      <c r="E22" s="4">
        <v>-24318.057116359134</v>
      </c>
      <c r="F22" s="4">
        <v>-36477.085674538692</v>
      </c>
      <c r="G22" s="4">
        <v>-48636.114232718268</v>
      </c>
      <c r="H22" s="4">
        <v>-60795.142790897829</v>
      </c>
      <c r="I22" s="4">
        <v>-72954.171349077384</v>
      </c>
    </row>
  </sheetData>
  <scenarios current="0" sqref="D17">
    <scenario name="ICICI" locked="1" count="3" user="Altaf Karimi" comment="Created by Altaf Karimi on 07-09-2021">
      <inputCells r="D14" val="500000"/>
      <inputCells r="D15" val="0.16" numFmtId="10"/>
      <inputCells r="D16" val="60"/>
    </scenario>
    <scenario name="HDFC" locked="1" count="3" user="Altaf Karimi" comment="Created by Altaf Karimi on 07-09-2021">
      <inputCells r="D14" val="1000000"/>
      <inputCells r="D15" val="0.17" numFmtId="10"/>
      <inputCells r="D16" val="60"/>
    </scenario>
  </scenarios>
  <mergeCells count="2">
    <mergeCell ref="C5:D5"/>
    <mergeCell ref="C18:C2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tabSelected="1" workbookViewId="0">
      <selection activeCell="B2" sqref="B2"/>
    </sheetView>
  </sheetViews>
  <sheetFormatPr defaultColWidth="9.28515625" defaultRowHeight="15" x14ac:dyDescent="0.25"/>
  <cols>
    <col min="1" max="1" width="17.7109375" customWidth="1"/>
    <col min="2" max="2" width="14.42578125" customWidth="1"/>
    <col min="3" max="3" width="16.7109375" customWidth="1"/>
    <col min="4" max="4" width="7.7109375" customWidth="1"/>
    <col min="5" max="5" width="21.28515625" customWidth="1"/>
    <col min="8" max="8" width="13.42578125" bestFit="1" customWidth="1"/>
    <col min="9" max="9" width="10.7109375" bestFit="1" customWidth="1"/>
  </cols>
  <sheetData>
    <row r="1" spans="1:9" x14ac:dyDescent="0.25">
      <c r="A1" s="2" t="s">
        <v>108</v>
      </c>
      <c r="B1" s="2" t="s">
        <v>109</v>
      </c>
      <c r="C1" s="2" t="s">
        <v>110</v>
      </c>
      <c r="E1" s="2" t="s">
        <v>111</v>
      </c>
      <c r="F1" s="2" t="s">
        <v>112</v>
      </c>
      <c r="H1" s="2" t="s">
        <v>113</v>
      </c>
      <c r="I1" s="2" t="s">
        <v>114</v>
      </c>
    </row>
    <row r="2" spans="1:9" x14ac:dyDescent="0.25">
      <c r="A2" s="23" t="s">
        <v>115</v>
      </c>
      <c r="B2" s="4" t="s">
        <v>140</v>
      </c>
      <c r="C2" s="4" t="s">
        <v>145</v>
      </c>
      <c r="E2" s="6">
        <v>39226</v>
      </c>
      <c r="F2" s="4" t="s">
        <v>150</v>
      </c>
      <c r="H2" s="4" t="s">
        <v>116</v>
      </c>
      <c r="I2" s="4" t="str">
        <f>MID(H2,7,2)</f>
        <v>BB</v>
      </c>
    </row>
    <row r="3" spans="1:9" x14ac:dyDescent="0.25">
      <c r="A3" s="23" t="s">
        <v>117</v>
      </c>
      <c r="B3" s="4" t="s">
        <v>141</v>
      </c>
      <c r="C3" s="4" t="s">
        <v>146</v>
      </c>
      <c r="E3" s="6">
        <v>39298</v>
      </c>
      <c r="F3" s="4" t="s">
        <v>151</v>
      </c>
      <c r="H3" s="4" t="s">
        <v>118</v>
      </c>
      <c r="I3" s="4" t="str">
        <f t="shared" ref="I3:I6" si="0">MID(H3,7,2)</f>
        <v>CD</v>
      </c>
    </row>
    <row r="4" spans="1:9" x14ac:dyDescent="0.25">
      <c r="A4" s="23" t="s">
        <v>119</v>
      </c>
      <c r="B4" s="4" t="s">
        <v>142</v>
      </c>
      <c r="C4" s="4" t="s">
        <v>147</v>
      </c>
      <c r="E4" s="6">
        <v>39577</v>
      </c>
      <c r="F4" s="4" t="s">
        <v>150</v>
      </c>
      <c r="H4" s="4" t="s">
        <v>120</v>
      </c>
      <c r="I4" s="4" t="str">
        <f t="shared" si="0"/>
        <v>AZ</v>
      </c>
    </row>
    <row r="5" spans="1:9" x14ac:dyDescent="0.25">
      <c r="A5" s="23" t="s">
        <v>121</v>
      </c>
      <c r="B5" s="4" t="s">
        <v>143</v>
      </c>
      <c r="C5" s="4" t="s">
        <v>148</v>
      </c>
      <c r="E5" s="6">
        <v>39625</v>
      </c>
      <c r="F5" s="4" t="s">
        <v>152</v>
      </c>
      <c r="H5" s="4" t="s">
        <v>122</v>
      </c>
      <c r="I5" s="4" t="str">
        <f t="shared" si="0"/>
        <v>BA</v>
      </c>
    </row>
    <row r="6" spans="1:9" x14ac:dyDescent="0.25">
      <c r="A6" s="23" t="s">
        <v>123</v>
      </c>
      <c r="B6" s="4" t="s">
        <v>144</v>
      </c>
      <c r="C6" s="4" t="s">
        <v>149</v>
      </c>
      <c r="E6" s="6">
        <v>39656</v>
      </c>
      <c r="F6" s="4" t="s">
        <v>153</v>
      </c>
      <c r="H6" s="4" t="s">
        <v>124</v>
      </c>
      <c r="I6" s="4" t="str">
        <f t="shared" si="0"/>
        <v>AQ</v>
      </c>
    </row>
    <row r="8" spans="1:9" x14ac:dyDescent="0.25">
      <c r="A8" s="2" t="s">
        <v>108</v>
      </c>
      <c r="B8" s="2" t="s">
        <v>109</v>
      </c>
    </row>
    <row r="9" spans="1:9" x14ac:dyDescent="0.25">
      <c r="A9" s="23" t="s">
        <v>115</v>
      </c>
      <c r="B9" s="4" t="s">
        <v>154</v>
      </c>
    </row>
    <row r="10" spans="1:9" x14ac:dyDescent="0.25">
      <c r="A10" s="23" t="s">
        <v>117</v>
      </c>
      <c r="B10" s="4" t="s">
        <v>155</v>
      </c>
    </row>
    <row r="11" spans="1:9" x14ac:dyDescent="0.25">
      <c r="A11" s="23" t="s">
        <v>119</v>
      </c>
      <c r="B11" s="4" t="s">
        <v>156</v>
      </c>
    </row>
    <row r="12" spans="1:9" x14ac:dyDescent="0.25">
      <c r="A12" s="23" t="s">
        <v>121</v>
      </c>
      <c r="B12" s="4" t="s">
        <v>157</v>
      </c>
    </row>
    <row r="13" spans="1:9" x14ac:dyDescent="0.25">
      <c r="A13" s="23" t="s">
        <v>123</v>
      </c>
      <c r="B13" s="4" t="s">
        <v>158</v>
      </c>
    </row>
    <row r="17" spans="1:4" x14ac:dyDescent="0.25">
      <c r="A17" s="24"/>
    </row>
    <row r="18" spans="1:4" x14ac:dyDescent="0.25">
      <c r="A18" s="24"/>
      <c r="B18" s="24"/>
      <c r="C18" s="24"/>
      <c r="D18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workbookViewId="0">
      <selection activeCell="B2" sqref="B2"/>
    </sheetView>
  </sheetViews>
  <sheetFormatPr defaultColWidth="9.28515625" defaultRowHeight="15" x14ac:dyDescent="0.25"/>
  <sheetData>
    <row r="1" spans="1:5" x14ac:dyDescent="0.25">
      <c r="A1" s="2" t="s">
        <v>136</v>
      </c>
      <c r="B1" s="2" t="s">
        <v>128</v>
      </c>
      <c r="C1" s="2" t="s">
        <v>129</v>
      </c>
      <c r="D1" s="2" t="s">
        <v>127</v>
      </c>
      <c r="E1" s="2" t="s">
        <v>126</v>
      </c>
    </row>
    <row r="2" spans="1:5" x14ac:dyDescent="0.25">
      <c r="A2" s="2" t="s">
        <v>130</v>
      </c>
      <c r="B2" s="25">
        <v>267</v>
      </c>
      <c r="C2" s="4">
        <v>121</v>
      </c>
      <c r="D2" s="4">
        <v>227</v>
      </c>
      <c r="E2" s="4">
        <v>0</v>
      </c>
    </row>
    <row r="3" spans="1:5" x14ac:dyDescent="0.25">
      <c r="A3" s="2" t="s">
        <v>131</v>
      </c>
      <c r="B3" s="4">
        <v>156</v>
      </c>
      <c r="C3" s="4">
        <v>258</v>
      </c>
      <c r="D3" s="4">
        <v>289</v>
      </c>
      <c r="E3" s="4">
        <v>0</v>
      </c>
    </row>
    <row r="4" spans="1:5" x14ac:dyDescent="0.25">
      <c r="A4" s="2" t="s">
        <v>132</v>
      </c>
      <c r="B4" s="4">
        <v>206</v>
      </c>
      <c r="C4" s="4">
        <v>238</v>
      </c>
      <c r="D4" s="4">
        <v>105</v>
      </c>
      <c r="E4" s="4">
        <v>0</v>
      </c>
    </row>
    <row r="5" spans="1:5" x14ac:dyDescent="0.25">
      <c r="A5" s="2" t="s">
        <v>133</v>
      </c>
      <c r="B5" s="4">
        <v>132</v>
      </c>
      <c r="C5" s="4">
        <v>200</v>
      </c>
      <c r="D5" s="4">
        <v>255</v>
      </c>
      <c r="E5" s="4">
        <v>0</v>
      </c>
    </row>
    <row r="6" spans="1:5" x14ac:dyDescent="0.25">
      <c r="A6" s="2" t="s">
        <v>139</v>
      </c>
      <c r="B6" s="4">
        <v>152</v>
      </c>
      <c r="C6" s="4">
        <v>244</v>
      </c>
      <c r="D6" s="4">
        <v>182</v>
      </c>
      <c r="E6" s="4">
        <v>0</v>
      </c>
    </row>
    <row r="7" spans="1:5" x14ac:dyDescent="0.25">
      <c r="A7" s="2" t="s">
        <v>135</v>
      </c>
      <c r="B7" s="4">
        <v>131</v>
      </c>
      <c r="C7" s="4">
        <v>191</v>
      </c>
      <c r="D7" s="4">
        <v>255</v>
      </c>
      <c r="E7" s="4">
        <v>0</v>
      </c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workbookViewId="0">
      <selection activeCell="B2" sqref="B2"/>
    </sheetView>
  </sheetViews>
  <sheetFormatPr defaultRowHeight="15" x14ac:dyDescent="0.25"/>
  <sheetData>
    <row r="1" spans="1:5" x14ac:dyDescent="0.25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</row>
    <row r="2" spans="1:5" x14ac:dyDescent="0.25">
      <c r="A2" s="2" t="s">
        <v>130</v>
      </c>
      <c r="B2" s="4">
        <v>100</v>
      </c>
      <c r="C2" s="4">
        <v>296</v>
      </c>
      <c r="D2" s="25">
        <v>321</v>
      </c>
      <c r="E2" s="4">
        <v>371</v>
      </c>
    </row>
    <row r="3" spans="1:5" x14ac:dyDescent="0.25">
      <c r="A3" s="2" t="s">
        <v>131</v>
      </c>
      <c r="B3" s="4">
        <v>200</v>
      </c>
      <c r="C3" s="4">
        <v>456</v>
      </c>
      <c r="D3" s="4">
        <v>400</v>
      </c>
      <c r="E3" s="4">
        <v>267</v>
      </c>
    </row>
    <row r="4" spans="1:5" x14ac:dyDescent="0.25">
      <c r="A4" s="2" t="s">
        <v>132</v>
      </c>
      <c r="B4" s="4">
        <v>291</v>
      </c>
      <c r="C4" s="4">
        <v>482</v>
      </c>
      <c r="D4" s="4">
        <v>169</v>
      </c>
      <c r="E4" s="4">
        <v>400</v>
      </c>
    </row>
    <row r="5" spans="1:5" x14ac:dyDescent="0.25">
      <c r="A5" s="2" t="s">
        <v>133</v>
      </c>
      <c r="B5" s="4">
        <v>94</v>
      </c>
      <c r="C5" s="4">
        <v>300</v>
      </c>
      <c r="D5" s="4">
        <v>250</v>
      </c>
      <c r="E5" s="4">
        <v>258</v>
      </c>
    </row>
    <row r="6" spans="1:5" x14ac:dyDescent="0.25">
      <c r="A6" s="2" t="s">
        <v>134</v>
      </c>
      <c r="B6" s="4">
        <v>119</v>
      </c>
      <c r="C6" s="4">
        <v>408</v>
      </c>
      <c r="D6" s="4">
        <v>433</v>
      </c>
      <c r="E6" s="4">
        <v>140</v>
      </c>
    </row>
    <row r="7" spans="1:5" x14ac:dyDescent="0.25">
      <c r="A7" s="2" t="s">
        <v>139</v>
      </c>
      <c r="B7" s="4">
        <v>200</v>
      </c>
      <c r="C7" s="4">
        <v>389</v>
      </c>
      <c r="D7" s="4">
        <v>268</v>
      </c>
      <c r="E7" s="4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workbookViewId="0">
      <selection activeCell="H3" sqref="H3"/>
    </sheetView>
  </sheetViews>
  <sheetFormatPr defaultColWidth="9.28515625" defaultRowHeight="15" x14ac:dyDescent="0.25"/>
  <sheetData>
    <row r="1" spans="1:11" x14ac:dyDescent="0.25">
      <c r="A1" s="2" t="s">
        <v>137</v>
      </c>
      <c r="B1" s="2" t="s">
        <v>128</v>
      </c>
      <c r="C1" s="2" t="s">
        <v>129</v>
      </c>
      <c r="D1" s="2" t="s">
        <v>127</v>
      </c>
      <c r="E1" s="2" t="s">
        <v>126</v>
      </c>
      <c r="G1" s="2" t="s">
        <v>138</v>
      </c>
      <c r="H1" s="2" t="s">
        <v>128</v>
      </c>
      <c r="I1" s="2" t="s">
        <v>129</v>
      </c>
      <c r="J1" s="2" t="s">
        <v>127</v>
      </c>
      <c r="K1" s="2" t="s">
        <v>126</v>
      </c>
    </row>
    <row r="2" spans="1:11" x14ac:dyDescent="0.25">
      <c r="A2" s="2" t="s">
        <v>130</v>
      </c>
      <c r="B2" s="4">
        <v>588</v>
      </c>
      <c r="C2" s="4">
        <v>492</v>
      </c>
      <c r="D2" s="4">
        <v>523</v>
      </c>
      <c r="E2" s="4">
        <v>100</v>
      </c>
      <c r="G2" s="2" t="s">
        <v>130</v>
      </c>
      <c r="H2" s="26">
        <v>294</v>
      </c>
      <c r="I2" s="26">
        <v>246</v>
      </c>
      <c r="J2" s="26">
        <v>261.5</v>
      </c>
      <c r="K2" s="26">
        <v>50</v>
      </c>
    </row>
    <row r="3" spans="1:11" x14ac:dyDescent="0.25">
      <c r="A3" s="2" t="s">
        <v>131</v>
      </c>
      <c r="B3" s="4">
        <v>556</v>
      </c>
      <c r="C3" s="4">
        <v>525</v>
      </c>
      <c r="D3" s="4">
        <v>745</v>
      </c>
      <c r="E3" s="4">
        <v>200</v>
      </c>
      <c r="G3" s="2" t="s">
        <v>131</v>
      </c>
      <c r="H3" s="26">
        <v>278</v>
      </c>
      <c r="I3" s="26">
        <v>262.5</v>
      </c>
      <c r="J3" s="26">
        <v>372.5</v>
      </c>
      <c r="K3" s="26">
        <v>100</v>
      </c>
    </row>
    <row r="4" spans="1:11" x14ac:dyDescent="0.25">
      <c r="A4" s="2" t="s">
        <v>132</v>
      </c>
      <c r="B4" s="4">
        <v>375</v>
      </c>
      <c r="C4" s="4">
        <v>638</v>
      </c>
      <c r="D4" s="4">
        <v>587</v>
      </c>
      <c r="E4" s="4">
        <v>291</v>
      </c>
      <c r="G4" s="2" t="s">
        <v>132</v>
      </c>
      <c r="H4" s="26">
        <v>187.5</v>
      </c>
      <c r="I4" s="26">
        <v>319</v>
      </c>
      <c r="J4" s="26">
        <v>293.5</v>
      </c>
      <c r="K4" s="26">
        <v>145.5</v>
      </c>
    </row>
    <row r="5" spans="1:11" x14ac:dyDescent="0.25">
      <c r="A5" s="2" t="s">
        <v>133</v>
      </c>
      <c r="B5" s="4">
        <v>382</v>
      </c>
      <c r="C5" s="4">
        <v>458</v>
      </c>
      <c r="D5" s="4">
        <v>555</v>
      </c>
      <c r="E5" s="4">
        <v>94</v>
      </c>
      <c r="G5" s="2" t="s">
        <v>133</v>
      </c>
      <c r="H5" s="26">
        <v>191</v>
      </c>
      <c r="I5" s="26">
        <v>229</v>
      </c>
      <c r="J5" s="26">
        <v>277.5</v>
      </c>
      <c r="K5" s="26">
        <v>47</v>
      </c>
    </row>
    <row r="6" spans="1:11" x14ac:dyDescent="0.25">
      <c r="A6" s="2" t="s">
        <v>134</v>
      </c>
      <c r="B6" s="4">
        <v>433</v>
      </c>
      <c r="C6" s="4">
        <v>140</v>
      </c>
      <c r="D6" s="4">
        <v>408</v>
      </c>
      <c r="E6" s="4">
        <v>119</v>
      </c>
      <c r="G6" s="2" t="s">
        <v>134</v>
      </c>
      <c r="H6" s="26">
        <v>433</v>
      </c>
      <c r="I6" s="26">
        <v>140</v>
      </c>
      <c r="J6" s="26">
        <v>408</v>
      </c>
      <c r="K6" s="26">
        <v>119</v>
      </c>
    </row>
    <row r="7" spans="1:11" x14ac:dyDescent="0.25">
      <c r="A7" s="2" t="s">
        <v>139</v>
      </c>
      <c r="B7" s="4">
        <v>420</v>
      </c>
      <c r="C7" s="4">
        <v>449</v>
      </c>
      <c r="D7" s="4">
        <v>571</v>
      </c>
      <c r="E7" s="4">
        <v>200</v>
      </c>
      <c r="G7" s="2" t="s">
        <v>139</v>
      </c>
      <c r="H7" s="26">
        <v>210</v>
      </c>
      <c r="I7" s="26">
        <v>224.5</v>
      </c>
      <c r="J7" s="26">
        <v>285.5</v>
      </c>
      <c r="K7" s="26">
        <v>100</v>
      </c>
    </row>
    <row r="8" spans="1:11" x14ac:dyDescent="0.25">
      <c r="A8" s="2" t="s">
        <v>135</v>
      </c>
      <c r="B8" s="4">
        <v>131</v>
      </c>
      <c r="C8" s="4">
        <v>191</v>
      </c>
      <c r="D8" s="4">
        <v>255</v>
      </c>
      <c r="E8" s="4">
        <v>0</v>
      </c>
      <c r="G8" s="2" t="s">
        <v>135</v>
      </c>
      <c r="H8" s="26">
        <v>131</v>
      </c>
      <c r="I8" s="26">
        <v>191</v>
      </c>
      <c r="J8" s="26">
        <v>255</v>
      </c>
      <c r="K8" s="26">
        <v>0</v>
      </c>
    </row>
  </sheetData>
  <dataConsolidate function="average" topLabels="1">
    <dataRefs count="2">
      <dataRef ref="A1:E7" sheet="Data"/>
      <dataRef ref="A1:E7" sheet="Data 1"/>
    </dataRefs>
  </dataConsolid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CF </vt:lpstr>
      <vt:lpstr>CF1 </vt:lpstr>
      <vt:lpstr>CF 2</vt:lpstr>
      <vt:lpstr>Analysis</vt:lpstr>
      <vt:lpstr>Text</vt:lpstr>
      <vt:lpstr>Data</vt:lpstr>
      <vt:lpstr>Data 1</vt:lpstr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 Karimi</dc:creator>
  <cp:lastModifiedBy>DELL</cp:lastModifiedBy>
  <dcterms:created xsi:type="dcterms:W3CDTF">2021-09-04T03:54:55Z</dcterms:created>
  <dcterms:modified xsi:type="dcterms:W3CDTF">2021-11-30T09:38:15Z</dcterms:modified>
</cp:coreProperties>
</file>