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sandboxes\excel2py\formulas\test\test_files\"/>
    </mc:Choice>
  </mc:AlternateContent>
  <bookViews>
    <workbookView xWindow="0" yWindow="465" windowWidth="28800" windowHeight="16305" tabRatio="500"/>
  </bookViews>
  <sheets>
    <sheet name="Sheet1" sheetId="1" r:id="rId1"/>
    <sheet name="Sheet2" sheetId="2" r:id="rId2"/>
  </sheets>
  <externalReferences>
    <externalReference r:id="rId3"/>
  </externalReferences>
  <definedNames>
    <definedName name="a">Sheet1!$B$2:$C$3</definedName>
    <definedName name="b">Sheet1!$D$2:$E$3</definedName>
    <definedName name="d">Sheet1!$B$4:$C$5</definedName>
    <definedName name="e">Sheet1!$D$4:$E$5</definedName>
    <definedName name="f">Sheet1!$G$2:$H$5</definedName>
    <definedName name="g">Sheet2!$B$2:$B$5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53" i="1" l="1"/>
  <c r="H53" i="1"/>
  <c r="I53" i="1"/>
  <c r="G54" i="1"/>
  <c r="H54" i="1"/>
  <c r="I54" i="1"/>
  <c r="H55" i="1"/>
  <c r="G55" i="1" s="1"/>
  <c r="I55" i="1"/>
  <c r="G56" i="1"/>
  <c r="H56" i="1"/>
  <c r="I56" i="1"/>
  <c r="G57" i="1"/>
  <c r="H57" i="1"/>
  <c r="I57" i="1"/>
  <c r="G58" i="1"/>
  <c r="H58" i="1"/>
  <c r="G59" i="1"/>
  <c r="H59" i="1"/>
  <c r="G60" i="1"/>
  <c r="H60" i="1"/>
  <c r="H61" i="1"/>
  <c r="H62" i="1" a="1"/>
  <c r="H62" i="1"/>
  <c r="F61" i="1"/>
  <c r="F60" i="1"/>
  <c r="F53" i="1"/>
  <c r="F59" i="1" l="1"/>
  <c r="F58" i="1"/>
  <c r="F57" i="1"/>
  <c r="F56" i="1"/>
  <c r="F55" i="1"/>
  <c r="F54" i="1"/>
  <c r="K50" i="1" l="1"/>
  <c r="L50" i="1"/>
  <c r="J50" i="1"/>
  <c r="I50" i="1"/>
  <c r="T34" i="1" a="1"/>
  <c r="T34" i="1" s="1"/>
  <c r="T48" i="1" a="1"/>
  <c r="T48" i="1" s="1"/>
  <c r="U34" i="1" l="1"/>
  <c r="I27" i="1"/>
  <c r="J48" i="1"/>
  <c r="I48" i="1"/>
  <c r="P26" i="1" a="1"/>
  <c r="P26" i="1" s="1"/>
  <c r="L45" i="1"/>
  <c r="P49" i="1" a="1"/>
  <c r="Q49" i="1" s="1"/>
  <c r="P48" i="1" a="1"/>
  <c r="P48" i="1" s="1"/>
  <c r="P47" i="1" a="1"/>
  <c r="P47" i="1" s="1"/>
  <c r="P46" i="1" a="1"/>
  <c r="P46" i="1" s="1"/>
  <c r="Q46" i="1"/>
  <c r="R46" i="1"/>
  <c r="P42" i="1" a="1"/>
  <c r="Q42" i="1" s="1"/>
  <c r="P42" i="1"/>
  <c r="P41" i="1" a="1"/>
  <c r="Q41" i="1" s="1"/>
  <c r="P40" i="1" a="1"/>
  <c r="Q40" i="1" s="1"/>
  <c r="R40" i="1"/>
  <c r="S40" i="1"/>
  <c r="P39" i="1" a="1"/>
  <c r="P39" i="1" s="1"/>
  <c r="Q39" i="1"/>
  <c r="R39" i="1"/>
  <c r="S39" i="1"/>
  <c r="P38" i="1" a="1"/>
  <c r="P38" i="1" s="1"/>
  <c r="P37" i="1" a="1"/>
  <c r="Q37" i="1" s="1"/>
  <c r="P37" i="1"/>
  <c r="R37" i="1"/>
  <c r="S37" i="1"/>
  <c r="P36" i="1" a="1"/>
  <c r="R36" i="1" s="1"/>
  <c r="P36" i="1"/>
  <c r="Q36" i="1"/>
  <c r="P35" i="1" a="1"/>
  <c r="Q35" i="1" s="1"/>
  <c r="P35" i="1"/>
  <c r="P33" i="1" a="1"/>
  <c r="R33" i="1" s="1"/>
  <c r="P33" i="1"/>
  <c r="Q33" i="1"/>
  <c r="P32" i="1" a="1"/>
  <c r="P32" i="1" s="1"/>
  <c r="P31" i="1" a="1"/>
  <c r="Q31" i="1" s="1"/>
  <c r="P31" i="1"/>
  <c r="S31" i="1"/>
  <c r="P30" i="1" a="1"/>
  <c r="P30" i="1" s="1"/>
  <c r="P29" i="1" a="1"/>
  <c r="P29" i="1" s="1"/>
  <c r="P28" i="1" a="1"/>
  <c r="P28" i="1" s="1"/>
  <c r="P27" i="1" a="1"/>
  <c r="P27" i="1" s="1"/>
  <c r="P34" i="1" a="1"/>
  <c r="P34" i="1" s="1"/>
  <c r="I26" i="1"/>
  <c r="M42" i="1"/>
  <c r="R35" i="1" l="1"/>
  <c r="R42" i="1"/>
  <c r="S35" i="1"/>
  <c r="S42" i="1"/>
  <c r="S33" i="1"/>
  <c r="S46" i="1"/>
  <c r="R31" i="1"/>
  <c r="S36" i="1"/>
  <c r="P40" i="1"/>
  <c r="R26" i="1"/>
  <c r="Q26" i="1"/>
  <c r="R49" i="1"/>
  <c r="P49" i="1"/>
  <c r="S49" i="1"/>
  <c r="S48" i="1"/>
  <c r="R48" i="1"/>
  <c r="Q48" i="1"/>
  <c r="R47" i="1"/>
  <c r="Q47" i="1"/>
  <c r="S47" i="1"/>
  <c r="T41" i="1"/>
  <c r="P41" i="1"/>
  <c r="S41" i="1"/>
  <c r="R41" i="1"/>
  <c r="S38" i="1"/>
  <c r="R38" i="1"/>
  <c r="Q38" i="1"/>
  <c r="S32" i="1"/>
  <c r="R32" i="1"/>
  <c r="Q32" i="1"/>
  <c r="Q30" i="1"/>
  <c r="S30" i="1"/>
  <c r="R30" i="1"/>
  <c r="S29" i="1"/>
  <c r="R29" i="1"/>
  <c r="Q29" i="1"/>
  <c r="S28" i="1"/>
  <c r="R28" i="1"/>
  <c r="Q28" i="1"/>
  <c r="S27" i="1"/>
  <c r="R27" i="1"/>
  <c r="Q27" i="1"/>
  <c r="Q34" i="1"/>
  <c r="I34" i="1"/>
  <c r="J34" i="1"/>
  <c r="K34" i="1"/>
  <c r="L34" i="1"/>
  <c r="M34" i="1"/>
  <c r="O34" i="1" a="1"/>
  <c r="O34" i="1" s="1"/>
  <c r="O49" i="1" a="1"/>
  <c r="O49" i="1" s="1"/>
  <c r="M49" i="1"/>
  <c r="L49" i="1"/>
  <c r="K49" i="1"/>
  <c r="J49" i="1"/>
  <c r="I49" i="1"/>
  <c r="O48" i="1" a="1"/>
  <c r="O48" i="1" s="1"/>
  <c r="M48" i="1"/>
  <c r="L48" i="1"/>
  <c r="K48" i="1"/>
  <c r="O47" i="1" a="1"/>
  <c r="O47" i="1" s="1"/>
  <c r="M47" i="1"/>
  <c r="L47" i="1"/>
  <c r="K47" i="1"/>
  <c r="J47" i="1"/>
  <c r="I47" i="1"/>
  <c r="O46" i="1" a="1"/>
  <c r="O46" i="1" s="1"/>
  <c r="M46" i="1"/>
  <c r="L46" i="1"/>
  <c r="K46" i="1"/>
  <c r="J46" i="1"/>
  <c r="I46" i="1"/>
  <c r="M45" i="1"/>
  <c r="K45" i="1"/>
  <c r="J45" i="1"/>
  <c r="C45" i="1"/>
  <c r="B45" i="1"/>
  <c r="O45" i="1" s="1" a="1"/>
  <c r="O45" i="1" s="1"/>
  <c r="I44" i="1"/>
  <c r="I43" i="1"/>
  <c r="O42" i="1" a="1"/>
  <c r="O42" i="1" s="1"/>
  <c r="M26" i="1"/>
  <c r="M27" i="1"/>
  <c r="M28" i="1"/>
  <c r="M31" i="1"/>
  <c r="M30" i="1"/>
  <c r="M29" i="1"/>
  <c r="O35" i="1" a="1"/>
  <c r="O35" i="1" s="1"/>
  <c r="L42" i="1"/>
  <c r="K42" i="1"/>
  <c r="J42" i="1"/>
  <c r="I42" i="1"/>
  <c r="I45" i="1" l="1"/>
  <c r="P44" i="1"/>
  <c r="P43" i="1"/>
  <c r="P45" i="1" a="1"/>
  <c r="O39" i="1" a="1"/>
  <c r="O39" i="1" s="1"/>
  <c r="O41" i="1" a="1"/>
  <c r="O41" i="1" s="1"/>
  <c r="O40" i="1" a="1"/>
  <c r="O40" i="1" s="1"/>
  <c r="O38" i="1" a="1"/>
  <c r="O38" i="1" s="1"/>
  <c r="M41" i="1"/>
  <c r="L41" i="1"/>
  <c r="K41" i="1"/>
  <c r="J41" i="1"/>
  <c r="M40" i="1"/>
  <c r="L40" i="1"/>
  <c r="K40" i="1"/>
  <c r="J40" i="1"/>
  <c r="M39" i="1"/>
  <c r="L39" i="1"/>
  <c r="K39" i="1"/>
  <c r="J39" i="1"/>
  <c r="M38" i="1"/>
  <c r="L38" i="1"/>
  <c r="K38" i="1"/>
  <c r="J38" i="1"/>
  <c r="I41" i="1"/>
  <c r="I40" i="1"/>
  <c r="I39" i="1"/>
  <c r="I38" i="1"/>
  <c r="O37" i="1" a="1"/>
  <c r="O37" i="1" s="1"/>
  <c r="M37" i="1"/>
  <c r="L37" i="1"/>
  <c r="K37" i="1"/>
  <c r="J37" i="1"/>
  <c r="I37" i="1"/>
  <c r="O36" i="1" a="1"/>
  <c r="O36" i="1" s="1"/>
  <c r="M36" i="1"/>
  <c r="L36" i="1"/>
  <c r="K36" i="1"/>
  <c r="J36" i="1"/>
  <c r="I36" i="1"/>
  <c r="M35" i="1"/>
  <c r="L35" i="1"/>
  <c r="K35" i="1"/>
  <c r="J35" i="1"/>
  <c r="I35" i="1"/>
  <c r="O33" i="1" a="1"/>
  <c r="O33" i="1" s="1"/>
  <c r="M33" i="1"/>
  <c r="L33" i="1"/>
  <c r="K33" i="1"/>
  <c r="J33" i="1"/>
  <c r="I33" i="1"/>
  <c r="O32" i="1" a="1"/>
  <c r="O32" i="1" s="1"/>
  <c r="N30" i="1"/>
  <c r="M32" i="1"/>
  <c r="L32" i="1"/>
  <c r="K32" i="1"/>
  <c r="J32" i="1"/>
  <c r="I32" i="1"/>
  <c r="O31" i="1" a="1"/>
  <c r="O31" i="1" s="1"/>
  <c r="O30" i="1" a="1"/>
  <c r="O30" i="1" s="1"/>
  <c r="O29" i="1" a="1"/>
  <c r="O29" i="1" s="1"/>
  <c r="N31" i="1"/>
  <c r="L31" i="1"/>
  <c r="K31" i="1"/>
  <c r="J31" i="1"/>
  <c r="I31" i="1"/>
  <c r="L30" i="1"/>
  <c r="K30" i="1"/>
  <c r="J30" i="1"/>
  <c r="I30" i="1"/>
  <c r="N29" i="1"/>
  <c r="L29" i="1"/>
  <c r="K29" i="1"/>
  <c r="J29" i="1"/>
  <c r="I29" i="1"/>
  <c r="N28" i="1"/>
  <c r="N27" i="1"/>
  <c r="N26" i="1"/>
  <c r="O28" i="1" a="1"/>
  <c r="O28" i="1"/>
  <c r="O27" i="1" a="1"/>
  <c r="O27" i="1" s="1"/>
  <c r="O26" i="1" a="1"/>
  <c r="O26" i="1" s="1"/>
  <c r="L28" i="1"/>
  <c r="K28" i="1"/>
  <c r="J28" i="1"/>
  <c r="I28" i="1"/>
  <c r="L27" i="1"/>
  <c r="K27" i="1"/>
  <c r="J27" i="1"/>
  <c r="L26" i="1"/>
  <c r="K26" i="1"/>
  <c r="J26" i="1"/>
  <c r="Q45" i="1" l="1"/>
  <c r="R45" i="1"/>
  <c r="S45" i="1"/>
  <c r="P45" i="1"/>
  <c r="B18" i="1"/>
  <c r="B17" i="1"/>
  <c r="E19" i="1"/>
  <c r="F21" i="1"/>
  <c r="E13" i="1"/>
  <c r="E14" i="1"/>
  <c r="K12" i="1"/>
  <c r="M4" i="1" a="1"/>
  <c r="N4" i="1" s="1"/>
  <c r="K6" i="1"/>
  <c r="J6" i="1"/>
  <c r="J4" i="1" a="1"/>
  <c r="J4" i="1" s="1"/>
  <c r="K5" i="1"/>
  <c r="L6" i="1" s="1" a="1"/>
  <c r="L6" i="1" s="1"/>
  <c r="J8" i="1" a="1"/>
  <c r="J8" i="1" s="1"/>
  <c r="G9" i="1" a="1"/>
  <c r="H9" i="1" s="1"/>
  <c r="D9" i="1"/>
  <c r="E10" i="1"/>
  <c r="D10" i="1"/>
  <c r="C9" i="1"/>
  <c r="G7" i="1"/>
  <c r="B9" i="1"/>
  <c r="H7" i="1"/>
  <c r="E7" i="1"/>
  <c r="D7" i="1"/>
  <c r="C7" i="1"/>
  <c r="B7" i="1"/>
  <c r="L18" i="1"/>
  <c r="F9" i="1"/>
  <c r="G9" i="1" l="1"/>
  <c r="J5" i="1"/>
  <c r="K4" i="1"/>
  <c r="N5" i="1"/>
  <c r="G11" i="1"/>
  <c r="M5" i="1"/>
  <c r="J9" i="1"/>
  <c r="L7" i="1"/>
  <c r="M7" i="1"/>
  <c r="M4" i="1"/>
  <c r="L24" i="1"/>
  <c r="K14" i="1"/>
  <c r="K15" i="1" s="1"/>
  <c r="K9" i="1"/>
  <c r="H12" i="1"/>
  <c r="H10" i="1"/>
  <c r="H20" i="1" s="1" a="1"/>
  <c r="G12" i="1"/>
  <c r="G10" i="1"/>
  <c r="F11" i="1" s="1"/>
  <c r="K10" i="1"/>
  <c r="K8" i="1"/>
  <c r="M6" i="1"/>
  <c r="H11" i="1"/>
  <c r="J10" i="1"/>
  <c r="E9" i="1"/>
  <c r="H20" i="1" l="1"/>
  <c r="H24" i="1"/>
  <c r="H23" i="1"/>
  <c r="H21" i="1"/>
  <c r="H22" i="1"/>
  <c r="H16" i="1" a="1"/>
  <c r="H16" i="1" l="1"/>
  <c r="I17" i="1"/>
  <c r="J18" i="1"/>
  <c r="L21" i="1" s="1"/>
  <c r="I16" i="1"/>
  <c r="J17" i="1"/>
  <c r="J16" i="1"/>
  <c r="L23" i="1" s="1"/>
  <c r="H17" i="1"/>
  <c r="I18" i="1"/>
  <c r="H18" i="1"/>
  <c r="M14" i="1" l="1" a="1"/>
  <c r="N14" i="1" l="1"/>
  <c r="M14" i="1"/>
  <c r="N16" i="1"/>
  <c r="N15" i="1"/>
  <c r="M15" i="1"/>
  <c r="M16" i="1"/>
</calcChain>
</file>

<file path=xl/sharedStrings.xml><?xml version="1.0" encoding="utf-8"?>
<sst xmlns="http://schemas.openxmlformats.org/spreadsheetml/2006/main" count="79" uniqueCount="42">
  <si>
    <t>ca</t>
  </si>
  <si>
    <t>LN</t>
  </si>
  <si>
    <t>LOG</t>
  </si>
  <si>
    <t>EXP</t>
  </si>
  <si>
    <t>SIN</t>
  </si>
  <si>
    <t>ACOS</t>
  </si>
  <si>
    <t>ACOSH</t>
  </si>
  <si>
    <t>COS</t>
  </si>
  <si>
    <t>COSH</t>
  </si>
  <si>
    <t>ASIN</t>
  </si>
  <si>
    <t>ASINH</t>
  </si>
  <si>
    <t>ATAN</t>
  </si>
  <si>
    <t>ATAN2</t>
  </si>
  <si>
    <t>ATANH</t>
  </si>
  <si>
    <t>SINH</t>
  </si>
  <si>
    <t>TAN</t>
  </si>
  <si>
    <t>TANH</t>
  </si>
  <si>
    <t>ABS</t>
  </si>
  <si>
    <t>A</t>
  </si>
  <si>
    <t>MAX</t>
  </si>
  <si>
    <t>MIN</t>
  </si>
  <si>
    <t>RADIANS</t>
  </si>
  <si>
    <t>DEGREES</t>
  </si>
  <si>
    <t>POWER</t>
  </si>
  <si>
    <t>MOD</t>
  </si>
  <si>
    <t>SQRT</t>
  </si>
  <si>
    <t>SUMPRODUCT</t>
  </si>
  <si>
    <t>VALUE</t>
  </si>
  <si>
    <t>LOOKUP</t>
  </si>
  <si>
    <t>MATCH</t>
  </si>
  <si>
    <t>VLOOKUP</t>
  </si>
  <si>
    <t>HLOOKUP</t>
  </si>
  <si>
    <t>B</t>
  </si>
  <si>
    <t>G</t>
  </si>
  <si>
    <t>C</t>
  </si>
  <si>
    <t>M</t>
  </si>
  <si>
    <t>E</t>
  </si>
  <si>
    <t>Z</t>
  </si>
  <si>
    <t>F</t>
  </si>
  <si>
    <t>N</t>
  </si>
  <si>
    <t>K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</si>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</sst>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st_lin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A1">
            <v>2</v>
          </cell>
        </row>
        <row r="2">
          <cell r="A2">
            <v>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5"/>
  <sheetViews>
    <sheetView tabSelected="1" topLeftCell="A39" workbookViewId="0">
      <selection activeCell="K53" sqref="K53"/>
    </sheetView>
  </sheetViews>
  <sheetFormatPr defaultColWidth="11" defaultRowHeight="15.75"/>
  <cols>
    <col min="6" max="7" width="11.375" bestFit="1" customWidth="1"/>
    <col min="22" max="22" width="11.875" bestFit="1" customWidth="1"/>
    <col min="23" max="24" width="11.125" bestFit="1" customWidth="1"/>
  </cols>
  <sheetData>
    <row r="1" spans="2:14">
      <c r="F1">
        <v>1</v>
      </c>
    </row>
    <row r="2" spans="2:14">
      <c r="B2">
        <v>1</v>
      </c>
      <c r="C2">
        <v>1</v>
      </c>
      <c r="D2">
        <v>2</v>
      </c>
      <c r="E2">
        <v>2</v>
      </c>
      <c r="G2">
        <v>5</v>
      </c>
      <c r="H2">
        <v>5</v>
      </c>
    </row>
    <row r="3" spans="2:14">
      <c r="B3">
        <v>1</v>
      </c>
      <c r="C3">
        <v>1</v>
      </c>
      <c r="D3">
        <v>2</v>
      </c>
      <c r="E3">
        <v>2</v>
      </c>
      <c r="G3">
        <v>5</v>
      </c>
      <c r="H3">
        <v>5</v>
      </c>
    </row>
    <row r="4" spans="2:14">
      <c r="B4">
        <v>3</v>
      </c>
      <c r="C4">
        <v>3</v>
      </c>
      <c r="D4">
        <v>4</v>
      </c>
      <c r="E4">
        <v>4</v>
      </c>
      <c r="G4">
        <v>5</v>
      </c>
      <c r="H4">
        <v>5</v>
      </c>
      <c r="J4">
        <f t="array" ref="J4:K5">H2</f>
        <v>5</v>
      </c>
      <c r="K4">
        <v>5</v>
      </c>
      <c r="M4">
        <f t="array" ref="M4:N5">{1,2;1,2}</f>
        <v>1</v>
      </c>
      <c r="N4">
        <v>2</v>
      </c>
    </row>
    <row r="5" spans="2:14">
      <c r="B5">
        <v>3</v>
      </c>
      <c r="C5">
        <v>3</v>
      </c>
      <c r="D5">
        <v>4</v>
      </c>
      <c r="E5">
        <v>4</v>
      </c>
      <c r="G5">
        <v>5</v>
      </c>
      <c r="H5">
        <v>5</v>
      </c>
      <c r="J5">
        <v>5</v>
      </c>
      <c r="K5">
        <v>5</v>
      </c>
      <c r="M5">
        <v>1</v>
      </c>
      <c r="N5">
        <v>2</v>
      </c>
    </row>
    <row r="6" spans="2:14">
      <c r="J6" t="e">
        <f>J4:K5</f>
        <v>#VALUE!</v>
      </c>
      <c r="K6">
        <f>{1,2;1,2}</f>
        <v>1</v>
      </c>
      <c r="L6">
        <f t="array" ref="L6:M7">K6+K5</f>
        <v>6</v>
      </c>
      <c r="M6">
        <v>6</v>
      </c>
    </row>
    <row r="7" spans="2:14">
      <c r="B7">
        <f>SUM(B2:E5)</f>
        <v>40</v>
      </c>
      <c r="C7">
        <f>SUM(B2:C3,D2:E3,B4:C5,D4:E5)</f>
        <v>40</v>
      </c>
      <c r="D7">
        <f>SUM(B2:E5 C3:D4)</f>
        <v>10</v>
      </c>
      <c r="E7">
        <f>SUM(E3:G4 (B2:E5,G2:H5))</f>
        <v>16</v>
      </c>
      <c r="G7">
        <f>INT(3.5)+G2</f>
        <v>8</v>
      </c>
      <c r="H7">
        <f>AVERAGE(B2:E5)</f>
        <v>2.5</v>
      </c>
      <c r="L7">
        <v>6</v>
      </c>
      <c r="M7">
        <v>6</v>
      </c>
    </row>
    <row r="8" spans="2:14">
      <c r="J8">
        <f t="array" ref="J8:K10">G2:H2</f>
        <v>5</v>
      </c>
      <c r="K8">
        <v>5</v>
      </c>
    </row>
    <row r="9" spans="2:14">
      <c r="B9">
        <f>SUM(a,b,d,e,f,g)</f>
        <v>104</v>
      </c>
      <c r="C9">
        <f>SUM(a,b,d,e,f,g,Sheet2!B3:B4)</f>
        <v>116</v>
      </c>
      <c r="D9">
        <f>SUM(B2:E5:f)</f>
        <v>80</v>
      </c>
      <c r="E9">
        <f ca="1">C9+D9+G7+G2+F1+F9</f>
        <v>250</v>
      </c>
      <c r="F9">
        <f ca="1">SUM(INDIRECT("f"))</f>
        <v>40</v>
      </c>
      <c r="G9">
        <f t="array" ref="G9:H12">G2:G5+E2:E5</f>
        <v>7</v>
      </c>
      <c r="H9">
        <v>7</v>
      </c>
      <c r="J9">
        <v>5</v>
      </c>
      <c r="K9">
        <v>5</v>
      </c>
    </row>
    <row r="10" spans="2:14">
      <c r="D10">
        <f>SUM(B2:E5)</f>
        <v>40</v>
      </c>
      <c r="E10">
        <f>SUM(f)</f>
        <v>40</v>
      </c>
      <c r="G10">
        <v>7</v>
      </c>
      <c r="H10">
        <v>7</v>
      </c>
      <c r="J10">
        <v>5</v>
      </c>
      <c r="K10">
        <v>5</v>
      </c>
    </row>
    <row r="11" spans="2:14">
      <c r="F11">
        <f>SUM(G10:G11,G12)</f>
        <v>25</v>
      </c>
      <c r="G11">
        <v>9</v>
      </c>
      <c r="H11">
        <v>9</v>
      </c>
    </row>
    <row r="12" spans="2:14">
      <c r="G12">
        <v>9</v>
      </c>
      <c r="H12">
        <v>9</v>
      </c>
      <c r="K12" t="e">
        <f>J8:K10 L6:M7</f>
        <v>#NULL!</v>
      </c>
    </row>
    <row r="13" spans="2:14">
      <c r="C13" t="s">
        <v>0</v>
      </c>
      <c r="E13" t="str">
        <f>"ciao"&amp;B13&amp;" cc" &amp;C13</f>
        <v>ciao ccca</v>
      </c>
    </row>
    <row r="14" spans="2:14">
      <c r="E14" t="str">
        <f>"ciao"&amp;B13&amp;" cc" &amp;C13</f>
        <v>ciao ccca</v>
      </c>
      <c r="K14">
        <f>IFERROR(K12,3)</f>
        <v>3</v>
      </c>
      <c r="M14">
        <f t="array" ref="M14:N16">IFERROR(I16:J18,1)</f>
        <v>9</v>
      </c>
      <c r="N14">
        <v>1</v>
      </c>
    </row>
    <row r="15" spans="2:14">
      <c r="B15">
        <v>1</v>
      </c>
      <c r="C15" s="1">
        <v>0</v>
      </c>
      <c r="K15">
        <f>IFERROR(K14,1)</f>
        <v>3</v>
      </c>
      <c r="M15">
        <v>9</v>
      </c>
      <c r="N15">
        <v>1</v>
      </c>
    </row>
    <row r="16" spans="2:14">
      <c r="H16">
        <f t="array" ref="H16:J18">G11:H12</f>
        <v>9</v>
      </c>
      <c r="I16">
        <v>9</v>
      </c>
      <c r="J16" t="e">
        <v>#N/A</v>
      </c>
      <c r="M16">
        <v>1</v>
      </c>
      <c r="N16">
        <v>1</v>
      </c>
    </row>
    <row r="17" spans="1:19">
      <c r="B17">
        <f>[1]Sheet1!$A$1+1</f>
        <v>3</v>
      </c>
      <c r="C17" s="1"/>
      <c r="H17">
        <v>9</v>
      </c>
      <c r="I17">
        <v>9</v>
      </c>
      <c r="J17" t="e">
        <v>#N/A</v>
      </c>
    </row>
    <row r="18" spans="1:19">
      <c r="B18">
        <f>[1]Sheet1!$A$1+[1]Sheet1!$A$2</f>
        <v>4</v>
      </c>
      <c r="H18" t="e">
        <v>#N/A</v>
      </c>
      <c r="I18" t="e">
        <v>#N/A</v>
      </c>
      <c r="J18" t="e">
        <v>#N/A</v>
      </c>
      <c r="L18">
        <f ca="1">IFERROR(INDIRECT("ab")+1, 33)</f>
        <v>33</v>
      </c>
    </row>
    <row r="19" spans="1:19">
      <c r="E19">
        <f>D16*3</f>
        <v>0</v>
      </c>
    </row>
    <row r="20" spans="1:19">
      <c r="H20">
        <f t="array" ref="H20:H24">IF(G9:G12&lt;&gt;H10:H13,1,0)</f>
        <v>0</v>
      </c>
    </row>
    <row r="21" spans="1:19">
      <c r="F21">
        <f>C19+1</f>
        <v>1</v>
      </c>
      <c r="H21">
        <v>1</v>
      </c>
      <c r="L21" t="b">
        <f>ISERROR(J18)</f>
        <v>1</v>
      </c>
    </row>
    <row r="22" spans="1:19">
      <c r="H22">
        <v>0</v>
      </c>
    </row>
    <row r="23" spans="1:19">
      <c r="H23">
        <v>1</v>
      </c>
      <c r="L23" t="b">
        <f>ISERR(J16)</f>
        <v>0</v>
      </c>
    </row>
    <row r="24" spans="1:19">
      <c r="H24" t="e">
        <v>#N/A</v>
      </c>
      <c r="L24" t="b">
        <f>ISERR(K12)</f>
        <v>1</v>
      </c>
    </row>
    <row r="26" spans="1:19">
      <c r="A26" t="s">
        <v>1</v>
      </c>
      <c r="B26">
        <v>1</v>
      </c>
      <c r="C26">
        <v>2.5</v>
      </c>
      <c r="D26">
        <v>3</v>
      </c>
      <c r="E26">
        <v>10</v>
      </c>
      <c r="F26" t="s">
        <v>18</v>
      </c>
      <c r="G26">
        <v>-1</v>
      </c>
      <c r="I26">
        <f>LN(B26)</f>
        <v>0</v>
      </c>
      <c r="J26">
        <f t="shared" ref="J26:N26" si="0">LN(C26)</f>
        <v>0.91629073187415511</v>
      </c>
      <c r="K26">
        <f t="shared" si="0"/>
        <v>1.0986122886681098</v>
      </c>
      <c r="L26">
        <f t="shared" si="0"/>
        <v>2.3025850929940459</v>
      </c>
      <c r="M26" t="e">
        <f t="shared" si="0"/>
        <v>#VALUE!</v>
      </c>
      <c r="N26" t="e">
        <f t="shared" si="0"/>
        <v>#NUM!</v>
      </c>
      <c r="O26">
        <f t="array" ref="O26">SUM(LN(B26:E26))</f>
        <v>4.317488113536311</v>
      </c>
      <c r="P26">
        <f t="array" ref="P26:R26">LN(B26:E26)</f>
        <v>0</v>
      </c>
      <c r="Q26">
        <v>0.91629073187415511</v>
      </c>
      <c r="R26">
        <v>1.0986122886681098</v>
      </c>
    </row>
    <row r="27" spans="1:19">
      <c r="A27" t="s">
        <v>2</v>
      </c>
      <c r="B27">
        <v>1</v>
      </c>
      <c r="C27">
        <v>2.5</v>
      </c>
      <c r="D27">
        <v>3</v>
      </c>
      <c r="E27">
        <v>10</v>
      </c>
      <c r="F27" t="s">
        <v>18</v>
      </c>
      <c r="G27">
        <v>-1</v>
      </c>
      <c r="I27">
        <f>LOG(B27)</f>
        <v>0</v>
      </c>
      <c r="J27">
        <f t="shared" ref="J27:N27" si="1">LOG(C27)</f>
        <v>0.3979400086720376</v>
      </c>
      <c r="K27">
        <f t="shared" si="1"/>
        <v>0.47712125471966244</v>
      </c>
      <c r="L27">
        <f t="shared" si="1"/>
        <v>1</v>
      </c>
      <c r="M27" t="e">
        <f t="shared" si="1"/>
        <v>#VALUE!</v>
      </c>
      <c r="N27" t="e">
        <f t="shared" si="1"/>
        <v>#NUM!</v>
      </c>
      <c r="O27">
        <f t="array" ref="O27">SUM(LOG(B27:E27))</f>
        <v>1.8750612633917001</v>
      </c>
      <c r="P27">
        <f t="array" ref="P27:S27">LOG(B27:E27)</f>
        <v>0</v>
      </c>
      <c r="Q27">
        <v>0.3979400086720376</v>
      </c>
      <c r="R27">
        <v>0.47712125471966244</v>
      </c>
      <c r="S27">
        <v>1</v>
      </c>
    </row>
    <row r="28" spans="1:19">
      <c r="A28" t="s">
        <v>3</v>
      </c>
      <c r="B28">
        <v>1</v>
      </c>
      <c r="C28">
        <v>2.5</v>
      </c>
      <c r="D28">
        <v>3</v>
      </c>
      <c r="E28">
        <v>10</v>
      </c>
      <c r="F28" t="s">
        <v>18</v>
      </c>
      <c r="G28">
        <v>0</v>
      </c>
      <c r="I28">
        <f>EXP(B28)</f>
        <v>2.7182818284590451</v>
      </c>
      <c r="J28">
        <f>EXP(C28)</f>
        <v>12.182493960703473</v>
      </c>
      <c r="K28">
        <f>EXP(D28)</f>
        <v>20.085536923187668</v>
      </c>
      <c r="L28">
        <f>EXP(E28)</f>
        <v>22026.465794806718</v>
      </c>
      <c r="M28" t="e">
        <f>EXP(F28)</f>
        <v>#VALUE!</v>
      </c>
      <c r="N28" t="e">
        <f>LOG(G28)</f>
        <v>#NUM!</v>
      </c>
      <c r="O28">
        <f t="array" ref="O28">SUM(EXP(B28:E28))</f>
        <v>22061.452107519068</v>
      </c>
      <c r="P28">
        <f t="array" ref="P28:S28">EXP(B28:E28)</f>
        <v>2.7182818284590451</v>
      </c>
      <c r="Q28">
        <v>12.182493960703473</v>
      </c>
      <c r="R28">
        <v>20.085536923187668</v>
      </c>
      <c r="S28">
        <v>22026.465794806718</v>
      </c>
    </row>
    <row r="29" spans="1:19">
      <c r="A29" t="s">
        <v>5</v>
      </c>
      <c r="B29">
        <v>0</v>
      </c>
      <c r="C29">
        <v>0.2</v>
      </c>
      <c r="D29">
        <v>0.5</v>
      </c>
      <c r="E29">
        <v>1</v>
      </c>
      <c r="F29" t="s">
        <v>18</v>
      </c>
      <c r="G29">
        <v>2</v>
      </c>
      <c r="I29">
        <f t="shared" ref="I29:N29" si="2">ACOS(B29)</f>
        <v>1.5707963267948966</v>
      </c>
      <c r="J29">
        <f t="shared" si="2"/>
        <v>1.3694384060045657</v>
      </c>
      <c r="K29">
        <f t="shared" si="2"/>
        <v>1.0471975511965976</v>
      </c>
      <c r="L29">
        <f t="shared" si="2"/>
        <v>0</v>
      </c>
      <c r="M29" t="e">
        <f t="shared" si="2"/>
        <v>#VALUE!</v>
      </c>
      <c r="N29" t="e">
        <f t="shared" si="2"/>
        <v>#NUM!</v>
      </c>
      <c r="O29">
        <f t="array" ref="O29">SUM(ACOS(B29:E29))</f>
        <v>3.9874322839960596</v>
      </c>
      <c r="P29">
        <f t="array" ref="P29:S29">ACOS(B29:E29)</f>
        <v>1.5707963267948966</v>
      </c>
      <c r="Q29">
        <v>1.3694384060045657</v>
      </c>
      <c r="R29">
        <v>1.0471975511965976</v>
      </c>
      <c r="S29">
        <v>0</v>
      </c>
    </row>
    <row r="30" spans="1:19">
      <c r="A30" t="s">
        <v>6</v>
      </c>
      <c r="B30">
        <v>1</v>
      </c>
      <c r="C30">
        <v>2</v>
      </c>
      <c r="D30">
        <v>3</v>
      </c>
      <c r="E30">
        <v>4</v>
      </c>
      <c r="F30" t="s">
        <v>18</v>
      </c>
      <c r="G30">
        <v>0.5</v>
      </c>
      <c r="I30">
        <f t="shared" ref="I30:N30" si="3">ACOSH(B30)</f>
        <v>0</v>
      </c>
      <c r="J30">
        <f t="shared" si="3"/>
        <v>1.3169578969248166</v>
      </c>
      <c r="K30">
        <f t="shared" si="3"/>
        <v>1.7627471740390861</v>
      </c>
      <c r="L30">
        <f t="shared" si="3"/>
        <v>2.0634370688955608</v>
      </c>
      <c r="M30" t="e">
        <f t="shared" si="3"/>
        <v>#VALUE!</v>
      </c>
      <c r="N30" t="e">
        <f t="shared" si="3"/>
        <v>#NUM!</v>
      </c>
      <c r="O30">
        <f t="array" ref="O30">SUM(ACOSH(B30:E30))</f>
        <v>5.1431421398594637</v>
      </c>
      <c r="P30">
        <f t="array" ref="P30:S30">ACOSH(B30:E30)</f>
        <v>0</v>
      </c>
      <c r="Q30">
        <v>1.3169578969248166</v>
      </c>
      <c r="R30">
        <v>1.7627471740390861</v>
      </c>
      <c r="S30">
        <v>2.0634370688955608</v>
      </c>
    </row>
    <row r="31" spans="1:19">
      <c r="A31" t="s">
        <v>9</v>
      </c>
      <c r="B31">
        <v>0</v>
      </c>
      <c r="C31">
        <v>0.2</v>
      </c>
      <c r="D31">
        <v>0.5</v>
      </c>
      <c r="E31">
        <v>1</v>
      </c>
      <c r="F31" t="s">
        <v>18</v>
      </c>
      <c r="G31">
        <v>2</v>
      </c>
      <c r="I31">
        <f t="shared" ref="I31:N31" si="4">ASIN(B31)</f>
        <v>0</v>
      </c>
      <c r="J31">
        <f t="shared" si="4"/>
        <v>0.20135792079033082</v>
      </c>
      <c r="K31">
        <f t="shared" si="4"/>
        <v>0.52359877559829893</v>
      </c>
      <c r="L31">
        <f t="shared" si="4"/>
        <v>1.5707963267948966</v>
      </c>
      <c r="M31" t="e">
        <f t="shared" si="4"/>
        <v>#VALUE!</v>
      </c>
      <c r="N31" t="e">
        <f t="shared" si="4"/>
        <v>#NUM!</v>
      </c>
      <c r="O31">
        <f t="array" ref="O31">SUM(ASIN(B31:E31))</f>
        <v>2.2957530231835266</v>
      </c>
      <c r="P31">
        <f t="array" ref="P31:S31">ASIN(B31:E31)</f>
        <v>0</v>
      </c>
      <c r="Q31">
        <v>0.20135792079033082</v>
      </c>
      <c r="R31">
        <v>0.52359877559829893</v>
      </c>
      <c r="S31">
        <v>1.5707963267948966</v>
      </c>
    </row>
    <row r="32" spans="1:19">
      <c r="A32" t="s">
        <v>10</v>
      </c>
      <c r="B32">
        <v>-5</v>
      </c>
      <c r="C32">
        <v>-1</v>
      </c>
      <c r="D32">
        <v>0</v>
      </c>
      <c r="E32">
        <v>20</v>
      </c>
      <c r="F32" t="s">
        <v>18</v>
      </c>
      <c r="I32">
        <f>ASINH(B32)</f>
        <v>-2.3124383412727525</v>
      </c>
      <c r="J32">
        <f>ASINH(C32)</f>
        <v>-0.88137358701954294</v>
      </c>
      <c r="K32">
        <f>ASINH(D32)</f>
        <v>0</v>
      </c>
      <c r="L32">
        <f>ASINH(E32)</f>
        <v>3.6895038689889059</v>
      </c>
      <c r="M32" t="e">
        <f>ASINH(F32)</f>
        <v>#VALUE!</v>
      </c>
      <c r="O32">
        <f t="array" ref="O32">SUM(ASINH(B32:E32))</f>
        <v>0.49569194069661027</v>
      </c>
      <c r="P32">
        <f t="array" ref="P32:S32">ASINH(B32:E32)</f>
        <v>-2.3124383412727525</v>
      </c>
      <c r="Q32">
        <v>-0.88137358701954294</v>
      </c>
      <c r="R32">
        <v>0</v>
      </c>
      <c r="S32">
        <v>3.6895038689889059</v>
      </c>
    </row>
    <row r="33" spans="1:21">
      <c r="A33" t="s">
        <v>11</v>
      </c>
      <c r="B33">
        <v>0</v>
      </c>
      <c r="C33">
        <v>-1</v>
      </c>
      <c r="D33">
        <v>0.5</v>
      </c>
      <c r="E33">
        <v>1</v>
      </c>
      <c r="F33" t="s">
        <v>18</v>
      </c>
      <c r="I33">
        <f>ATAN(B33)</f>
        <v>0</v>
      </c>
      <c r="J33">
        <f>ATAN(C33)</f>
        <v>-0.78539816339744828</v>
      </c>
      <c r="K33">
        <f>ATAN(D33)</f>
        <v>0.46364760900080609</v>
      </c>
      <c r="L33">
        <f>ATAN(E33)</f>
        <v>0.78539816339744828</v>
      </c>
      <c r="M33" t="e">
        <f>ATAN(F33)</f>
        <v>#VALUE!</v>
      </c>
      <c r="O33">
        <f t="array" ref="O33">SUM(ATAN(B33:E33))</f>
        <v>0.46364760900080609</v>
      </c>
      <c r="P33">
        <f t="array" ref="P33:S33">ATAN(B33:E33)</f>
        <v>0</v>
      </c>
      <c r="Q33">
        <v>-0.78539816339744828</v>
      </c>
      <c r="R33">
        <v>0.46364760900080609</v>
      </c>
      <c r="S33">
        <v>0.78539816339744828</v>
      </c>
    </row>
    <row r="34" spans="1:21">
      <c r="A34" t="s">
        <v>12</v>
      </c>
      <c r="B34">
        <v>0</v>
      </c>
      <c r="C34">
        <v>0</v>
      </c>
      <c r="D34">
        <v>2.5</v>
      </c>
      <c r="E34">
        <v>-10</v>
      </c>
      <c r="F34" t="s">
        <v>18</v>
      </c>
      <c r="I34" t="e">
        <f>ATAN2(B34,C34)</f>
        <v>#DIV/0!</v>
      </c>
      <c r="J34">
        <f t="shared" ref="J34:M34" si="5">ATAN2(C34,D34)</f>
        <v>1.5707963267948966</v>
      </c>
      <c r="K34">
        <f t="shared" si="5"/>
        <v>-1.3258176636680326</v>
      </c>
      <c r="L34" t="e">
        <f t="shared" si="5"/>
        <v>#VALUE!</v>
      </c>
      <c r="M34" t="e">
        <f t="shared" si="5"/>
        <v>#VALUE!</v>
      </c>
      <c r="O34" t="e">
        <f t="array" ref="O34">SUM(ATAN2(B34:D34,C34:E34))</f>
        <v>#DIV/0!</v>
      </c>
      <c r="P34">
        <f t="array" ref="P34:Q34">ATAN2(B34:C34,D34:E34)</f>
        <v>1.5707963267948966</v>
      </c>
      <c r="Q34">
        <v>-1.5707963267948966</v>
      </c>
      <c r="T34">
        <f t="array" ref="T34:U34">ATAN2(B34:C34,D34)</f>
        <v>1.5707963267948966</v>
      </c>
      <c r="U34">
        <v>1.5707963267948966</v>
      </c>
    </row>
    <row r="35" spans="1:21">
      <c r="A35" t="s">
        <v>13</v>
      </c>
      <c r="B35">
        <v>0</v>
      </c>
      <c r="C35">
        <v>0.1</v>
      </c>
      <c r="D35">
        <v>0.99</v>
      </c>
      <c r="E35">
        <v>1</v>
      </c>
      <c r="F35" t="s">
        <v>18</v>
      </c>
      <c r="I35">
        <f>ATANH(B35)</f>
        <v>0</v>
      </c>
      <c r="J35">
        <f>ATANH(C35)</f>
        <v>0.10033534773107562</v>
      </c>
      <c r="K35">
        <f>ATANH(D35)</f>
        <v>2.6466524123622457</v>
      </c>
      <c r="L35" t="e">
        <f>ATANH(E35)</f>
        <v>#NUM!</v>
      </c>
      <c r="M35" t="e">
        <f>ATANH(F35)</f>
        <v>#VALUE!</v>
      </c>
      <c r="O35">
        <f t="array" ref="O35">SUM(ATANH(B35:D35))</f>
        <v>2.7469877600933215</v>
      </c>
      <c r="P35">
        <f t="array" ref="P35:S35">ATANH(B35:E35)</f>
        <v>0</v>
      </c>
      <c r="Q35">
        <v>0.10033534773107562</v>
      </c>
      <c r="R35">
        <v>2.6466524123622457</v>
      </c>
      <c r="S35" t="e">
        <v>#NUM!</v>
      </c>
    </row>
    <row r="36" spans="1:21">
      <c r="A36" t="s">
        <v>7</v>
      </c>
      <c r="B36">
        <v>0</v>
      </c>
      <c r="C36">
        <v>0.5</v>
      </c>
      <c r="D36">
        <v>1</v>
      </c>
      <c r="E36">
        <v>-1</v>
      </c>
      <c r="F36" t="s">
        <v>18</v>
      </c>
      <c r="I36">
        <f>COS(B36)</f>
        <v>1</v>
      </c>
      <c r="J36">
        <f>COS(C36)</f>
        <v>0.87758256189037276</v>
      </c>
      <c r="K36">
        <f>COS(D36)</f>
        <v>0.54030230586813977</v>
      </c>
      <c r="L36">
        <f>COS(E36)</f>
        <v>0.54030230586813977</v>
      </c>
      <c r="M36" t="e">
        <f>COS(F36)</f>
        <v>#VALUE!</v>
      </c>
      <c r="O36">
        <f t="array" ref="O36">SUM(COS(B36:E36))</f>
        <v>2.9581871736266523</v>
      </c>
      <c r="P36">
        <f t="array" ref="P36:S36">COS(B36:E36)</f>
        <v>1</v>
      </c>
      <c r="Q36">
        <v>0.87758256189037276</v>
      </c>
      <c r="R36">
        <v>0.54030230586813977</v>
      </c>
      <c r="S36">
        <v>0.54030230586813977</v>
      </c>
    </row>
    <row r="37" spans="1:21">
      <c r="A37" t="s">
        <v>8</v>
      </c>
      <c r="B37">
        <v>0</v>
      </c>
      <c r="C37">
        <v>0.5</v>
      </c>
      <c r="D37">
        <v>1</v>
      </c>
      <c r="E37">
        <v>-1</v>
      </c>
      <c r="F37" t="s">
        <v>18</v>
      </c>
      <c r="I37">
        <f>COSH(B37)</f>
        <v>1</v>
      </c>
      <c r="J37">
        <f>COSH(C37)</f>
        <v>1.1276259652063807</v>
      </c>
      <c r="K37">
        <f>COSH(D37)</f>
        <v>1.5430806348152437</v>
      </c>
      <c r="L37">
        <f>COSH(E37)</f>
        <v>1.5430806348152437</v>
      </c>
      <c r="M37" t="e">
        <f>COSH(F37)</f>
        <v>#VALUE!</v>
      </c>
      <c r="O37">
        <f t="array" ref="O37">SUM(COSH(B37:E37))</f>
        <v>5.2137872348368681</v>
      </c>
      <c r="P37">
        <f t="array" ref="P37:S37">COSH(B37:E37)</f>
        <v>1</v>
      </c>
      <c r="Q37">
        <v>1.1276259652063807</v>
      </c>
      <c r="R37">
        <v>1.5430806348152437</v>
      </c>
      <c r="S37">
        <v>1.5430806348152437</v>
      </c>
    </row>
    <row r="38" spans="1:21">
      <c r="A38" t="s">
        <v>4</v>
      </c>
      <c r="B38">
        <v>0</v>
      </c>
      <c r="C38">
        <v>0.5</v>
      </c>
      <c r="D38">
        <v>1</v>
      </c>
      <c r="E38">
        <v>-1</v>
      </c>
      <c r="F38" t="s">
        <v>18</v>
      </c>
      <c r="I38">
        <f>SIN(B38)</f>
        <v>0</v>
      </c>
      <c r="J38">
        <f>SIN(C38)</f>
        <v>0.47942553860420301</v>
      </c>
      <c r="K38">
        <f>SIN(D38)</f>
        <v>0.8414709848078965</v>
      </c>
      <c r="L38">
        <f>SIN(E38)</f>
        <v>-0.8414709848078965</v>
      </c>
      <c r="M38" t="e">
        <f>SIN(F38)</f>
        <v>#VALUE!</v>
      </c>
      <c r="O38">
        <f t="array" ref="O38">SUM(SIN(B38:E38))</f>
        <v>0.47942553860420301</v>
      </c>
      <c r="P38">
        <f t="array" ref="P38:S38">SIN(B38:E38)</f>
        <v>0</v>
      </c>
      <c r="Q38">
        <v>0.47942553860420301</v>
      </c>
      <c r="R38">
        <v>0.8414709848078965</v>
      </c>
      <c r="S38">
        <v>-0.8414709848078965</v>
      </c>
    </row>
    <row r="39" spans="1:21">
      <c r="A39" t="s">
        <v>14</v>
      </c>
      <c r="B39">
        <v>0</v>
      </c>
      <c r="C39">
        <v>0.5</v>
      </c>
      <c r="D39">
        <v>1</v>
      </c>
      <c r="E39">
        <v>-1</v>
      </c>
      <c r="F39" t="s">
        <v>18</v>
      </c>
      <c r="I39">
        <f>SINH(B39)</f>
        <v>0</v>
      </c>
      <c r="J39">
        <f>SINH(C39)</f>
        <v>0.52109530549374738</v>
      </c>
      <c r="K39">
        <f>SINH(D39)</f>
        <v>1.1752011936438014</v>
      </c>
      <c r="L39">
        <f>SINH(E39)</f>
        <v>-1.1752011936438014</v>
      </c>
      <c r="M39" t="e">
        <f>SINH(F39)</f>
        <v>#VALUE!</v>
      </c>
      <c r="O39">
        <f t="array" ref="O39">SUM(SINH(B39:E39))</f>
        <v>0.5210953054937475</v>
      </c>
      <c r="P39">
        <f t="array" ref="P39:S39">SINH(B39:E39)</f>
        <v>0</v>
      </c>
      <c r="Q39">
        <v>0.52109530549374738</v>
      </c>
      <c r="R39">
        <v>1.1752011936438014</v>
      </c>
      <c r="S39">
        <v>-1.1752011936438014</v>
      </c>
    </row>
    <row r="40" spans="1:21">
      <c r="A40" t="s">
        <v>15</v>
      </c>
      <c r="B40">
        <v>0</v>
      </c>
      <c r="C40">
        <v>0.5</v>
      </c>
      <c r="D40">
        <v>1</v>
      </c>
      <c r="E40">
        <v>-1</v>
      </c>
      <c r="F40" t="s">
        <v>18</v>
      </c>
      <c r="I40">
        <f>TAN(B40)</f>
        <v>0</v>
      </c>
      <c r="J40">
        <f>TAN(C40)</f>
        <v>0.54630248984379048</v>
      </c>
      <c r="K40">
        <f>TAN(D40)</f>
        <v>1.5574077246549023</v>
      </c>
      <c r="L40">
        <f>TAN(E40)</f>
        <v>-1.5574077246549023</v>
      </c>
      <c r="M40" t="e">
        <f>TAN(F40)</f>
        <v>#VALUE!</v>
      </c>
      <c r="O40">
        <f t="array" ref="O40">SUM(TAN(B40:E40))</f>
        <v>0.54630248984379071</v>
      </c>
      <c r="P40">
        <f t="array" ref="P40:S40">TAN(B40:E40)</f>
        <v>0</v>
      </c>
      <c r="Q40">
        <v>0.54630248984379048</v>
      </c>
      <c r="R40">
        <v>1.5574077246549023</v>
      </c>
      <c r="S40">
        <v>-1.5574077246549023</v>
      </c>
    </row>
    <row r="41" spans="1:21">
      <c r="A41" t="s">
        <v>16</v>
      </c>
      <c r="B41">
        <v>0</v>
      </c>
      <c r="C41">
        <v>0.5</v>
      </c>
      <c r="D41">
        <v>-1</v>
      </c>
      <c r="E41">
        <v>10</v>
      </c>
      <c r="F41" t="s">
        <v>18</v>
      </c>
      <c r="I41">
        <f>TANH(B41)</f>
        <v>0</v>
      </c>
      <c r="J41">
        <f>TANH(C41)</f>
        <v>0.46211715726000979</v>
      </c>
      <c r="K41">
        <f>TANH(D41)</f>
        <v>-0.76159415595576485</v>
      </c>
      <c r="L41">
        <f>TANH(E41)</f>
        <v>0.99999999587769262</v>
      </c>
      <c r="M41" t="e">
        <f>TANH(F41)</f>
        <v>#VALUE!</v>
      </c>
      <c r="O41">
        <f t="array" ref="O41">SUM(TANH(B41:E41))</f>
        <v>0.70052299718193756</v>
      </c>
      <c r="P41">
        <f t="array" ref="P41:T41">TANH(B41:F41)</f>
        <v>0</v>
      </c>
      <c r="Q41">
        <v>0.46211715726000979</v>
      </c>
      <c r="R41">
        <v>-0.76159415595576485</v>
      </c>
      <c r="S41">
        <v>0.99999999587769262</v>
      </c>
      <c r="T41" t="e">
        <v>#VALUE!</v>
      </c>
    </row>
    <row r="42" spans="1:21">
      <c r="A42" t="s">
        <v>17</v>
      </c>
      <c r="B42">
        <v>-10</v>
      </c>
      <c r="C42">
        <v>0</v>
      </c>
      <c r="D42">
        <v>10</v>
      </c>
      <c r="E42">
        <v>-1.5</v>
      </c>
      <c r="F42" t="s">
        <v>18</v>
      </c>
      <c r="I42">
        <f>ABS(B42)</f>
        <v>10</v>
      </c>
      <c r="J42">
        <f>ABS(C42)</f>
        <v>0</v>
      </c>
      <c r="K42">
        <f>ABS(D42)</f>
        <v>10</v>
      </c>
      <c r="L42">
        <f>ABS(E42)</f>
        <v>1.5</v>
      </c>
      <c r="M42" t="e">
        <f>ABS(F42)</f>
        <v>#VALUE!</v>
      </c>
      <c r="O42">
        <f t="array" ref="O42">SUM(ABS(B42:E42))</f>
        <v>21.5</v>
      </c>
      <c r="P42">
        <f t="array" ref="P42:S42">ABS(B42:E42)</f>
        <v>10</v>
      </c>
      <c r="Q42">
        <v>0</v>
      </c>
      <c r="R42">
        <v>10</v>
      </c>
      <c r="S42">
        <v>1.5</v>
      </c>
    </row>
    <row r="43" spans="1:21">
      <c r="A43" t="s">
        <v>19</v>
      </c>
      <c r="B43">
        <v>-10</v>
      </c>
      <c r="C43">
        <v>0</v>
      </c>
      <c r="D43">
        <v>10</v>
      </c>
      <c r="E43">
        <v>100</v>
      </c>
      <c r="F43" t="s">
        <v>18</v>
      </c>
      <c r="I43">
        <f>MAX(B43:F43)</f>
        <v>100</v>
      </c>
      <c r="P43">
        <f>MAX(B26:F49)</f>
        <v>120</v>
      </c>
    </row>
    <row r="44" spans="1:21">
      <c r="A44" t="s">
        <v>20</v>
      </c>
      <c r="B44">
        <v>-10</v>
      </c>
      <c r="C44">
        <v>0</v>
      </c>
      <c r="D44">
        <v>10</v>
      </c>
      <c r="E44">
        <v>100</v>
      </c>
      <c r="F44" t="s">
        <v>18</v>
      </c>
      <c r="I44">
        <f>MIN(B44:F44)</f>
        <v>-10</v>
      </c>
      <c r="P44">
        <f>MIN(B26:F49)</f>
        <v>-720</v>
      </c>
    </row>
    <row r="45" spans="1:21">
      <c r="A45" t="s">
        <v>22</v>
      </c>
      <c r="B45">
        <f>PI()</f>
        <v>3.1415926535897931</v>
      </c>
      <c r="C45">
        <f>-PI()/4</f>
        <v>-0.78539816339744828</v>
      </c>
      <c r="D45">
        <v>120</v>
      </c>
      <c r="F45" t="s">
        <v>18</v>
      </c>
      <c r="I45">
        <f>DEGREES(B45)</f>
        <v>180</v>
      </c>
      <c r="J45">
        <f>DEGREES(C45)</f>
        <v>-45</v>
      </c>
      <c r="K45">
        <f>DEGREES(D45)</f>
        <v>6875.4935415698783</v>
      </c>
      <c r="L45">
        <f>DEGREES(E45)</f>
        <v>0</v>
      </c>
      <c r="M45" t="e">
        <f>DEGREES(F45)</f>
        <v>#VALUE!</v>
      </c>
      <c r="O45">
        <f t="array" ref="O45">SUM(DEGREES(B45:E45))</f>
        <v>7010.4935415698783</v>
      </c>
      <c r="P45">
        <f t="array" ref="P45:S45">DEGREES(B45:E45)</f>
        <v>180</v>
      </c>
      <c r="Q45">
        <v>-45</v>
      </c>
      <c r="R45">
        <v>6875.4935415698783</v>
      </c>
      <c r="S45">
        <v>0</v>
      </c>
    </row>
    <row r="46" spans="1:21">
      <c r="A46" t="s">
        <v>21</v>
      </c>
      <c r="B46">
        <v>120</v>
      </c>
      <c r="C46">
        <v>-45</v>
      </c>
      <c r="D46">
        <v>-720</v>
      </c>
      <c r="F46" t="s">
        <v>18</v>
      </c>
      <c r="I46">
        <f>RADIANS(B46)</f>
        <v>2.0943951023931953</v>
      </c>
      <c r="J46">
        <f t="shared" ref="J46:M46" si="6">RADIANS(C46)</f>
        <v>-0.78539816339744828</v>
      </c>
      <c r="K46">
        <f t="shared" si="6"/>
        <v>-12.566370614359172</v>
      </c>
      <c r="L46">
        <f t="shared" si="6"/>
        <v>0</v>
      </c>
      <c r="M46" t="e">
        <f t="shared" si="6"/>
        <v>#VALUE!</v>
      </c>
      <c r="O46">
        <f t="array" ref="O46">SUM(RADIANS(B46:E46))</f>
        <v>-11.257373675363425</v>
      </c>
      <c r="P46">
        <f t="array" ref="P46:S46">RADIANS(B46:E46)</f>
        <v>2.0943951023931953</v>
      </c>
      <c r="Q46">
        <v>-0.78539816339744828</v>
      </c>
      <c r="R46">
        <v>-12.566370614359172</v>
      </c>
      <c r="S46">
        <v>0</v>
      </c>
    </row>
    <row r="47" spans="1:21">
      <c r="A47" t="s">
        <v>23</v>
      </c>
      <c r="B47">
        <v>3</v>
      </c>
      <c r="C47">
        <v>-1</v>
      </c>
      <c r="D47">
        <v>0</v>
      </c>
      <c r="E47">
        <v>0</v>
      </c>
      <c r="F47">
        <v>-1</v>
      </c>
      <c r="G47" t="s">
        <v>18</v>
      </c>
      <c r="I47">
        <f>POWER(B47,C47)</f>
        <v>0.33333333333333331</v>
      </c>
      <c r="J47">
        <f>POWER(C47,D47)</f>
        <v>1</v>
      </c>
      <c r="K47" t="e">
        <f>POWER(D47,E47)</f>
        <v>#NUM!</v>
      </c>
      <c r="L47" t="e">
        <f>POWER(E47,F47)</f>
        <v>#DIV/0!</v>
      </c>
      <c r="M47" t="e">
        <f>POWER(F47,G47)</f>
        <v>#VALUE!</v>
      </c>
      <c r="O47" t="e">
        <f t="array" ref="O47">SUM(POWER(B47:D47,C47:E47))</f>
        <v>#NUM!</v>
      </c>
      <c r="P47">
        <f t="array" ref="P47:S47">POWER(B47:C47,D47:E47)</f>
        <v>1</v>
      </c>
      <c r="Q47">
        <v>1</v>
      </c>
      <c r="R47" t="e">
        <v>#N/A</v>
      </c>
      <c r="S47" t="e">
        <v>#N/A</v>
      </c>
    </row>
    <row r="48" spans="1:21">
      <c r="A48" t="s">
        <v>24</v>
      </c>
      <c r="B48">
        <v>31.5</v>
      </c>
      <c r="C48">
        <v>0</v>
      </c>
      <c r="D48">
        <v>6.7</v>
      </c>
      <c r="E48">
        <v>5</v>
      </c>
      <c r="F48" t="s">
        <v>18</v>
      </c>
      <c r="I48" t="e">
        <f>MOD(B48,C48)</f>
        <v>#DIV/0!</v>
      </c>
      <c r="J48">
        <f>MOD(C48,D48)</f>
        <v>0</v>
      </c>
      <c r="K48">
        <f>MOD(D48,E48)</f>
        <v>1.7000000000000002</v>
      </c>
      <c r="L48" t="e">
        <f>MOD(E48,F48)</f>
        <v>#VALUE!</v>
      </c>
      <c r="M48" t="e">
        <f>MOD(F48,G48)</f>
        <v>#VALUE!</v>
      </c>
      <c r="O48" t="e">
        <f t="array" ref="O48">SUM(MOD(B48:D48,C48:E48))</f>
        <v>#DIV/0!</v>
      </c>
      <c r="P48">
        <f t="array" ref="P48:S48">MOD(B48:C48,D48:E48)</f>
        <v>4.6999999999999993</v>
      </c>
      <c r="Q48">
        <v>0</v>
      </c>
      <c r="R48" t="e">
        <v>#N/A</v>
      </c>
      <c r="S48" t="e">
        <v>#N/A</v>
      </c>
      <c r="T48" s="3">
        <f t="array" ref="T48">SUM(MOD(B48:E48,2))</f>
        <v>3.2</v>
      </c>
    </row>
    <row r="49" spans="1:19">
      <c r="A49" t="s">
        <v>25</v>
      </c>
      <c r="B49">
        <v>2</v>
      </c>
      <c r="C49">
        <v>3.5</v>
      </c>
      <c r="D49">
        <v>9</v>
      </c>
      <c r="E49">
        <v>-0.5</v>
      </c>
      <c r="F49" t="s">
        <v>18</v>
      </c>
      <c r="I49">
        <f>SQRT(B49)</f>
        <v>1.4142135623730951</v>
      </c>
      <c r="J49">
        <f t="shared" ref="J49:M49" si="7">SQRT(C49)</f>
        <v>1.8708286933869707</v>
      </c>
      <c r="K49">
        <f t="shared" si="7"/>
        <v>3</v>
      </c>
      <c r="L49" t="e">
        <f t="shared" si="7"/>
        <v>#NUM!</v>
      </c>
      <c r="M49" t="e">
        <f t="shared" si="7"/>
        <v>#VALUE!</v>
      </c>
      <c r="O49">
        <f t="array" ref="O49">SUM(SQRT(B49:D49))</f>
        <v>6.2850422557600663</v>
      </c>
      <c r="P49">
        <f t="array" ref="P49:S49">SQRT(B49:E49)</f>
        <v>1.4142135623730951</v>
      </c>
      <c r="Q49">
        <v>1.8708286933869707</v>
      </c>
      <c r="R49">
        <v>3</v>
      </c>
      <c r="S49" t="e">
        <v>#NUM!</v>
      </c>
    </row>
    <row r="50" spans="1:19">
      <c r="A50" t="s">
        <v>26</v>
      </c>
      <c r="B50">
        <v>0</v>
      </c>
      <c r="C50">
        <v>1</v>
      </c>
      <c r="D50">
        <v>2</v>
      </c>
      <c r="E50">
        <v>3</v>
      </c>
      <c r="F50" t="s">
        <v>18</v>
      </c>
      <c r="I50">
        <f>SUMPRODUCT(B50:C50,C50:D50,D50:E50)</f>
        <v>6</v>
      </c>
      <c r="J50">
        <f>SUMPRODUCT(C50:D50,D50:E50,E50:F50)</f>
        <v>6</v>
      </c>
      <c r="K50">
        <f>SUMPRODUCT(D50:E50,E50:F50,F50:G50)</f>
        <v>0</v>
      </c>
      <c r="L50" t="e">
        <f>SUMPRODUCT(E50:F50,F50:G50,G50)</f>
        <v>#VALUE!</v>
      </c>
    </row>
    <row r="52" spans="1:19">
      <c r="E52" t="s">
        <v>27</v>
      </c>
      <c r="F52" t="s">
        <v>28</v>
      </c>
      <c r="G52" t="s">
        <v>29</v>
      </c>
      <c r="H52" t="s">
        <v>30</v>
      </c>
      <c r="I52" t="s">
        <v>31</v>
      </c>
    </row>
    <row r="53" spans="1:19">
      <c r="A53" t="s">
        <v>18</v>
      </c>
      <c r="B53">
        <v>2</v>
      </c>
      <c r="C53">
        <v>0.7378690916947479</v>
      </c>
      <c r="D53">
        <v>8</v>
      </c>
      <c r="E53" t="s">
        <v>32</v>
      </c>
      <c r="F53" s="2">
        <f>LOOKUP(E53,$A$52:$A$59,$C$52:$C$59)</f>
        <v>0.47907823066425825</v>
      </c>
      <c r="G53">
        <f>MATCH(E53,$A$52:$A$59,1)</f>
        <v>3</v>
      </c>
      <c r="H53" s="2">
        <f>VLOOKUP(E53,$A$52:$C$59,2)</f>
        <v>4</v>
      </c>
      <c r="I53" t="str">
        <f>HLOOKUP(D53,$A$63:$F$65,2,TRUE)</f>
        <v>M</v>
      </c>
    </row>
    <row r="54" spans="1:19">
      <c r="A54" t="s">
        <v>32</v>
      </c>
      <c r="B54">
        <v>4</v>
      </c>
      <c r="C54">
        <v>0.47907823066425825</v>
      </c>
      <c r="D54">
        <v>7</v>
      </c>
      <c r="E54" t="s">
        <v>33</v>
      </c>
      <c r="F54" s="2">
        <f>LOOKUP(E54,$A$52:$A$59,$C$52:$C$59)</f>
        <v>3.0309719327287099E-2</v>
      </c>
      <c r="G54">
        <f>MATCH(E54,$A$52:$A$59,1)</f>
        <v>5</v>
      </c>
      <c r="H54" s="2">
        <f>VLOOKUP(E54,$A$52:$C$59,2)</f>
        <v>7</v>
      </c>
      <c r="I54" t="str">
        <f>HLOOKUP(D54-5,$A$63:$F$65,2,FALSE)</f>
        <v>C</v>
      </c>
    </row>
    <row r="55" spans="1:19">
      <c r="A55" t="s">
        <v>34</v>
      </c>
      <c r="B55">
        <v>1</v>
      </c>
      <c r="C55">
        <v>0.96857495724960163</v>
      </c>
      <c r="D55">
        <v>6</v>
      </c>
      <c r="E55" t="s">
        <v>35</v>
      </c>
      <c r="F55" s="2">
        <f>LOOKUP(E55,$A$52:$A$59,$C$52:$C$59)</f>
        <v>3.0309719327287099E-2</v>
      </c>
      <c r="G55">
        <f>MATCH(H55,$B$52:$B$59,1)</f>
        <v>6</v>
      </c>
      <c r="H55" s="2">
        <f>VLOOKUP(E55,$A$52:$C$59,2)</f>
        <v>7</v>
      </c>
      <c r="I55" t="str">
        <f>HLOOKUP(E55,$A$64:$F$65,2,FALSE)</f>
        <v>K</v>
      </c>
    </row>
    <row r="56" spans="1:19">
      <c r="A56" t="s">
        <v>33</v>
      </c>
      <c r="B56">
        <v>7</v>
      </c>
      <c r="C56">
        <v>3.0309719327287099E-2</v>
      </c>
      <c r="D56">
        <v>5</v>
      </c>
      <c r="E56" s="2" t="s">
        <v>36</v>
      </c>
      <c r="F56" s="2">
        <f>LOOKUP(E56,$A$52:$A$59,$C$52:$C$59)</f>
        <v>0.96857495724960163</v>
      </c>
      <c r="G56">
        <f>MATCH(E56,$A$52:$A$59,1)</f>
        <v>4</v>
      </c>
      <c r="H56" s="2">
        <f>VLOOKUP(E56,$A$52:$C$59,3)</f>
        <v>0.96857495724960163</v>
      </c>
      <c r="I56">
        <f>HLOOKUP(E56,$A$64:$H$65,2,FALSE)</f>
        <v>234</v>
      </c>
    </row>
    <row r="57" spans="1:19">
      <c r="A57" t="s">
        <v>37</v>
      </c>
      <c r="B57">
        <v>5</v>
      </c>
      <c r="C57">
        <v>0.35204476099741322</v>
      </c>
      <c r="D57">
        <v>4</v>
      </c>
      <c r="E57" t="s">
        <v>36</v>
      </c>
      <c r="F57" s="2" t="e">
        <f>LOOKUP(E57,$B$52:$B$59,$C$52:$C$59)</f>
        <v>#N/A</v>
      </c>
      <c r="G57">
        <f>MATCH(B58,$B$52:$B$59,1)</f>
        <v>7</v>
      </c>
      <c r="H57" s="2">
        <f>VLOOKUP(E57,$A$52:$C$59,2)</f>
        <v>1</v>
      </c>
      <c r="I57">
        <f>HLOOKUP(D57,$A$63:$F$65,3,TRUE)</f>
        <v>54</v>
      </c>
    </row>
    <row r="58" spans="1:19">
      <c r="A58" t="s">
        <v>36</v>
      </c>
      <c r="B58">
        <v>8</v>
      </c>
      <c r="D58">
        <v>3</v>
      </c>
      <c r="E58">
        <v>7</v>
      </c>
      <c r="F58" s="2">
        <f>LOOKUP(E58,$B$52:$B$59,$C$52:$C$59)</f>
        <v>0.35204476099741322</v>
      </c>
      <c r="G58">
        <f>MATCH(5.5,$D$52:$D$59,-1)</f>
        <v>4</v>
      </c>
      <c r="H58" s="2">
        <f>VLOOKUP(E58,$B$52:$C$59,2)</f>
        <v>0.35204476099741322</v>
      </c>
    </row>
    <row r="59" spans="1:19">
      <c r="A59" t="s">
        <v>38</v>
      </c>
      <c r="B59">
        <v>6</v>
      </c>
      <c r="C59">
        <v>0.20954842656952388</v>
      </c>
      <c r="D59">
        <v>2</v>
      </c>
      <c r="E59" t="s">
        <v>39</v>
      </c>
      <c r="F59" s="2" t="e">
        <f>LOOKUP(E59,$B$52:$B$59,$C$52:$C$59)</f>
        <v>#N/A</v>
      </c>
      <c r="G59" t="e">
        <f>MATCH(E59,$A$52:$A$59,0)</f>
        <v>#N/A</v>
      </c>
      <c r="H59" s="2">
        <f>VLOOKUP(E59,$A$52:$C$59,2)</f>
        <v>7</v>
      </c>
    </row>
    <row r="60" spans="1:19">
      <c r="A60" t="s">
        <v>40</v>
      </c>
      <c r="B60">
        <v>3</v>
      </c>
      <c r="C60">
        <v>0.53897460771383143</v>
      </c>
      <c r="D60">
        <v>1</v>
      </c>
      <c r="E60" t="s">
        <v>36</v>
      </c>
      <c r="F60">
        <f>LOOKUP(E58,$B$53:$B$60,$C$53:$C$60)</f>
        <v>3.0309719327287099E-2</v>
      </c>
      <c r="G60">
        <f>MATCH(5.5,$D$52:$D$59,-5)</f>
        <v>4</v>
      </c>
      <c r="H60" s="2">
        <f>VLOOKUP(E60,$A$52:$C$59,2)</f>
        <v>1</v>
      </c>
    </row>
    <row r="61" spans="1:19">
      <c r="E61" t="s">
        <v>36</v>
      </c>
      <c r="F61">
        <f>LOOKUP(E56,$A$53:$A$60,$C$53:$C$60)</f>
        <v>0.96857495724960163</v>
      </c>
      <c r="H61" s="2">
        <f>VLOOKUP(E61,$A$52:$C$59,2,FALSE)</f>
        <v>8</v>
      </c>
    </row>
    <row r="62" spans="1:19">
      <c r="H62">
        <f t="array" ref="H62">SUM(VLOOKUP(A59:A60,$A$52:$C$59,3,FALSE))</f>
        <v>0.20954842656952388</v>
      </c>
    </row>
    <row r="63" spans="1:19">
      <c r="A63">
        <v>1</v>
      </c>
      <c r="B63">
        <v>2</v>
      </c>
      <c r="C63">
        <v>3</v>
      </c>
      <c r="D63">
        <v>6</v>
      </c>
      <c r="E63">
        <v>5</v>
      </c>
      <c r="F63">
        <v>8</v>
      </c>
    </row>
    <row r="64" spans="1:19">
      <c r="A64" t="s">
        <v>18</v>
      </c>
      <c r="B64" t="s">
        <v>34</v>
      </c>
      <c r="C64" t="s">
        <v>32</v>
      </c>
      <c r="D64" t="s">
        <v>36</v>
      </c>
      <c r="E64" t="s">
        <v>41</v>
      </c>
      <c r="F64" t="s">
        <v>35</v>
      </c>
    </row>
    <row r="65" spans="1:6">
      <c r="A65">
        <v>55</v>
      </c>
      <c r="B65">
        <v>67</v>
      </c>
      <c r="C65">
        <v>54</v>
      </c>
      <c r="D65">
        <v>234</v>
      </c>
      <c r="E65">
        <v>2</v>
      </c>
      <c r="F65" t="s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"/>
  <sheetViews>
    <sheetView workbookViewId="0">
      <selection activeCell="B2" sqref="B2:B5"/>
    </sheetView>
  </sheetViews>
  <sheetFormatPr defaultColWidth="11" defaultRowHeight="15.75"/>
  <sheetData>
    <row r="2" spans="2:2">
      <c r="B2">
        <v>6</v>
      </c>
    </row>
    <row r="3" spans="2:2">
      <c r="B3">
        <v>6</v>
      </c>
    </row>
    <row r="4" spans="2:2">
      <c r="B4">
        <v>6</v>
      </c>
    </row>
    <row r="5" spans="2:2">
      <c r="B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Sheet1</vt:lpstr>
      <vt:lpstr>Sheet2</vt:lpstr>
      <vt:lpstr>a</vt:lpstr>
      <vt:lpstr>b</vt:lpstr>
      <vt:lpstr>d</vt:lpstr>
      <vt:lpstr>e</vt:lpstr>
      <vt:lpstr>f</vt:lpstr>
      <vt:lpstr>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Balestrini, Santiago</cp:lastModifiedBy>
  <dcterms:created xsi:type="dcterms:W3CDTF">2017-01-29T15:20:06Z</dcterms:created>
  <dcterms:modified xsi:type="dcterms:W3CDTF">2017-07-24T13:58:48Z</dcterms:modified>
</cp:coreProperties>
</file>