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7" i="1" l="1"/>
  <c r="I56" i="1"/>
  <c r="I55" i="1"/>
  <c r="I54" i="1"/>
  <c r="I53" i="1"/>
  <c r="H62" i="1" a="1"/>
  <c r="H62" i="1" s="1"/>
  <c r="H61" i="1"/>
  <c r="H60" i="1"/>
  <c r="G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K50" i="1" l="1"/>
  <c r="L50" i="1"/>
  <c r="J50" i="1"/>
  <c r="I50" i="1"/>
  <c r="T34" i="1" a="1"/>
  <c r="T34" i="1" s="1"/>
  <c r="T48" i="1" a="1"/>
  <c r="T48" i="1" s="1"/>
  <c r="U34" i="1" l="1"/>
  <c r="I27" i="1"/>
  <c r="J48" i="1"/>
  <c r="I48" i="1"/>
  <c r="P26" i="1" a="1"/>
  <c r="P26" i="1" s="1"/>
  <c r="L45" i="1"/>
  <c r="P49" i="1" a="1"/>
  <c r="Q49" i="1" s="1"/>
  <c r="P48" i="1" a="1"/>
  <c r="P48" i="1" s="1"/>
  <c r="P47" i="1" a="1"/>
  <c r="P47" i="1" s="1"/>
  <c r="P46" i="1" a="1"/>
  <c r="P46" i="1" s="1"/>
  <c r="Q46" i="1"/>
  <c r="R46" i="1"/>
  <c r="P42" i="1" a="1"/>
  <c r="Q42" i="1" s="1"/>
  <c r="P42" i="1"/>
  <c r="P41" i="1" a="1"/>
  <c r="Q41" i="1" s="1"/>
  <c r="P40" i="1" a="1"/>
  <c r="Q40" i="1" s="1"/>
  <c r="R40" i="1"/>
  <c r="S40" i="1"/>
  <c r="P39" i="1" a="1"/>
  <c r="P39" i="1" s="1"/>
  <c r="Q39" i="1"/>
  <c r="R39" i="1"/>
  <c r="S39" i="1"/>
  <c r="P38" i="1" a="1"/>
  <c r="P38" i="1" s="1"/>
  <c r="P37" i="1" a="1"/>
  <c r="Q37" i="1" s="1"/>
  <c r="P37" i="1"/>
  <c r="R37" i="1"/>
  <c r="S37" i="1"/>
  <c r="P36" i="1" a="1"/>
  <c r="R36" i="1" s="1"/>
  <c r="P36" i="1"/>
  <c r="Q36" i="1"/>
  <c r="P35" i="1" a="1"/>
  <c r="Q35" i="1" s="1"/>
  <c r="P35" i="1"/>
  <c r="P33" i="1" a="1"/>
  <c r="R33" i="1" s="1"/>
  <c r="P33" i="1"/>
  <c r="Q33" i="1"/>
  <c r="P32" i="1" a="1"/>
  <c r="P32" i="1" s="1"/>
  <c r="P31" i="1" a="1"/>
  <c r="Q31" i="1" s="1"/>
  <c r="P31" i="1"/>
  <c r="S31" i="1"/>
  <c r="P30" i="1" a="1"/>
  <c r="P30" i="1" s="1"/>
  <c r="P29" i="1" a="1"/>
  <c r="P29" i="1" s="1"/>
  <c r="P28" i="1" a="1"/>
  <c r="P28" i="1" s="1"/>
  <c r="P27" i="1" a="1"/>
  <c r="P27" i="1" s="1"/>
  <c r="P34" i="1" a="1"/>
  <c r="P34" i="1" s="1"/>
  <c r="I26" i="1"/>
  <c r="M42" i="1"/>
  <c r="R35" i="1" l="1"/>
  <c r="R42" i="1"/>
  <c r="S35" i="1"/>
  <c r="S42" i="1"/>
  <c r="S33" i="1"/>
  <c r="S46" i="1"/>
  <c r="R31" i="1"/>
  <c r="S36" i="1"/>
  <c r="P40" i="1"/>
  <c r="R26" i="1"/>
  <c r="Q26" i="1"/>
  <c r="R49" i="1"/>
  <c r="P49" i="1"/>
  <c r="S49" i="1"/>
  <c r="S48" i="1"/>
  <c r="R48" i="1"/>
  <c r="Q48" i="1"/>
  <c r="R47" i="1"/>
  <c r="Q47" i="1"/>
  <c r="S47" i="1"/>
  <c r="T41" i="1"/>
  <c r="P41" i="1"/>
  <c r="S41" i="1"/>
  <c r="R41" i="1"/>
  <c r="S38" i="1"/>
  <c r="R38" i="1"/>
  <c r="Q38" i="1"/>
  <c r="S32" i="1"/>
  <c r="R32" i="1"/>
  <c r="Q32" i="1"/>
  <c r="Q30" i="1"/>
  <c r="S30" i="1"/>
  <c r="R30" i="1"/>
  <c r="S29" i="1"/>
  <c r="R29" i="1"/>
  <c r="Q29" i="1"/>
  <c r="S28" i="1"/>
  <c r="R28" i="1"/>
  <c r="Q28" i="1"/>
  <c r="S27" i="1"/>
  <c r="R27" i="1"/>
  <c r="Q27" i="1"/>
  <c r="Q34" i="1"/>
  <c r="I34" i="1"/>
  <c r="J34" i="1"/>
  <c r="K34" i="1"/>
  <c r="L34" i="1"/>
  <c r="M34" i="1"/>
  <c r="O34" i="1" a="1"/>
  <c r="O34" i="1" s="1"/>
  <c r="O49" i="1" a="1"/>
  <c r="O49" i="1" s="1"/>
  <c r="M49" i="1"/>
  <c r="L49" i="1"/>
  <c r="K49" i="1"/>
  <c r="J49" i="1"/>
  <c r="I49" i="1"/>
  <c r="O48" i="1" a="1"/>
  <c r="O48" i="1" s="1"/>
  <c r="M48" i="1"/>
  <c r="L48" i="1"/>
  <c r="K48" i="1"/>
  <c r="O47" i="1" a="1"/>
  <c r="O47" i="1" s="1"/>
  <c r="M47" i="1"/>
  <c r="L47" i="1"/>
  <c r="K47" i="1"/>
  <c r="J47" i="1"/>
  <c r="I47" i="1"/>
  <c r="O46" i="1" a="1"/>
  <c r="O46" i="1" s="1"/>
  <c r="M46" i="1"/>
  <c r="L46" i="1"/>
  <c r="K46" i="1"/>
  <c r="J46" i="1"/>
  <c r="I46" i="1"/>
  <c r="M45" i="1"/>
  <c r="K45" i="1"/>
  <c r="J45" i="1"/>
  <c r="C45" i="1"/>
  <c r="B45" i="1"/>
  <c r="O45" i="1" s="1" a="1"/>
  <c r="O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L42" i="1"/>
  <c r="K42" i="1"/>
  <c r="J42" i="1"/>
  <c r="I42" i="1"/>
  <c r="I45" i="1" l="1"/>
  <c r="P44" i="1"/>
  <c r="P43" i="1"/>
  <c r="P45" i="1" a="1"/>
  <c r="O39" i="1" a="1"/>
  <c r="O39" i="1" s="1"/>
  <c r="O41" i="1" a="1"/>
  <c r="O41" i="1" s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 s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 s="1"/>
  <c r="O26" i="1" a="1"/>
  <c r="O26" i="1" s="1"/>
  <c r="L28" i="1"/>
  <c r="K28" i="1"/>
  <c r="J28" i="1"/>
  <c r="I28" i="1"/>
  <c r="L27" i="1"/>
  <c r="K27" i="1"/>
  <c r="J27" i="1"/>
  <c r="L26" i="1"/>
  <c r="K26" i="1"/>
  <c r="J26" i="1"/>
  <c r="Q45" i="1" l="1"/>
  <c r="R45" i="1"/>
  <c r="S45" i="1"/>
  <c r="P45" i="1"/>
  <c r="B18" i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J8" i="1" a="1"/>
  <c r="J8" i="1" s="1"/>
  <c r="G9" i="1" a="1"/>
  <c r="H9" i="1" s="1"/>
  <c r="D9" i="1"/>
  <c r="E10" i="1"/>
  <c r="D10" i="1"/>
  <c r="C9" i="1"/>
  <c r="G7" i="1"/>
  <c r="B9" i="1"/>
  <c r="H7" i="1"/>
  <c r="E7" i="1"/>
  <c r="D7" i="1"/>
  <c r="C7" i="1"/>
  <c r="B7" i="1"/>
  <c r="F9" i="1"/>
  <c r="L18" i="1"/>
  <c r="G9" i="1" l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<sst xmlns="http://schemas.openxmlformats.org/spreadsheetml/2006/main" count="79" uniqueCount="42">
  <si>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</si>
  <si>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</si>
  <si>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</si>
  <si>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</si>
  <si>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</si>
  <si>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</si>
  <si>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</si>
  <si>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</si>
  <si>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</si>
  <si>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</si>
  <si>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</si>
  <si>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</si>
  <si>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</si>
  <si>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</si>
  <si>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</si>
  <si>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</si>
  <si>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</si>
  <si>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</si>
  <si>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</si>
  <si>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</si>
  <si>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</si>
  <si>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</si>
  <si>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</si>
  <si>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</si>
  <si>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</si>
  <si>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</si>
  <si>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</si>
  <si>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VALUE</t>
  </si>
  <si>
    <t>LOOKUP</t>
  </si>
  <si>
    <t>MATCH</t>
  </si>
  <si>
    <t>VLOOKUP</t>
  </si>
  <si>
    <t>HLOOKUP</t>
  </si>
  <si>
    <t>B</t>
  </si>
  <si>
    <t>G</t>
  </si>
  <si>
    <t>C</t>
  </si>
  <si>
    <t>M</t>
  </si>
  <si>
    <t>E</t>
  </si>
  <si>
    <t>Z</t>
  </si>
  <si>
    <t>F</t>
  </si>
  <si>
    <t>N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</si>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</sst>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39" workbookViewId="0">
      <selection activeCell="I57" sqref="I57"/>
    </sheetView>
  </sheetViews>
  <sheetFormatPr defaultColWidth="11" defaultRowHeight="15.75"/>
  <cols>
    <col min="6" max="7" width="11.375" bestFit="1" customWidth="1"/>
    <col min="22" max="22" width="11.875" bestFit="1" customWidth="1"/>
    <col min="23" max="24" width="11.125" bestFit="1" customWidth="1"/>
  </cols>
  <sheetData>
    <row r="1" spans="2:14">
      <c r="F1">
        <v>1</v>
      </c>
    </row>
    <row r="2" spans="2:14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>
      <c r="J8">
        <f t="array" ref="J8:K10">G2:H2</f>
        <v>5</v>
      </c>
      <c r="K8">
        <v>5</v>
      </c>
    </row>
    <row r="9" spans="2:14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>
      <c r="F11">
        <f>SUM(G10:G11,G12)</f>
        <v>25</v>
      </c>
      <c r="G11">
        <v>9</v>
      </c>
      <c r="H11">
        <v>9</v>
      </c>
    </row>
    <row r="12" spans="2:14">
      <c r="G12">
        <v>9</v>
      </c>
      <c r="H12">
        <v>9</v>
      </c>
      <c r="K12" t="e">
        <f>J8:K10 L6:M7</f>
        <v>#NULL!</v>
      </c>
    </row>
    <row r="13" spans="2:14">
      <c r="C13" t="s">
        <v>0</v>
      </c>
      <c r="E13" t="str">
        <f>"ciao"&amp;B13&amp;" cc" &amp;C13</f>
        <v>ciao ccca</v>
      </c>
    </row>
    <row r="14" spans="2:14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9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9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9">
      <c r="E19">
        <f>D16*3</f>
        <v>0</v>
      </c>
    </row>
    <row r="20" spans="1:19">
      <c r="H20">
        <f t="array" ref="H20:H24">IF(G9:G12&lt;&gt;H10:H13,1,0)</f>
        <v>0</v>
      </c>
    </row>
    <row r="21" spans="1:19">
      <c r="F21">
        <f>C19+1</f>
        <v>1</v>
      </c>
      <c r="H21">
        <v>1</v>
      </c>
      <c r="L21" t="b">
        <f>ISERROR(J18)</f>
        <v>1</v>
      </c>
    </row>
    <row r="22" spans="1:19">
      <c r="H22">
        <v>0</v>
      </c>
    </row>
    <row r="23" spans="1:19">
      <c r="H23">
        <v>1</v>
      </c>
      <c r="L23" t="b">
        <f>ISERR(J16)</f>
        <v>0</v>
      </c>
    </row>
    <row r="24" spans="1:19">
      <c r="H24" t="e">
        <v>#N/A</v>
      </c>
      <c r="L24" t="b">
        <f>ISERR(K12)</f>
        <v>1</v>
      </c>
    </row>
    <row r="26" spans="1:19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 t="shared" ref="J26:N26" si="0">LN(C26)</f>
        <v>0.91629073187415511</v>
      </c>
      <c r="K26">
        <f t="shared" si="0"/>
        <v>1.0986122886681098</v>
      </c>
      <c r="L26">
        <f t="shared" si="0"/>
        <v>2.3025850929940459</v>
      </c>
      <c r="M26" t="e">
        <f t="shared" si="0"/>
        <v>#VALUE!</v>
      </c>
      <c r="N26" t="e">
        <f t="shared" si="0"/>
        <v>#NUM!</v>
      </c>
      <c r="O26">
        <f t="array" ref="O26">SUM(LN(B26:E26))</f>
        <v>4.317488113536311</v>
      </c>
      <c r="P26">
        <f t="array" ref="P26:R26">LN(B26:E26)</f>
        <v>0</v>
      </c>
      <c r="Q26">
        <v>0.91629073187415511</v>
      </c>
      <c r="R26">
        <v>1.0986122886681098</v>
      </c>
    </row>
    <row r="27" spans="1:19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 t="shared" ref="J27:N27" si="1">LOG(C27)</f>
        <v>0.3979400086720376</v>
      </c>
      <c r="K27">
        <f t="shared" si="1"/>
        <v>0.47712125471966244</v>
      </c>
      <c r="L27">
        <f t="shared" si="1"/>
        <v>1</v>
      </c>
      <c r="M27" t="e">
        <f t="shared" si="1"/>
        <v>#VALUE!</v>
      </c>
      <c r="N27" t="e">
        <f t="shared" si="1"/>
        <v>#NUM!</v>
      </c>
      <c r="O27">
        <f t="array" ref="O27">SUM(LOG(B27:E27))</f>
        <v>1.8750612633917001</v>
      </c>
      <c r="P27">
        <f t="array" ref="P27:S27">LOG(B27:E27)</f>
        <v>0</v>
      </c>
      <c r="Q27">
        <v>0.3979400086720376</v>
      </c>
      <c r="R27">
        <v>0.47712125471966244</v>
      </c>
      <c r="S27">
        <v>1</v>
      </c>
    </row>
    <row r="28" spans="1:19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  <c r="P28">
        <f t="array" ref="P28:S28">EXP(B28:E28)</f>
        <v>2.7182818284590451</v>
      </c>
      <c r="Q28">
        <v>12.182493960703473</v>
      </c>
      <c r="R28">
        <v>20.085536923187668</v>
      </c>
      <c r="S28">
        <v>22026.465794806718</v>
      </c>
    </row>
    <row r="29" spans="1:19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 t="shared" ref="I29:N29" si="2">ACOS(B29)</f>
        <v>1.5707963267948966</v>
      </c>
      <c r="J29">
        <f t="shared" si="2"/>
        <v>1.3694384060045657</v>
      </c>
      <c r="K29">
        <f t="shared" si="2"/>
        <v>1.0471975511965976</v>
      </c>
      <c r="L29">
        <f t="shared" si="2"/>
        <v>0</v>
      </c>
      <c r="M29" t="e">
        <f t="shared" si="2"/>
        <v>#VALUE!</v>
      </c>
      <c r="N29" t="e">
        <f t="shared" si="2"/>
        <v>#NUM!</v>
      </c>
      <c r="O29">
        <f t="array" ref="O29">SUM(ACOS(B29:E29))</f>
        <v>3.9874322839960596</v>
      </c>
      <c r="P29">
        <f t="array" ref="P29:S29">ACOS(B29:E29)</f>
        <v>1.5707963267948966</v>
      </c>
      <c r="Q29">
        <v>1.3694384060045657</v>
      </c>
      <c r="R29">
        <v>1.0471975511965976</v>
      </c>
      <c r="S29">
        <v>0</v>
      </c>
    </row>
    <row r="30" spans="1:19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 t="shared" ref="I30:N30" si="3">ACOSH(B30)</f>
        <v>0</v>
      </c>
      <c r="J30">
        <f t="shared" si="3"/>
        <v>1.3169578969248166</v>
      </c>
      <c r="K30">
        <f t="shared" si="3"/>
        <v>1.7627471740390861</v>
      </c>
      <c r="L30">
        <f t="shared" si="3"/>
        <v>2.0634370688955608</v>
      </c>
      <c r="M30" t="e">
        <f t="shared" si="3"/>
        <v>#VALUE!</v>
      </c>
      <c r="N30" t="e">
        <f t="shared" si="3"/>
        <v>#NUM!</v>
      </c>
      <c r="O30">
        <f t="array" ref="O30">SUM(ACOSH(B30:E30))</f>
        <v>5.1431421398594637</v>
      </c>
      <c r="P30">
        <f t="array" ref="P30:S30">ACOSH(B30:E30)</f>
        <v>0</v>
      </c>
      <c r="Q30">
        <v>1.3169578969248166</v>
      </c>
      <c r="R30">
        <v>1.7627471740390861</v>
      </c>
      <c r="S30">
        <v>2.0634370688955608</v>
      </c>
    </row>
    <row r="31" spans="1:19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 t="shared" ref="I31:N31" si="4">ASIN(B31)</f>
        <v>0</v>
      </c>
      <c r="J31">
        <f t="shared" si="4"/>
        <v>0.20135792079033082</v>
      </c>
      <c r="K31">
        <f t="shared" si="4"/>
        <v>0.52359877559829893</v>
      </c>
      <c r="L31">
        <f t="shared" si="4"/>
        <v>1.5707963267948966</v>
      </c>
      <c r="M31" t="e">
        <f t="shared" si="4"/>
        <v>#VALUE!</v>
      </c>
      <c r="N31" t="e">
        <f t="shared" si="4"/>
        <v>#NUM!</v>
      </c>
      <c r="O31">
        <f t="array" ref="O31">SUM(ASIN(B31:E31))</f>
        <v>2.2957530231835266</v>
      </c>
      <c r="P31">
        <f t="array" ref="P31:S31">ASIN(B31:E31)</f>
        <v>0</v>
      </c>
      <c r="Q31">
        <v>0.20135792079033082</v>
      </c>
      <c r="R31">
        <v>0.52359877559829893</v>
      </c>
      <c r="S31">
        <v>1.5707963267948966</v>
      </c>
    </row>
    <row r="32" spans="1:19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  <c r="P32">
        <f t="array" ref="P32:S32">ASINH(B32:E32)</f>
        <v>-2.3124383412727525</v>
      </c>
      <c r="Q32">
        <v>-0.88137358701954294</v>
      </c>
      <c r="R32">
        <v>0</v>
      </c>
      <c r="S32">
        <v>3.6895038689889059</v>
      </c>
    </row>
    <row r="33" spans="1:21">
      <c r="A33" t="s">
        <v>11</v>
      </c>
      <c r="B33">
        <v>0</v>
      </c>
      <c r="C33">
        <v>-1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-0.78539816339744828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0.46364760900080609</v>
      </c>
      <c r="P33">
        <f t="array" ref="P33:S33">ATAN(B33:E33)</f>
        <v>0</v>
      </c>
      <c r="Q33">
        <v>-0.78539816339744828</v>
      </c>
      <c r="R33">
        <v>0.46364760900080609</v>
      </c>
      <c r="S33">
        <v>0.78539816339744828</v>
      </c>
    </row>
    <row r="34" spans="1:21">
      <c r="A34" t="s">
        <v>12</v>
      </c>
      <c r="B34">
        <v>0</v>
      </c>
      <c r="C34">
        <v>0</v>
      </c>
      <c r="D34">
        <v>2.5</v>
      </c>
      <c r="E34">
        <v>-10</v>
      </c>
      <c r="F34" t="s">
        <v>18</v>
      </c>
      <c r="I34" t="e">
        <f>ATAN2(B34,C34)</f>
        <v>#DIV/0!</v>
      </c>
      <c r="J34">
        <f t="shared" ref="J34:M34" si="5">ATAN2(C34,D34)</f>
        <v>1.5707963267948966</v>
      </c>
      <c r="K34">
        <f t="shared" si="5"/>
        <v>-1.3258176636680326</v>
      </c>
      <c r="L34" t="e">
        <f t="shared" si="5"/>
        <v>#VALUE!</v>
      </c>
      <c r="M34" t="e">
        <f t="shared" si="5"/>
        <v>#VALUE!</v>
      </c>
      <c r="O34" t="e">
        <f t="array" ref="O34">SUM(ATAN2(B34:D34,C34:E34))</f>
        <v>#DIV/0!</v>
      </c>
      <c r="P34">
        <f t="array" ref="P34:Q34">ATAN2(B34:C34,D34:E34)</f>
        <v>1.5707963267948966</v>
      </c>
      <c r="Q34">
        <v>-1.5707963267948966</v>
      </c>
      <c r="T34">
        <f t="array" ref="T34:U34">ATAN2(B34:C34,D34)</f>
        <v>1.5707963267948966</v>
      </c>
      <c r="U34">
        <v>1.5707963267948966</v>
      </c>
    </row>
    <row r="35" spans="1:21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  <c r="P35">
        <f t="array" ref="P35:S35">ATANH(B35:E35)</f>
        <v>0</v>
      </c>
      <c r="Q35">
        <v>0.10033534773107562</v>
      </c>
      <c r="R35">
        <v>2.6466524123622457</v>
      </c>
      <c r="S35" t="e">
        <v>#NUM!</v>
      </c>
    </row>
    <row r="36" spans="1:21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  <c r="P36">
        <f t="array" ref="P36:S36">COS(B36:E36)</f>
        <v>1</v>
      </c>
      <c r="Q36">
        <v>0.87758256189037276</v>
      </c>
      <c r="R36">
        <v>0.54030230586813977</v>
      </c>
      <c r="S36">
        <v>0.54030230586813977</v>
      </c>
    </row>
    <row r="37" spans="1:21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  <c r="P37">
        <f t="array" ref="P37:S37">COSH(B37:E37)</f>
        <v>1</v>
      </c>
      <c r="Q37">
        <v>1.1276259652063807</v>
      </c>
      <c r="R37">
        <v>1.5430806348152437</v>
      </c>
      <c r="S37">
        <v>1.5430806348152437</v>
      </c>
    </row>
    <row r="38" spans="1:21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  <c r="P38">
        <f t="array" ref="P38:S38">SIN(B38:E38)</f>
        <v>0</v>
      </c>
      <c r="Q38">
        <v>0.47942553860420301</v>
      </c>
      <c r="R38">
        <v>0.8414709848078965</v>
      </c>
      <c r="S38">
        <v>-0.8414709848078965</v>
      </c>
    </row>
    <row r="39" spans="1:21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  <c r="P39">
        <f t="array" ref="P39:S39">SINH(B39:E39)</f>
        <v>0</v>
      </c>
      <c r="Q39">
        <v>0.52109530549374738</v>
      </c>
      <c r="R39">
        <v>1.1752011936438014</v>
      </c>
      <c r="S39">
        <v>-1.1752011936438014</v>
      </c>
    </row>
    <row r="40" spans="1:21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  <c r="P40">
        <f t="array" ref="P40:S40">TAN(B40:E40)</f>
        <v>0</v>
      </c>
      <c r="Q40">
        <v>0.54630248984379048</v>
      </c>
      <c r="R40">
        <v>1.5574077246549023</v>
      </c>
      <c r="S40">
        <v>-1.5574077246549023</v>
      </c>
    </row>
    <row r="41" spans="1:21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  <c r="P41">
        <f t="array" ref="P41:T41">TANH(B41:F41)</f>
        <v>0</v>
      </c>
      <c r="Q41">
        <v>0.46211715726000979</v>
      </c>
      <c r="R41">
        <v>-0.76159415595576485</v>
      </c>
      <c r="S41">
        <v>0.99999999587769262</v>
      </c>
      <c r="T41" t="e">
        <v>#VALUE!</v>
      </c>
    </row>
    <row r="42" spans="1:21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  <c r="P42">
        <f t="array" ref="P42:S42">ABS(B42:E42)</f>
        <v>10</v>
      </c>
      <c r="Q42">
        <v>0</v>
      </c>
      <c r="R42">
        <v>10</v>
      </c>
      <c r="S42">
        <v>1.5</v>
      </c>
    </row>
    <row r="43" spans="1:21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  <c r="P43">
        <f>MAX(B26:F49)</f>
        <v>120</v>
      </c>
    </row>
    <row r="44" spans="1:21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  <c r="P44">
        <f>MIN(B26:F49)</f>
        <v>-720</v>
      </c>
    </row>
    <row r="45" spans="1:21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  <c r="P45">
        <f t="array" ref="P45:S45">DEGREES(B45:E45)</f>
        <v>180</v>
      </c>
      <c r="Q45">
        <v>-45</v>
      </c>
      <c r="R45">
        <v>6875.4935415698783</v>
      </c>
      <c r="S45">
        <v>0</v>
      </c>
    </row>
    <row r="46" spans="1:21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6">RADIANS(C46)</f>
        <v>-0.78539816339744828</v>
      </c>
      <c r="K46">
        <f t="shared" si="6"/>
        <v>-12.566370614359172</v>
      </c>
      <c r="L46">
        <f t="shared" si="6"/>
        <v>0</v>
      </c>
      <c r="M46" t="e">
        <f t="shared" si="6"/>
        <v>#VALUE!</v>
      </c>
      <c r="O46">
        <f t="array" ref="O46">SUM(RADIANS(B46:E46))</f>
        <v>-11.257373675363425</v>
      </c>
      <c r="P46">
        <f t="array" ref="P46:S46">RADIANS(B46:E46)</f>
        <v>2.0943951023931953</v>
      </c>
      <c r="Q46">
        <v>-0.78539816339744828</v>
      </c>
      <c r="R46">
        <v>-12.566370614359172</v>
      </c>
      <c r="S46">
        <v>0</v>
      </c>
    </row>
    <row r="47" spans="1:21">
      <c r="A47" t="s">
        <v>23</v>
      </c>
      <c r="B47">
        <v>3</v>
      </c>
      <c r="C47">
        <v>-1</v>
      </c>
      <c r="D47">
        <v>0</v>
      </c>
      <c r="E47">
        <v>0</v>
      </c>
      <c r="F47">
        <v>-1</v>
      </c>
      <c r="G47" t="s">
        <v>18</v>
      </c>
      <c r="I47">
        <f>POWER(B47,C47)</f>
        <v>0.33333333333333331</v>
      </c>
      <c r="J47">
        <f>POWER(C47,D47)</f>
        <v>1</v>
      </c>
      <c r="K47" t="e">
        <f>POWER(D47,E47)</f>
        <v>#NUM!</v>
      </c>
      <c r="L47" t="e">
        <f>POWER(E47,F47)</f>
        <v>#DIV/0!</v>
      </c>
      <c r="M47" t="e">
        <f>POWER(F47,G47)</f>
        <v>#VALUE!</v>
      </c>
      <c r="O47" t="e">
        <f t="array" ref="O47">SUM(POWER(B47:D47,C47:E47))</f>
        <v>#NUM!</v>
      </c>
      <c r="P47">
        <f t="array" ref="P47:S47">POWER(B47:C47,D47:E47)</f>
        <v>1</v>
      </c>
      <c r="Q47">
        <v>1</v>
      </c>
      <c r="R47" t="e">
        <v>#N/A</v>
      </c>
      <c r="S47" t="e">
        <v>#N/A</v>
      </c>
    </row>
    <row r="48" spans="1:21">
      <c r="A48" t="s">
        <v>24</v>
      </c>
      <c r="B48">
        <v>31.5</v>
      </c>
      <c r="C48">
        <v>0</v>
      </c>
      <c r="D48">
        <v>6.7</v>
      </c>
      <c r="E48">
        <v>5</v>
      </c>
      <c r="F48" t="s">
        <v>18</v>
      </c>
      <c r="I48" t="e">
        <f>MOD(B48,C48)</f>
        <v>#DIV/0!</v>
      </c>
      <c r="J48">
        <f>MOD(C48,D48)</f>
        <v>0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 t="e">
        <f t="array" ref="O48">SUM(MOD(B48:D48,C48:E48))</f>
        <v>#DIV/0!</v>
      </c>
      <c r="P48">
        <f t="array" ref="P48:S48">MOD(B48:C48,D48:E48)</f>
        <v>4.6999999999999993</v>
      </c>
      <c r="Q48">
        <v>0</v>
      </c>
      <c r="R48" t="e">
        <v>#N/A</v>
      </c>
      <c r="S48" t="e">
        <v>#N/A</v>
      </c>
      <c r="T48" s="3">
        <f t="array" ref="T48">SUM(MOD(B48:E48,2))</f>
        <v>3.2</v>
      </c>
    </row>
    <row r="49" spans="1:19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7">SQRT(C49)</f>
        <v>1.8708286933869707</v>
      </c>
      <c r="K49">
        <f t="shared" si="7"/>
        <v>3</v>
      </c>
      <c r="L49" t="e">
        <f t="shared" si="7"/>
        <v>#NUM!</v>
      </c>
      <c r="M49" t="e">
        <f t="shared" si="7"/>
        <v>#VALUE!</v>
      </c>
      <c r="O49">
        <f t="array" ref="O49">SUM(SQRT(B49:D49))</f>
        <v>6.2850422557600663</v>
      </c>
      <c r="P49">
        <f t="array" ref="P49:S49">SQRT(B49:E49)</f>
        <v>1.4142135623730951</v>
      </c>
      <c r="Q49">
        <v>1.8708286933869707</v>
      </c>
      <c r="R49">
        <v>3</v>
      </c>
      <c r="S49" t="e">
        <v>#NUM!</v>
      </c>
    </row>
    <row r="50" spans="1:19">
      <c r="A50" t="s">
        <v>26</v>
      </c>
      <c r="B50">
        <v>0</v>
      </c>
      <c r="C50">
        <v>1</v>
      </c>
      <c r="D50">
        <v>2</v>
      </c>
      <c r="E50">
        <v>3</v>
      </c>
      <c r="F50" t="s">
        <v>18</v>
      </c>
      <c r="I50">
        <f>SUMPRODUCT(B50:C50,C50:D50,D50:E50)</f>
        <v>6</v>
      </c>
      <c r="J50">
        <f>SUMPRODUCT(C50:D50,D50:E50,E50:F50)</f>
        <v>6</v>
      </c>
      <c r="K50">
        <f>SUMPRODUCT(D50:E50,E50:F50,F50:G50)</f>
        <v>0</v>
      </c>
      <c r="L50" t="e">
        <f>SUMPRODUCT(E50:F50,F50:G50,G50)</f>
        <v>#VALUE!</v>
      </c>
    </row>
    <row r="52" spans="1:19">
      <c r="E52" t="s">
        <v>27</v>
      </c>
      <c r="F52" t="s">
        <v>28</v>
      </c>
      <c r="G52" t="s">
        <v>29</v>
      </c>
      <c r="H52" t="s">
        <v>30</v>
      </c>
      <c r="I52" t="s">
        <v>31</v>
      </c>
    </row>
    <row r="53" spans="1:19">
      <c r="A53" t="s">
        <v>18</v>
      </c>
      <c r="B53">
        <v>2</v>
      </c>
      <c r="C53">
        <v>0.7378690916947479</v>
      </c>
      <c r="D53">
        <v>8</v>
      </c>
      <c r="E53" t="s">
        <v>32</v>
      </c>
      <c r="F53" s="2">
        <f>LOOKUP(E53,$A$52:$A$59,$C$52:$C$59)</f>
        <v>0.47907823066425825</v>
      </c>
      <c r="G53">
        <f>MATCH(E53,$A$52:$A$59,1)</f>
        <v>3</v>
      </c>
      <c r="H53" s="2">
        <f>VLOOKUP(E53,$A$52:$C$59,2)</f>
        <v>4</v>
      </c>
      <c r="I53" t="str">
        <f>HLOOKUP(D53,$A$63:$F$65,2,TRUE)</f>
        <v>M</v>
      </c>
    </row>
    <row r="54" spans="1:19">
      <c r="A54" t="s">
        <v>32</v>
      </c>
      <c r="B54">
        <v>4</v>
      </c>
      <c r="C54">
        <v>0.47907823066425825</v>
      </c>
      <c r="D54">
        <v>7</v>
      </c>
      <c r="E54" t="s">
        <v>33</v>
      </c>
      <c r="F54" s="2">
        <f>LOOKUP(E54,$A$52:$A$59,$C$52:$C$59)</f>
        <v>3.0309719327287099E-2</v>
      </c>
      <c r="G54">
        <f>MATCH(E54,$A$52:$A$59,1)</f>
        <v>5</v>
      </c>
      <c r="H54" s="2">
        <f>VLOOKUP(E54,$A$52:$C$59,2)</f>
        <v>7</v>
      </c>
      <c r="I54" t="str">
        <f>HLOOKUP(D54-5,$A$63:$F$65,2,FALSE)</f>
        <v>C</v>
      </c>
    </row>
    <row r="55" spans="1:19">
      <c r="A55" t="s">
        <v>34</v>
      </c>
      <c r="B55">
        <v>1</v>
      </c>
      <c r="C55">
        <v>0.96857495724960163</v>
      </c>
      <c r="D55">
        <v>6</v>
      </c>
      <c r="E55" t="s">
        <v>35</v>
      </c>
      <c r="F55" s="2">
        <f>LOOKUP(E55,$A$52:$A$59,$C$52:$C$59)</f>
        <v>3.0309719327287099E-2</v>
      </c>
      <c r="G55">
        <f>MATCH(H55,$B$52:$B$59,1)</f>
        <v>6</v>
      </c>
      <c r="H55" s="2">
        <f>VLOOKUP(E55,$A$52:$C$59,2)</f>
        <v>7</v>
      </c>
      <c r="I55" t="str">
        <f>HLOOKUP(E55,$A$64:$F$65,2,FALSE)</f>
        <v>K</v>
      </c>
    </row>
    <row r="56" spans="1:19">
      <c r="A56" t="s">
        <v>33</v>
      </c>
      <c r="B56">
        <v>7</v>
      </c>
      <c r="C56">
        <v>3.0309719327287099E-2</v>
      </c>
      <c r="D56">
        <v>5</v>
      </c>
      <c r="E56" s="2" t="s">
        <v>36</v>
      </c>
      <c r="F56" s="2">
        <f>LOOKUP(E56,$A$52:$A$59,$C$52:$C$59)</f>
        <v>0.96857495724960163</v>
      </c>
      <c r="G56">
        <f>MATCH(E56,$A$52:$A$59,1)</f>
        <v>4</v>
      </c>
      <c r="H56" s="2">
        <f>VLOOKUP(E56,$A$52:$C$59,3)</f>
        <v>0.96857495724960163</v>
      </c>
      <c r="I56">
        <f>HLOOKUP(E56,$A$64:$H$65,2,FALSE)</f>
        <v>234</v>
      </c>
    </row>
    <row r="57" spans="1:19">
      <c r="A57" t="s">
        <v>37</v>
      </c>
      <c r="B57">
        <v>5</v>
      </c>
      <c r="C57">
        <v>0.35204476099741322</v>
      </c>
      <c r="D57">
        <v>4</v>
      </c>
      <c r="E57" t="s">
        <v>36</v>
      </c>
      <c r="F57" s="2" t="e">
        <f>LOOKUP(E57,$B$52:$B$59,$C$52:$C$59)</f>
        <v>#N/A</v>
      </c>
      <c r="G57">
        <f>MATCH(B58,$B$52:$B$59,1)</f>
        <v>7</v>
      </c>
      <c r="H57" s="2">
        <f>VLOOKUP(E57,$A$52:$C$59,2)</f>
        <v>1</v>
      </c>
      <c r="I57">
        <f>HLOOKUP(D57,$A$63:$F$65,3,TRUE)</f>
        <v>54</v>
      </c>
    </row>
    <row r="58" spans="1:19">
      <c r="A58" t="s">
        <v>36</v>
      </c>
      <c r="B58">
        <v>8</v>
      </c>
      <c r="D58">
        <v>3</v>
      </c>
      <c r="E58">
        <v>7</v>
      </c>
      <c r="F58" s="2">
        <f>LOOKUP(E58,$B$52:$B$59,$C$52:$C$59)</f>
        <v>0.35204476099741322</v>
      </c>
      <c r="G58">
        <f>MATCH(5.5,$D$52:$D$59,-1)</f>
        <v>4</v>
      </c>
      <c r="H58" s="2">
        <f>VLOOKUP(E58,$B$52:$C$59,2)</f>
        <v>0.35204476099741322</v>
      </c>
    </row>
    <row r="59" spans="1:19">
      <c r="A59" t="s">
        <v>38</v>
      </c>
      <c r="B59">
        <v>6</v>
      </c>
      <c r="C59">
        <v>0.20954842656952388</v>
      </c>
      <c r="D59">
        <v>2</v>
      </c>
      <c r="E59" t="s">
        <v>39</v>
      </c>
      <c r="F59" s="2" t="e">
        <f>LOOKUP(E59,$B$52:$B$59,$C$52:$C$59)</f>
        <v>#N/A</v>
      </c>
      <c r="G59" t="e">
        <f>MATCH(E59,$A$52:$A$59,0)</f>
        <v>#N/A</v>
      </c>
      <c r="H59" s="2">
        <f>VLOOKUP(E59,$A$52:$C$59,2)</f>
        <v>7</v>
      </c>
    </row>
    <row r="60" spans="1:19">
      <c r="A60" t="s">
        <v>40</v>
      </c>
      <c r="B60">
        <v>3</v>
      </c>
      <c r="C60">
        <v>0.53897460771383143</v>
      </c>
      <c r="D60">
        <v>1</v>
      </c>
      <c r="E60" t="s">
        <v>36</v>
      </c>
      <c r="G60">
        <f>MATCH(5.5,$D$52:$D$59,-5)</f>
        <v>4</v>
      </c>
      <c r="H60" s="2">
        <f>VLOOKUP(E60,$A$52:$C$59,2)</f>
        <v>1</v>
      </c>
    </row>
    <row r="61" spans="1:19">
      <c r="E61" t="s">
        <v>36</v>
      </c>
      <c r="H61" s="2">
        <f>VLOOKUP(E61,$A$52:$C$59,2,FALSE)</f>
        <v>8</v>
      </c>
    </row>
    <row r="62" spans="1:19">
      <c r="H62">
        <f t="array" ref="H62">SUM(VLOOKUP(A59:A60,$A$52:$C$59,3,FALSE))</f>
        <v>0.20954842656952388</v>
      </c>
    </row>
    <row r="63" spans="1:19">
      <c r="A63">
        <v>1</v>
      </c>
      <c r="B63">
        <v>2</v>
      </c>
      <c r="C63">
        <v>3</v>
      </c>
      <c r="D63">
        <v>6</v>
      </c>
      <c r="E63">
        <v>5</v>
      </c>
      <c r="F63">
        <v>8</v>
      </c>
    </row>
    <row r="64" spans="1:19">
      <c r="A64" t="s">
        <v>18</v>
      </c>
      <c r="B64" t="s">
        <v>34</v>
      </c>
      <c r="C64" t="s">
        <v>32</v>
      </c>
      <c r="D64" t="s">
        <v>36</v>
      </c>
      <c r="E64" t="s">
        <v>41</v>
      </c>
      <c r="F64" t="s">
        <v>35</v>
      </c>
    </row>
    <row r="65" spans="1:6">
      <c r="A65">
        <v>55</v>
      </c>
      <c r="B65">
        <v>67</v>
      </c>
      <c r="C65">
        <v>54</v>
      </c>
      <c r="D65">
        <v>234</v>
      </c>
      <c r="E65">
        <v>2</v>
      </c>
      <c r="F6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Balestrini, Santiago</cp:lastModifiedBy>
  <dcterms:created xsi:type="dcterms:W3CDTF">2017-01-29T15:20:06Z</dcterms:created>
  <dcterms:modified xsi:type="dcterms:W3CDTF">2017-07-08T18:33:27Z</dcterms:modified>
</cp:coreProperties>
</file>